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1\2021 RIDERSHIP SUMMARY\04 APRIL\"/>
    </mc:Choice>
  </mc:AlternateContent>
  <xr:revisionPtr revIDLastSave="0" documentId="13_ncr:1_{2693A06B-BF32-4FBC-A730-A34DBA885D65}" xr6:coauthVersionLast="46" xr6:coauthVersionMax="46" xr10:uidLastSave="{00000000-0000-0000-0000-000000000000}"/>
  <bookViews>
    <workbookView xWindow="2730" yWindow="915" windowWidth="23295" windowHeight="1528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413" i="1" l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432" i="1"/>
  <c r="AB433" i="1"/>
  <c r="AB434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9" i="1" l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C246" i="1" l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B312" i="1" l="1"/>
  <c r="AC312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661" i="1"/>
  <c r="AB650" i="1" l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435" i="1" l="1"/>
  <c r="AB848" i="1" l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C660" i="1"/>
  <c r="AB660" i="1"/>
  <c r="AC652" i="1"/>
  <c r="AB652" i="1"/>
  <c r="AC651" i="1"/>
  <c r="AB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67" i="1"/>
  <c r="AB567" i="1"/>
  <c r="AC536" i="1"/>
  <c r="AB536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B443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B412" i="1"/>
  <c r="AC404" i="1"/>
  <c r="AB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B381" i="1"/>
  <c r="AC187" i="1"/>
  <c r="AB187" i="1"/>
  <c r="AC186" i="1"/>
  <c r="AB186" i="1"/>
  <c r="AC185" i="1"/>
  <c r="AB185" i="1"/>
  <c r="AC184" i="1"/>
  <c r="AB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B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5" i="1"/>
  <c r="AB125" i="1"/>
  <c r="AC124" i="1"/>
  <c r="AB124" i="1"/>
  <c r="AC123" i="1"/>
  <c r="AB12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AB30" i="1"/>
  <c r="AB31" i="1"/>
  <c r="AB32" i="1"/>
  <c r="AC370" i="1" l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B350" i="1"/>
  <c r="AC319" i="1"/>
  <c r="AB319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281" i="1" l="1"/>
  <c r="AB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P947" i="1"/>
  <c r="AK947" i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I916" i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G885" i="1"/>
  <c r="AE885" i="1"/>
  <c r="AY885" i="1" s="1"/>
  <c r="AE879" i="1"/>
  <c r="BC879" i="1" s="1"/>
  <c r="AE878" i="1"/>
  <c r="BE878" i="1" s="1"/>
  <c r="AE877" i="1"/>
  <c r="BA856" i="1"/>
  <c r="AW856" i="1"/>
  <c r="AM856" i="1"/>
  <c r="AI856" i="1"/>
  <c r="AF856" i="1"/>
  <c r="AE856" i="1"/>
  <c r="BC856" i="1" s="1"/>
  <c r="BE855" i="1"/>
  <c r="AT855" i="1"/>
  <c r="AJ855" i="1"/>
  <c r="AE855" i="1"/>
  <c r="AY854" i="1"/>
  <c r="AE854" i="1"/>
  <c r="AL854" i="1" s="1"/>
  <c r="AE848" i="1"/>
  <c r="AO847" i="1"/>
  <c r="AE847" i="1"/>
  <c r="AJ847" i="1" s="1"/>
  <c r="AE846" i="1"/>
  <c r="BC846" i="1" s="1"/>
  <c r="AL825" i="1"/>
  <c r="AE825" i="1"/>
  <c r="AW825" i="1" s="1"/>
  <c r="AE824" i="1"/>
  <c r="BA823" i="1"/>
  <c r="AS823" i="1"/>
  <c r="AK823" i="1"/>
  <c r="AF823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BB792" i="1"/>
  <c r="AQ792" i="1"/>
  <c r="AG792" i="1"/>
  <c r="AE792" i="1"/>
  <c r="BE792" i="1" s="1"/>
  <c r="AJ786" i="1"/>
  <c r="AE786" i="1"/>
  <c r="AU786" i="1" s="1"/>
  <c r="BA785" i="1"/>
  <c r="AE785" i="1"/>
  <c r="AE784" i="1"/>
  <c r="AK784" i="1" s="1"/>
  <c r="AE763" i="1"/>
  <c r="BB762" i="1"/>
  <c r="AX762" i="1"/>
  <c r="AM762" i="1"/>
  <c r="AH762" i="1"/>
  <c r="AF762" i="1"/>
  <c r="AE762" i="1"/>
  <c r="AR762" i="1" s="1"/>
  <c r="AE761" i="1"/>
  <c r="AY761" i="1" s="1"/>
  <c r="BB755" i="1"/>
  <c r="AW755" i="1"/>
  <c r="AS755" i="1"/>
  <c r="AN755" i="1"/>
  <c r="AH755" i="1"/>
  <c r="AF755" i="1"/>
  <c r="AE755" i="1"/>
  <c r="BC755" i="1" s="1"/>
  <c r="AU754" i="1"/>
  <c r="AE754" i="1"/>
  <c r="AQ754" i="1" s="1"/>
  <c r="AH753" i="1"/>
  <c r="AE753" i="1"/>
  <c r="AV753" i="1" s="1"/>
  <c r="AE732" i="1"/>
  <c r="BB731" i="1"/>
  <c r="AW731" i="1"/>
  <c r="AV731" i="1"/>
  <c r="AO731" i="1"/>
  <c r="AJ731" i="1"/>
  <c r="AG731" i="1"/>
  <c r="AE731" i="1"/>
  <c r="BE731" i="1" s="1"/>
  <c r="AE730" i="1"/>
  <c r="AS730" i="1" s="1"/>
  <c r="AT724" i="1"/>
  <c r="AE724" i="1"/>
  <c r="BD724" i="1" s="1"/>
  <c r="AE723" i="1"/>
  <c r="AN723" i="1" s="1"/>
  <c r="AE722" i="1"/>
  <c r="BD722" i="1" s="1"/>
  <c r="AE701" i="1"/>
  <c r="AE700" i="1"/>
  <c r="AJ700" i="1" s="1"/>
  <c r="AW699" i="1"/>
  <c r="AM699" i="1"/>
  <c r="AG699" i="1"/>
  <c r="AE699" i="1"/>
  <c r="BE699" i="1" s="1"/>
  <c r="AS693" i="1"/>
  <c r="AF693" i="1"/>
  <c r="AE693" i="1"/>
  <c r="AP693" i="1" s="1"/>
  <c r="AE692" i="1"/>
  <c r="AK692" i="1" s="1"/>
  <c r="AE691" i="1"/>
  <c r="AV670" i="1"/>
  <c r="AR670" i="1"/>
  <c r="AE670" i="1"/>
  <c r="AE669" i="1"/>
  <c r="AE668" i="1"/>
  <c r="AW668" i="1" s="1"/>
  <c r="AE662" i="1"/>
  <c r="AR662" i="1" s="1"/>
  <c r="AE661" i="1"/>
  <c r="AI661" i="1" s="1"/>
  <c r="AE660" i="1"/>
  <c r="AE639" i="1"/>
  <c r="AL639" i="1" s="1"/>
  <c r="AQ638" i="1"/>
  <c r="AG638" i="1"/>
  <c r="AE638" i="1"/>
  <c r="AY638" i="1" s="1"/>
  <c r="AT637" i="1"/>
  <c r="AN637" i="1"/>
  <c r="AF637" i="1"/>
  <c r="AE637" i="1"/>
  <c r="BA637" i="1" s="1"/>
  <c r="AE631" i="1"/>
  <c r="AQ630" i="1"/>
  <c r="AH630" i="1"/>
  <c r="AE630" i="1"/>
  <c r="BC630" i="1" s="1"/>
  <c r="AE629" i="1"/>
  <c r="AP608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S576" i="1"/>
  <c r="AK576" i="1"/>
  <c r="AJ576" i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BB544" i="1"/>
  <c r="AV544" i="1"/>
  <c r="AT544" i="1"/>
  <c r="AL544" i="1"/>
  <c r="AI544" i="1"/>
  <c r="AF544" i="1"/>
  <c r="AE544" i="1"/>
  <c r="BC544" i="1" s="1"/>
  <c r="BA537" i="1"/>
  <c r="AF537" i="1"/>
  <c r="AE537" i="1"/>
  <c r="AP537" i="1" s="1"/>
  <c r="AE536" i="1"/>
  <c r="AM536" i="1" s="1"/>
  <c r="BA514" i="1"/>
  <c r="AI514" i="1"/>
  <c r="AE514" i="1"/>
  <c r="AQ514" i="1" s="1"/>
  <c r="AE513" i="1"/>
  <c r="AO513" i="1" s="1"/>
  <c r="AE506" i="1"/>
  <c r="AU506" i="1" s="1"/>
  <c r="AE505" i="1"/>
  <c r="AG505" i="1" s="1"/>
  <c r="AE483" i="1"/>
  <c r="AS483" i="1" s="1"/>
  <c r="AI482" i="1"/>
  <c r="AE482" i="1"/>
  <c r="AU482" i="1" s="1"/>
  <c r="AE475" i="1"/>
  <c r="AV475" i="1" s="1"/>
  <c r="AE474" i="1"/>
  <c r="BE474" i="1" s="1"/>
  <c r="BE452" i="1"/>
  <c r="BA452" i="1"/>
  <c r="AV452" i="1"/>
  <c r="AN452" i="1"/>
  <c r="AJ452" i="1"/>
  <c r="AI452" i="1"/>
  <c r="AE452" i="1"/>
  <c r="AU452" i="1" s="1"/>
  <c r="AE451" i="1"/>
  <c r="BA451" i="1" s="1"/>
  <c r="BC444" i="1"/>
  <c r="AE444" i="1"/>
  <c r="AH444" i="1" s="1"/>
  <c r="AE443" i="1"/>
  <c r="BE421" i="1"/>
  <c r="AX421" i="1"/>
  <c r="AW421" i="1"/>
  <c r="AQ421" i="1"/>
  <c r="AM421" i="1"/>
  <c r="AH421" i="1"/>
  <c r="AG421" i="1"/>
  <c r="AE421" i="1"/>
  <c r="AT420" i="1"/>
  <c r="AI420" i="1"/>
  <c r="AF420" i="1"/>
  <c r="AE420" i="1"/>
  <c r="BB420" i="1" s="1"/>
  <c r="AG413" i="1"/>
  <c r="AE413" i="1"/>
  <c r="BB413" i="1" s="1"/>
  <c r="AE412" i="1"/>
  <c r="AK412" i="1" s="1"/>
  <c r="BA390" i="1"/>
  <c r="AI390" i="1"/>
  <c r="AE390" i="1"/>
  <c r="AQ390" i="1" s="1"/>
  <c r="AX389" i="1"/>
  <c r="AW389" i="1"/>
  <c r="AN389" i="1"/>
  <c r="AJ389" i="1"/>
  <c r="AE389" i="1"/>
  <c r="AE382" i="1"/>
  <c r="AE381" i="1"/>
  <c r="AX359" i="1"/>
  <c r="AW359" i="1"/>
  <c r="AM359" i="1"/>
  <c r="AI359" i="1"/>
  <c r="AE359" i="1"/>
  <c r="AU358" i="1"/>
  <c r="AE358" i="1"/>
  <c r="AX351" i="1"/>
  <c r="AG351" i="1"/>
  <c r="AF351" i="1"/>
  <c r="AE351" i="1"/>
  <c r="AE350" i="1"/>
  <c r="AX350" i="1" s="1"/>
  <c r="AE328" i="1"/>
  <c r="BE328" i="1" s="1"/>
  <c r="BB327" i="1"/>
  <c r="BA327" i="1"/>
  <c r="AV327" i="1"/>
  <c r="AR327" i="1"/>
  <c r="AP327" i="1"/>
  <c r="AK327" i="1"/>
  <c r="AG327" i="1"/>
  <c r="AF327" i="1"/>
  <c r="AE327" i="1"/>
  <c r="BC327" i="1" s="1"/>
  <c r="AE320" i="1"/>
  <c r="AE319" i="1"/>
  <c r="BE319" i="1" s="1"/>
  <c r="BE297" i="1"/>
  <c r="AQ297" i="1"/>
  <c r="AG297" i="1"/>
  <c r="AE297" i="1"/>
  <c r="AX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BA203" i="1"/>
  <c r="AP203" i="1"/>
  <c r="AK203" i="1"/>
  <c r="AF203" i="1"/>
  <c r="AE203" i="1"/>
  <c r="BC203" i="1" s="1"/>
  <c r="AE196" i="1"/>
  <c r="BC196" i="1" s="1"/>
  <c r="AE195" i="1"/>
  <c r="BD195" i="1" s="1"/>
  <c r="AY173" i="1"/>
  <c r="AI173" i="1"/>
  <c r="AE173" i="1"/>
  <c r="AE172" i="1"/>
  <c r="BC172" i="1" s="1"/>
  <c r="AE165" i="1"/>
  <c r="AE164" i="1"/>
  <c r="AQ164" i="1" s="1"/>
  <c r="AK142" i="1"/>
  <c r="AE142" i="1"/>
  <c r="BE142" i="1" s="1"/>
  <c r="AE141" i="1"/>
  <c r="BC141" i="1" s="1"/>
  <c r="AE134" i="1"/>
  <c r="BC134" i="1" s="1"/>
  <c r="AE133" i="1"/>
  <c r="BD133" i="1" s="1"/>
  <c r="AE111" i="1"/>
  <c r="AY111" i="1" s="1"/>
  <c r="AV110" i="1"/>
  <c r="AN110" i="1"/>
  <c r="AF110" i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BA49" i="1"/>
  <c r="AQ49" i="1"/>
  <c r="AE49" i="1"/>
  <c r="AY49" i="1" s="1"/>
  <c r="AZ48" i="1"/>
  <c r="AX48" i="1"/>
  <c r="AP48" i="1"/>
  <c r="AJ48" i="1"/>
  <c r="AH48" i="1"/>
  <c r="AE48" i="1"/>
  <c r="BC48" i="1" s="1"/>
  <c r="AV41" i="1"/>
  <c r="AF41" i="1"/>
  <c r="AE41" i="1"/>
  <c r="BC41" i="1" s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BA80" i="1" l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BD392" i="1" s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I423" i="1" s="1"/>
  <c r="AO421" i="1"/>
  <c r="BB421" i="1"/>
  <c r="AM444" i="1"/>
  <c r="AJ451" i="1"/>
  <c r="AJ454" i="1" s="1"/>
  <c r="AV451" i="1"/>
  <c r="AI483" i="1"/>
  <c r="AI485" i="1" s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AN454" i="1" s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BE82" i="1" s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BA82" i="1" s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K144" i="1" s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BA330" i="1" s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F330" i="1" s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AW82" i="1" s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BA392" i="1" s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Y485" i="1" s="1"/>
  <c r="AP482" i="1"/>
  <c r="AF482" i="1"/>
  <c r="AQ482" i="1"/>
  <c r="AQ485" i="1" s="1"/>
  <c r="BD482" i="1"/>
  <c r="AL483" i="1"/>
  <c r="AW483" i="1"/>
  <c r="AJ513" i="1"/>
  <c r="AP513" i="1"/>
  <c r="BB545" i="1"/>
  <c r="BB547" i="1" s="1"/>
  <c r="AT545" i="1"/>
  <c r="AT547" i="1" s="1"/>
  <c r="AM545" i="1"/>
  <c r="AG545" i="1"/>
  <c r="BE545" i="1"/>
  <c r="AW545" i="1"/>
  <c r="AL545" i="1"/>
  <c r="AL547" i="1" s="1"/>
  <c r="BC545" i="1"/>
  <c r="BC547" i="1" s="1"/>
  <c r="AS545" i="1"/>
  <c r="AI545" i="1"/>
  <c r="AI547" i="1" s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S82" i="1" s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A516" i="1" s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S857" i="1" s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H43" i="1" s="1"/>
  <c r="AN41" i="1"/>
  <c r="AS41" i="1"/>
  <c r="AS43" i="1" s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AO353" i="1" s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AT260" i="1" s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S477" i="1" s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AQ639" i="1"/>
  <c r="BB639" i="1"/>
  <c r="AF639" i="1"/>
  <c r="AM732" i="1"/>
  <c r="AW732" i="1"/>
  <c r="BA794" i="1"/>
  <c r="AW794" i="1"/>
  <c r="AW795" i="1" s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BD950" i="1" s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H663" i="1" s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B423" i="1"/>
  <c r="AV454" i="1"/>
  <c r="BD206" i="1"/>
  <c r="BG9" i="1"/>
  <c r="BF17" i="1"/>
  <c r="AF12" i="1"/>
  <c r="AK71" i="1"/>
  <c r="AS71" i="1"/>
  <c r="AG111" i="1"/>
  <c r="AO111" i="1"/>
  <c r="AW111" i="1"/>
  <c r="BE111" i="1"/>
  <c r="BD136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L175" i="1" s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X113" i="1" s="1"/>
  <c r="AT111" i="1"/>
  <c r="AP111" i="1"/>
  <c r="AL111" i="1"/>
  <c r="AH111" i="1"/>
  <c r="BD111" i="1"/>
  <c r="AZ111" i="1"/>
  <c r="AV111" i="1"/>
  <c r="AV113" i="1" s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B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H82" i="1" s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Z105" i="1" s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W167" i="1" s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R268" i="1" s="1"/>
  <c r="AM266" i="1"/>
  <c r="AG266" i="1"/>
  <c r="AK266" i="1"/>
  <c r="AS266" i="1"/>
  <c r="AZ266" i="1"/>
  <c r="BE296" i="1"/>
  <c r="BE299" i="1" s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H299" i="1" s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W48" i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AO144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P206" i="1" s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L237" i="1" s="1"/>
  <c r="AQ234" i="1"/>
  <c r="AW234" i="1"/>
  <c r="BB234" i="1"/>
  <c r="AH257" i="1"/>
  <c r="AM257" i="1"/>
  <c r="AR257" i="1"/>
  <c r="AX257" i="1"/>
  <c r="AX260" i="1" s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AV330" i="1" s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F392" i="1"/>
  <c r="BD412" i="1"/>
  <c r="BD415" i="1" s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 s="1"/>
  <c r="AR142" i="1"/>
  <c r="AV142" i="1"/>
  <c r="AV144" i="1" s="1"/>
  <c r="AZ142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S260" i="1" s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T322" i="1" s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AX353" i="1"/>
  <c r="BE358" i="1"/>
  <c r="BE361" i="1" s="1"/>
  <c r="BA358" i="1"/>
  <c r="AW358" i="1"/>
  <c r="AW361" i="1" s="1"/>
  <c r="AS358" i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L358" i="1"/>
  <c r="AT358" i="1"/>
  <c r="AT361" i="1" s="1"/>
  <c r="AZ358" i="1"/>
  <c r="AM382" i="1"/>
  <c r="AX382" i="1"/>
  <c r="AU443" i="1"/>
  <c r="BB390" i="1"/>
  <c r="AX390" i="1"/>
  <c r="AX392" i="1" s="1"/>
  <c r="AT390" i="1"/>
  <c r="AP390" i="1"/>
  <c r="AL390" i="1"/>
  <c r="AH390" i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S423" i="1" s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E485" i="1" s="1"/>
  <c r="BA482" i="1"/>
  <c r="AW482" i="1"/>
  <c r="AS482" i="1"/>
  <c r="AS485" i="1" s="1"/>
  <c r="AO482" i="1"/>
  <c r="AO485" i="1" s="1"/>
  <c r="AK482" i="1"/>
  <c r="AG482" i="1"/>
  <c r="BC482" i="1"/>
  <c r="BC485" i="1" s="1"/>
  <c r="AX482" i="1"/>
  <c r="AR482" i="1"/>
  <c r="AM482" i="1"/>
  <c r="AH482" i="1"/>
  <c r="AL482" i="1"/>
  <c r="AL485" i="1" s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AH420" i="1"/>
  <c r="AH423" i="1" s="1"/>
  <c r="AM420" i="1"/>
  <c r="AR420" i="1"/>
  <c r="AX420" i="1"/>
  <c r="AX423" i="1" s="1"/>
  <c r="BC420" i="1"/>
  <c r="BD421" i="1"/>
  <c r="BD423" i="1" s="1"/>
  <c r="AZ421" i="1"/>
  <c r="AV421" i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R477" i="1" s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BD483" i="1"/>
  <c r="AZ483" i="1"/>
  <c r="AV483" i="1"/>
  <c r="AR483" i="1"/>
  <c r="AN483" i="1"/>
  <c r="AJ483" i="1"/>
  <c r="AJ485" i="1" s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H547" i="1" s="1"/>
  <c r="AM544" i="1"/>
  <c r="AR544" i="1"/>
  <c r="AX544" i="1"/>
  <c r="BD545" i="1"/>
  <c r="BD547" i="1" s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I598" i="1"/>
  <c r="AS598" i="1"/>
  <c r="BE669" i="1"/>
  <c r="BA669" i="1"/>
  <c r="BA671" i="1" s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S578" i="1" s="1"/>
  <c r="AO577" i="1"/>
  <c r="AO578" i="1" s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I392" i="1" s="1"/>
  <c r="AM389" i="1"/>
  <c r="AQ389" i="1"/>
  <c r="AQ392" i="1" s="1"/>
  <c r="AU389" i="1"/>
  <c r="AY389" i="1"/>
  <c r="AY392" i="1" s="1"/>
  <c r="AI413" i="1"/>
  <c r="AM413" i="1"/>
  <c r="AQ413" i="1"/>
  <c r="AU413" i="1"/>
  <c r="AY413" i="1"/>
  <c r="AQ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Y477" i="1" s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F661" i="1"/>
  <c r="BB661" i="1"/>
  <c r="BB663" i="1" s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R754" i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T725" i="1" s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I725" i="1" s="1"/>
  <c r="AM722" i="1"/>
  <c r="AQ722" i="1"/>
  <c r="AQ725" i="1" s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Q795" i="1" s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L888" i="1" s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T911" i="1" s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S950" i="1" s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N950" i="1" s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BE849" i="1" l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BG330" i="1" s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950" i="1" l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1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CK52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0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D19" i="11" s="1"/>
  <c r="G19" i="11" s="1"/>
  <c r="AB250" i="1"/>
  <c r="AC653" i="1"/>
  <c r="AB963" i="1"/>
  <c r="AB622" i="1"/>
  <c r="AB374" i="1"/>
  <c r="D18" i="11" s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29" i="11"/>
  <c r="CK758" i="1" l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G18" i="11"/>
  <c r="D28" i="11"/>
  <c r="G28" i="11" s="1"/>
  <c r="J31" i="10"/>
  <c r="P31" i="10"/>
  <c r="P75" i="10" s="1"/>
  <c r="AB25" i="10"/>
  <c r="AB27" i="10"/>
  <c r="D27" i="11"/>
  <c r="G27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K498" i="1" l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<sst xmlns="http://schemas.openxmlformats.org/spreadsheetml/2006/main" count="7877" uniqueCount="88">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</sst>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6" fontId="8" fillId="0" borderId="44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1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4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0" fontId="14" fillId="0" borderId="0" xfId="0" applyFont="1" applyFill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70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1" fontId="21" fillId="0" borderId="0" xfId="5" applyNumberFormat="1" applyFont="1" applyFill="1" applyAlignment="1"/>
    <xf numFmtId="166" fontId="14" fillId="0" borderId="0" xfId="0" applyNumberFormat="1" applyFont="1" applyFill="1"/>
    <xf numFmtId="166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1" fontId="21" fillId="0" borderId="0" xfId="5" applyNumberFormat="1" applyFont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66" fontId="18" fillId="0" borderId="58" xfId="1" quotePrefix="1" applyNumberFormat="1" applyFont="1" applyBorder="1" applyAlignment="1">
      <alignment horizontal="center" vertical="center"/>
    </xf>
    <xf numFmtId="166" fontId="18" fillId="0" borderId="55" xfId="1" quotePrefix="1" applyNumberFormat="1" applyFont="1" applyBorder="1" applyAlignment="1">
      <alignment horizontal="center" vertical="center"/>
    </xf>
    <xf numFmtId="171" fontId="20" fillId="0" borderId="56" xfId="0" applyNumberFormat="1" applyFont="1" applyBorder="1" applyAlignment="1">
      <alignment horizontal="center"/>
    </xf>
    <xf numFmtId="166" fontId="18" fillId="0" borderId="57" xfId="1" quotePrefix="1" applyNumberFormat="1" applyFont="1" applyBorder="1" applyAlignment="1">
      <alignment horizontal="center" vertic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5" fontId="4" fillId="0" borderId="0" xfId="0" applyNumberFormat="1" applyFont="1" applyFill="1" applyAlignment="1">
      <alignment horizontal="center"/>
    </xf>
    <xf numFmtId="165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875" zoomScale="80" zoomScaleNormal="80" zoomScalePageLayoutView="50" workbookViewId="0">
      <selection activeCell="AB908" sqref="AB908:AB931"/>
    </sheetView>
  </sheetViews>
  <sheetFormatPr defaultColWidth="8.85546875" defaultRowHeight="12.75" x14ac:dyDescent="0.2"/>
  <cols>
    <col min="1" max="1" width="10.42578125" style="227" customWidth="1"/>
    <col min="2" max="2" width="8.28515625" style="227" customWidth="1"/>
    <col min="3" max="3" width="7.42578125" style="227" customWidth="1"/>
    <col min="4" max="4" width="6.7109375" style="227" customWidth="1"/>
    <col min="5" max="5" width="6.28515625" style="227" customWidth="1"/>
    <col min="6" max="6" width="6.85546875" style="227" customWidth="1"/>
    <col min="7" max="7" width="7.140625" style="227" customWidth="1"/>
    <col min="8" max="8" width="7" style="227" customWidth="1"/>
    <col min="9" max="9" width="7.28515625" style="227" customWidth="1"/>
    <col min="10" max="10" width="6.140625" style="227" customWidth="1"/>
    <col min="11" max="11" width="7.28515625" style="227" customWidth="1"/>
    <col min="12" max="12" width="7.7109375" style="227" customWidth="1"/>
    <col min="13" max="14" width="7.140625" style="227" customWidth="1"/>
    <col min="15" max="15" width="7.85546875" style="227" customWidth="1"/>
    <col min="16" max="16" width="6.7109375" style="227" customWidth="1"/>
    <col min="17" max="17" width="7.140625" style="227" customWidth="1"/>
    <col min="18" max="18" width="6" style="227" customWidth="1"/>
    <col min="19" max="19" width="7.85546875" style="227" customWidth="1"/>
    <col min="20" max="20" width="6.140625" style="227" customWidth="1"/>
    <col min="21" max="21" width="7" style="227" customWidth="1"/>
    <col min="22" max="22" width="7.42578125" style="227" customWidth="1"/>
    <col min="23" max="23" width="8" style="227" customWidth="1"/>
    <col min="24" max="24" width="7.140625" style="227" customWidth="1"/>
    <col min="25" max="25" width="7.42578125" style="227" customWidth="1"/>
    <col min="26" max="26" width="7.42578125" style="228" customWidth="1"/>
    <col min="27" max="27" width="8" style="228" customWidth="1"/>
    <col min="28" max="28" width="9.85546875" style="229" customWidth="1"/>
    <col min="29" max="29" width="10.140625" style="229" customWidth="1"/>
    <col min="30" max="30" width="9.140625" style="227" customWidth="1"/>
    <col min="31" max="60" width="9.140625" style="227" hidden="1" customWidth="1"/>
    <col min="61" max="61" width="11.7109375" style="227" hidden="1" customWidth="1"/>
    <col min="62" max="85" width="8.42578125" style="227" hidden="1" customWidth="1"/>
    <col min="86" max="87" width="8.42578125" style="228" hidden="1" customWidth="1"/>
    <col min="88" max="89" width="8.42578125" style="227" hidden="1" customWidth="1"/>
    <col min="90" max="90" width="8.85546875" style="227"/>
    <col min="91" max="91" width="13" style="227" bestFit="1" customWidth="1"/>
    <col min="92" max="92" width="12.85546875" style="227" bestFit="1" customWidth="1"/>
    <col min="93" max="16384" width="8.85546875" style="227"/>
  </cols>
  <sheetData>
    <row r="2" spans="1:93" ht="15.75" x14ac:dyDescent="0.25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 x14ac:dyDescent="0.2">
      <c r="A5" s="301">
        <v>44287</v>
      </c>
      <c r="B5" s="301"/>
      <c r="C5" s="301"/>
      <c r="D5" s="301"/>
      <c r="BI5" s="300">
        <f>A5</f>
        <v>44287</v>
      </c>
      <c r="BJ5" s="300"/>
      <c r="BK5" s="300"/>
      <c r="BL5" s="300"/>
    </row>
    <row r="6" spans="1:93" ht="13.5" thickBot="1" x14ac:dyDescent="0.25">
      <c r="AE6" s="272" t="s">
        <v>84</v>
      </c>
    </row>
    <row r="7" spans="1:93" ht="14.25" thickTop="1" thickBot="1" x14ac:dyDescent="0.25">
      <c r="A7" s="298" t="s">
        <v>0</v>
      </c>
      <c r="B7" s="292" t="s">
        <v>1</v>
      </c>
      <c r="C7" s="293"/>
      <c r="D7" s="292" t="s">
        <v>2</v>
      </c>
      <c r="E7" s="293"/>
      <c r="F7" s="292" t="s">
        <v>3</v>
      </c>
      <c r="G7" s="293"/>
      <c r="H7" s="292" t="s">
        <v>4</v>
      </c>
      <c r="I7" s="293"/>
      <c r="J7" s="292" t="s">
        <v>5</v>
      </c>
      <c r="K7" s="293"/>
      <c r="L7" s="292" t="s">
        <v>6</v>
      </c>
      <c r="M7" s="293"/>
      <c r="N7" s="292" t="s">
        <v>7</v>
      </c>
      <c r="O7" s="293"/>
      <c r="P7" s="292" t="s">
        <v>8</v>
      </c>
      <c r="Q7" s="293"/>
      <c r="R7" s="292" t="s">
        <v>9</v>
      </c>
      <c r="S7" s="293"/>
      <c r="T7" s="292" t="s">
        <v>10</v>
      </c>
      <c r="U7" s="293"/>
      <c r="V7" s="292" t="s">
        <v>11</v>
      </c>
      <c r="W7" s="293"/>
      <c r="X7" s="292" t="s">
        <v>12</v>
      </c>
      <c r="Y7" s="293"/>
      <c r="Z7" s="294" t="s">
        <v>40</v>
      </c>
      <c r="AA7" s="295"/>
      <c r="AB7" s="296" t="s">
        <v>41</v>
      </c>
      <c r="AC7" s="297"/>
      <c r="AE7" s="298" t="s">
        <v>0</v>
      </c>
      <c r="AF7" s="292" t="s">
        <v>1</v>
      </c>
      <c r="AG7" s="293"/>
      <c r="AH7" s="292" t="s">
        <v>2</v>
      </c>
      <c r="AI7" s="293"/>
      <c r="AJ7" s="292" t="s">
        <v>3</v>
      </c>
      <c r="AK7" s="293"/>
      <c r="AL7" s="292" t="s">
        <v>4</v>
      </c>
      <c r="AM7" s="293"/>
      <c r="AN7" s="292" t="s">
        <v>5</v>
      </c>
      <c r="AO7" s="293"/>
      <c r="AP7" s="292" t="s">
        <v>6</v>
      </c>
      <c r="AQ7" s="293"/>
      <c r="AR7" s="292" t="s">
        <v>7</v>
      </c>
      <c r="AS7" s="293"/>
      <c r="AT7" s="292" t="s">
        <v>8</v>
      </c>
      <c r="AU7" s="293"/>
      <c r="AV7" s="292" t="s">
        <v>9</v>
      </c>
      <c r="AW7" s="293"/>
      <c r="AX7" s="292" t="s">
        <v>10</v>
      </c>
      <c r="AY7" s="293"/>
      <c r="AZ7" s="292" t="s">
        <v>11</v>
      </c>
      <c r="BA7" s="293"/>
      <c r="BB7" s="292" t="s">
        <v>12</v>
      </c>
      <c r="BC7" s="293"/>
      <c r="BD7" s="294" t="s">
        <v>40</v>
      </c>
      <c r="BE7" s="295"/>
      <c r="BF7" s="296" t="s">
        <v>41</v>
      </c>
      <c r="BG7" s="297"/>
      <c r="BH7" s="273"/>
      <c r="BI7" s="298" t="s">
        <v>0</v>
      </c>
      <c r="BJ7" s="292" t="s">
        <v>1</v>
      </c>
      <c r="BK7" s="293"/>
      <c r="BL7" s="292" t="s">
        <v>2</v>
      </c>
      <c r="BM7" s="293"/>
      <c r="BN7" s="292" t="s">
        <v>3</v>
      </c>
      <c r="BO7" s="293"/>
      <c r="BP7" s="292" t="s">
        <v>4</v>
      </c>
      <c r="BQ7" s="293"/>
      <c r="BR7" s="292" t="s">
        <v>5</v>
      </c>
      <c r="BS7" s="293"/>
      <c r="BT7" s="292" t="s">
        <v>6</v>
      </c>
      <c r="BU7" s="293"/>
      <c r="BV7" s="292" t="s">
        <v>7</v>
      </c>
      <c r="BW7" s="293"/>
      <c r="BX7" s="292" t="s">
        <v>8</v>
      </c>
      <c r="BY7" s="293"/>
      <c r="BZ7" s="292" t="s">
        <v>9</v>
      </c>
      <c r="CA7" s="293"/>
      <c r="CB7" s="292" t="s">
        <v>10</v>
      </c>
      <c r="CC7" s="293"/>
      <c r="CD7" s="292" t="s">
        <v>11</v>
      </c>
      <c r="CE7" s="293"/>
      <c r="CF7" s="292" t="s">
        <v>12</v>
      </c>
      <c r="CG7" s="293"/>
      <c r="CH7" s="294" t="s">
        <v>40</v>
      </c>
      <c r="CI7" s="295"/>
      <c r="CJ7" s="292" t="s">
        <v>41</v>
      </c>
      <c r="CK7" s="293"/>
    </row>
    <row r="8" spans="1:93" ht="15" thickTop="1" thickBot="1" x14ac:dyDescent="0.3">
      <c r="A8" s="299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9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4"/>
      <c r="BI8" s="299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3.5" thickTop="1" x14ac:dyDescent="0.2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5" t="s">
        <v>20</v>
      </c>
      <c r="AF9" s="126">
        <f>SUMIF($A$9:$A$32,$AE9,B$9:B$32)</f>
        <v>0</v>
      </c>
      <c r="AG9" s="186">
        <f t="shared" ref="AG9:AV10" si="0">SUMIF($A$9:$A$32,$AE9,C$9:C$32)</f>
        <v>0</v>
      </c>
      <c r="AH9" s="127">
        <f t="shared" si="0"/>
        <v>0</v>
      </c>
      <c r="AI9" s="180">
        <f t="shared" si="0"/>
        <v>0</v>
      </c>
      <c r="AJ9" s="126">
        <f t="shared" si="0"/>
        <v>0</v>
      </c>
      <c r="AK9" s="128">
        <f t="shared" si="0"/>
        <v>0</v>
      </c>
      <c r="AL9" s="127">
        <f t="shared" si="0"/>
        <v>0</v>
      </c>
      <c r="AM9" s="180">
        <f t="shared" si="0"/>
        <v>0</v>
      </c>
      <c r="AN9" s="126">
        <f t="shared" si="0"/>
        <v>0</v>
      </c>
      <c r="AO9" s="128">
        <f t="shared" si="0"/>
        <v>0</v>
      </c>
      <c r="AP9" s="127">
        <f t="shared" si="0"/>
        <v>0</v>
      </c>
      <c r="AQ9" s="126">
        <f t="shared" si="0"/>
        <v>0</v>
      </c>
      <c r="AR9" s="179">
        <f t="shared" si="0"/>
        <v>0</v>
      </c>
      <c r="AS9" s="181">
        <f t="shared" si="0"/>
        <v>0</v>
      </c>
      <c r="AT9" s="126">
        <f t="shared" si="0"/>
        <v>0</v>
      </c>
      <c r="AU9" s="128">
        <f t="shared" si="0"/>
        <v>0</v>
      </c>
      <c r="AV9" s="127">
        <f t="shared" si="0"/>
        <v>0</v>
      </c>
      <c r="AW9" s="180">
        <f t="shared" ref="AW9:BE10" si="1">SUMIF($A$9:$A$32,$AE9,S$9:S$32)</f>
        <v>0</v>
      </c>
      <c r="AX9" s="126">
        <f t="shared" si="1"/>
        <v>0</v>
      </c>
      <c r="AY9" s="128">
        <f t="shared" si="1"/>
        <v>0</v>
      </c>
      <c r="AZ9" s="127">
        <f t="shared" si="1"/>
        <v>0</v>
      </c>
      <c r="BA9" s="180">
        <f t="shared" si="1"/>
        <v>0</v>
      </c>
      <c r="BB9" s="126">
        <f t="shared" si="1"/>
        <v>0</v>
      </c>
      <c r="BC9" s="128">
        <f t="shared" si="1"/>
        <v>0</v>
      </c>
      <c r="BD9" s="184">
        <f t="shared" si="1"/>
        <v>0</v>
      </c>
      <c r="BE9" s="185">
        <f t="shared" si="1"/>
        <v>0</v>
      </c>
      <c r="BF9" s="170">
        <f>AF9+AH9+AJ9+AL9+AN9+AP9+AR9+AT9+AV9+AX9+AZ9+BB9+BD9</f>
        <v>0</v>
      </c>
      <c r="BG9" s="171">
        <f>AG9+AI9+AK9+AM9+AO9+AQ9+AS9+AU9+AW9+AY9+BA9+BC9+BE9</f>
        <v>0</v>
      </c>
      <c r="BH9" s="276"/>
      <c r="BI9" s="125" t="s">
        <v>16</v>
      </c>
      <c r="BJ9" s="129" t="e">
        <f t="shared" ref="BJ9:CK9" si="2">B9/B33</f>
        <v>#DIV/0!</v>
      </c>
      <c r="BK9" s="130" t="e">
        <f t="shared" si="2"/>
        <v>#DIV/0!</v>
      </c>
      <c r="BL9" s="131" t="e">
        <f t="shared" si="2"/>
        <v>#DIV/0!</v>
      </c>
      <c r="BM9" s="132" t="e">
        <f t="shared" si="2"/>
        <v>#DIV/0!</v>
      </c>
      <c r="BN9" s="129" t="e">
        <f t="shared" si="2"/>
        <v>#DIV/0!</v>
      </c>
      <c r="BO9" s="130" t="e">
        <f t="shared" si="2"/>
        <v>#DIV/0!</v>
      </c>
      <c r="BP9" s="131" t="e">
        <f t="shared" si="2"/>
        <v>#DIV/0!</v>
      </c>
      <c r="BQ9" s="132" t="e">
        <f t="shared" si="2"/>
        <v>#DIV/0!</v>
      </c>
      <c r="BR9" s="129" t="e">
        <f t="shared" si="2"/>
        <v>#DIV/0!</v>
      </c>
      <c r="BS9" s="130" t="e">
        <f t="shared" si="2"/>
        <v>#DIV/0!</v>
      </c>
      <c r="BT9" s="131" t="e">
        <f t="shared" si="2"/>
        <v>#DIV/0!</v>
      </c>
      <c r="BU9" s="129" t="e">
        <f t="shared" si="2"/>
        <v>#DIV/0!</v>
      </c>
      <c r="BV9" s="133" t="e">
        <f t="shared" si="2"/>
        <v>#DIV/0!</v>
      </c>
      <c r="BW9" s="134" t="e">
        <f t="shared" si="2"/>
        <v>#DIV/0!</v>
      </c>
      <c r="BX9" s="129" t="e">
        <f t="shared" si="2"/>
        <v>#DIV/0!</v>
      </c>
      <c r="BY9" s="130" t="e">
        <f t="shared" si="2"/>
        <v>#DIV/0!</v>
      </c>
      <c r="BZ9" s="131" t="e">
        <f t="shared" si="2"/>
        <v>#DIV/0!</v>
      </c>
      <c r="CA9" s="132" t="e">
        <f t="shared" si="2"/>
        <v>#DIV/0!</v>
      </c>
      <c r="CB9" s="129" t="e">
        <f t="shared" si="2"/>
        <v>#DIV/0!</v>
      </c>
      <c r="CC9" s="130" t="e">
        <f t="shared" si="2"/>
        <v>#DIV/0!</v>
      </c>
      <c r="CD9" s="131" t="e">
        <f t="shared" si="2"/>
        <v>#DIV/0!</v>
      </c>
      <c r="CE9" s="132" t="e">
        <f t="shared" si="2"/>
        <v>#DIV/0!</v>
      </c>
      <c r="CF9" s="129" t="e">
        <f t="shared" si="2"/>
        <v>#DIV/0!</v>
      </c>
      <c r="CG9" s="130" t="e">
        <f t="shared" si="2"/>
        <v>#DIV/0!</v>
      </c>
      <c r="CH9" s="131" t="e">
        <f t="shared" si="2"/>
        <v>#DIV/0!</v>
      </c>
      <c r="CI9" s="129" t="e">
        <f t="shared" si="2"/>
        <v>#DIV/0!</v>
      </c>
      <c r="CJ9" s="135" t="e">
        <f t="shared" si="2"/>
        <v>#DIV/0!</v>
      </c>
      <c r="CK9" s="136" t="e">
        <f t="shared" si="2"/>
        <v>#DIV/0!</v>
      </c>
      <c r="CN9" s="230"/>
      <c r="CO9" s="230"/>
    </row>
    <row r="10" spans="1:93" x14ac:dyDescent="0.2">
      <c r="A10" s="137" t="s">
        <v>17</v>
      </c>
      <c r="B10" s="189"/>
      <c r="C10" s="190"/>
      <c r="D10" s="191"/>
      <c r="E10" s="192"/>
      <c r="F10" s="189"/>
      <c r="G10" s="193"/>
      <c r="H10" s="191"/>
      <c r="I10" s="192"/>
      <c r="J10" s="189"/>
      <c r="K10" s="193"/>
      <c r="L10" s="191"/>
      <c r="M10" s="189"/>
      <c r="N10" s="194"/>
      <c r="O10" s="195"/>
      <c r="P10" s="189"/>
      <c r="Q10" s="193"/>
      <c r="R10" s="191"/>
      <c r="S10" s="192"/>
      <c r="T10" s="189"/>
      <c r="U10" s="193"/>
      <c r="V10" s="191"/>
      <c r="W10" s="192"/>
      <c r="X10" s="189"/>
      <c r="Y10" s="193"/>
      <c r="Z10" s="191"/>
      <c r="AA10" s="189"/>
      <c r="AB10" s="172">
        <f t="shared" ref="AB10:AB32" si="3">SUM(B10,D10,F10,H10,J10,L10,N10,P10,R10,T10,V10,X10,Z10)</f>
        <v>0</v>
      </c>
      <c r="AC10" s="173">
        <f t="shared" ref="AC10:AC32" si="4">SUM(C10,E10,G10,I10,K10,M10,O10,Q10,S10,U10,W10,Y10,AA10)</f>
        <v>0</v>
      </c>
      <c r="AE10" s="277" t="s">
        <v>21</v>
      </c>
      <c r="AF10" s="126">
        <f>SUMIF($A$9:$A$32,$AE10,B$9:B$32)</f>
        <v>0</v>
      </c>
      <c r="AG10" s="190">
        <f t="shared" si="0"/>
        <v>0</v>
      </c>
      <c r="AH10" s="191">
        <f t="shared" si="0"/>
        <v>0</v>
      </c>
      <c r="AI10" s="192">
        <f t="shared" si="0"/>
        <v>0</v>
      </c>
      <c r="AJ10" s="278">
        <f t="shared" si="0"/>
        <v>0</v>
      </c>
      <c r="AK10" s="193">
        <f t="shared" si="0"/>
        <v>0</v>
      </c>
      <c r="AL10" s="191">
        <f t="shared" si="0"/>
        <v>0</v>
      </c>
      <c r="AM10" s="192">
        <f t="shared" si="0"/>
        <v>0</v>
      </c>
      <c r="AN10" s="278">
        <f t="shared" si="0"/>
        <v>0</v>
      </c>
      <c r="AO10" s="193">
        <f t="shared" si="0"/>
        <v>0</v>
      </c>
      <c r="AP10" s="191">
        <f t="shared" si="0"/>
        <v>0</v>
      </c>
      <c r="AQ10" s="278">
        <f t="shared" si="0"/>
        <v>0</v>
      </c>
      <c r="AR10" s="194">
        <f t="shared" si="0"/>
        <v>0</v>
      </c>
      <c r="AS10" s="195">
        <f t="shared" si="0"/>
        <v>0</v>
      </c>
      <c r="AT10" s="278">
        <f t="shared" si="0"/>
        <v>0</v>
      </c>
      <c r="AU10" s="193">
        <f t="shared" si="0"/>
        <v>0</v>
      </c>
      <c r="AV10" s="191">
        <f t="shared" si="0"/>
        <v>0</v>
      </c>
      <c r="AW10" s="192">
        <f t="shared" si="1"/>
        <v>0</v>
      </c>
      <c r="AX10" s="278">
        <f t="shared" si="1"/>
        <v>0</v>
      </c>
      <c r="AY10" s="193">
        <f t="shared" si="1"/>
        <v>0</v>
      </c>
      <c r="AZ10" s="191">
        <f t="shared" si="1"/>
        <v>0</v>
      </c>
      <c r="BA10" s="192">
        <f t="shared" si="1"/>
        <v>0</v>
      </c>
      <c r="BB10" s="278">
        <f t="shared" si="1"/>
        <v>0</v>
      </c>
      <c r="BC10" s="193">
        <f t="shared" si="1"/>
        <v>0</v>
      </c>
      <c r="BD10" s="191">
        <f t="shared" si="1"/>
        <v>0</v>
      </c>
      <c r="BE10" s="278">
        <f t="shared" si="1"/>
        <v>0</v>
      </c>
      <c r="BF10" s="172">
        <f>SUM(AF10,AH10,AJ10,AL10,AN10,AP10,AR10,AT10,AV10,AX10,AZ10,BB10,BD10)</f>
        <v>0</v>
      </c>
      <c r="BG10" s="173">
        <f>SUM(AG10,AI10,AK10,AM10,AO10,AQ10,AS10,AU10,AW10,AY10,BA10,BC10,BE10)</f>
        <v>0</v>
      </c>
      <c r="BH10" s="276"/>
      <c r="BI10" s="137" t="s">
        <v>17</v>
      </c>
      <c r="BJ10" s="129" t="e">
        <f t="shared" ref="BJ10:CK10" si="5">B10/B33</f>
        <v>#DIV/0!</v>
      </c>
      <c r="BK10" s="130" t="e">
        <f t="shared" si="5"/>
        <v>#DIV/0!</v>
      </c>
      <c r="BL10" s="131" t="e">
        <f t="shared" si="5"/>
        <v>#DIV/0!</v>
      </c>
      <c r="BM10" s="132" t="e">
        <f t="shared" si="5"/>
        <v>#DIV/0!</v>
      </c>
      <c r="BN10" s="129" t="e">
        <f t="shared" si="5"/>
        <v>#DIV/0!</v>
      </c>
      <c r="BO10" s="130" t="e">
        <f t="shared" si="5"/>
        <v>#DIV/0!</v>
      </c>
      <c r="BP10" s="131" t="e">
        <f t="shared" si="5"/>
        <v>#DIV/0!</v>
      </c>
      <c r="BQ10" s="132" t="e">
        <f t="shared" si="5"/>
        <v>#DIV/0!</v>
      </c>
      <c r="BR10" s="129" t="e">
        <f t="shared" si="5"/>
        <v>#DIV/0!</v>
      </c>
      <c r="BS10" s="130" t="e">
        <f t="shared" si="5"/>
        <v>#DIV/0!</v>
      </c>
      <c r="BT10" s="131" t="e">
        <f t="shared" si="5"/>
        <v>#DIV/0!</v>
      </c>
      <c r="BU10" s="129" t="e">
        <f t="shared" si="5"/>
        <v>#DIV/0!</v>
      </c>
      <c r="BV10" s="133" t="e">
        <f t="shared" si="5"/>
        <v>#DIV/0!</v>
      </c>
      <c r="BW10" s="134" t="e">
        <f t="shared" si="5"/>
        <v>#DIV/0!</v>
      </c>
      <c r="BX10" s="129" t="e">
        <f t="shared" si="5"/>
        <v>#DIV/0!</v>
      </c>
      <c r="BY10" s="130" t="e">
        <f t="shared" si="5"/>
        <v>#DIV/0!</v>
      </c>
      <c r="BZ10" s="131" t="e">
        <f t="shared" si="5"/>
        <v>#DIV/0!</v>
      </c>
      <c r="CA10" s="132" t="e">
        <f t="shared" si="5"/>
        <v>#DIV/0!</v>
      </c>
      <c r="CB10" s="129" t="e">
        <f t="shared" si="5"/>
        <v>#DIV/0!</v>
      </c>
      <c r="CC10" s="130" t="e">
        <f t="shared" si="5"/>
        <v>#DIV/0!</v>
      </c>
      <c r="CD10" s="131" t="e">
        <f t="shared" si="5"/>
        <v>#DIV/0!</v>
      </c>
      <c r="CE10" s="132" t="e">
        <f t="shared" si="5"/>
        <v>#DIV/0!</v>
      </c>
      <c r="CF10" s="129" t="e">
        <f t="shared" si="5"/>
        <v>#DIV/0!</v>
      </c>
      <c r="CG10" s="130" t="e">
        <f t="shared" si="5"/>
        <v>#DIV/0!</v>
      </c>
      <c r="CH10" s="131" t="e">
        <f t="shared" si="5"/>
        <v>#DIV/0!</v>
      </c>
      <c r="CI10" s="129" t="e">
        <f t="shared" si="5"/>
        <v>#DIV/0!</v>
      </c>
      <c r="CJ10" s="135" t="e">
        <f t="shared" si="5"/>
        <v>#DIV/0!</v>
      </c>
      <c r="CK10" s="136" t="e">
        <f t="shared" si="5"/>
        <v>#DIV/0!</v>
      </c>
      <c r="CN10" s="230"/>
      <c r="CO10" s="230"/>
    </row>
    <row r="11" spans="1:93" ht="13.5" thickBot="1" x14ac:dyDescent="0.25">
      <c r="A11" s="146" t="s">
        <v>18</v>
      </c>
      <c r="B11" s="196"/>
      <c r="C11" s="197"/>
      <c r="D11" s="198"/>
      <c r="E11" s="199"/>
      <c r="F11" s="196"/>
      <c r="G11" s="200"/>
      <c r="H11" s="198"/>
      <c r="I11" s="199"/>
      <c r="J11" s="196"/>
      <c r="K11" s="200"/>
      <c r="L11" s="198"/>
      <c r="M11" s="196"/>
      <c r="N11" s="201"/>
      <c r="O11" s="202"/>
      <c r="P11" s="196"/>
      <c r="Q11" s="200"/>
      <c r="R11" s="198"/>
      <c r="S11" s="199"/>
      <c r="T11" s="196"/>
      <c r="U11" s="200"/>
      <c r="V11" s="198"/>
      <c r="W11" s="199"/>
      <c r="X11" s="196"/>
      <c r="Y11" s="200"/>
      <c r="Z11" s="198"/>
      <c r="AA11" s="196"/>
      <c r="AB11" s="172">
        <f t="shared" si="3"/>
        <v>0</v>
      </c>
      <c r="AC11" s="173">
        <f t="shared" si="4"/>
        <v>0</v>
      </c>
      <c r="AE11" s="275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6"/>
      <c r="BI11" s="146" t="s">
        <v>18</v>
      </c>
      <c r="BJ11" s="129" t="e">
        <f t="shared" ref="BJ11:CK11" si="6">B11/B33</f>
        <v>#DIV/0!</v>
      </c>
      <c r="BK11" s="130" t="e">
        <f t="shared" si="6"/>
        <v>#DIV/0!</v>
      </c>
      <c r="BL11" s="131" t="e">
        <f t="shared" si="6"/>
        <v>#DIV/0!</v>
      </c>
      <c r="BM11" s="132" t="e">
        <f t="shared" si="6"/>
        <v>#DIV/0!</v>
      </c>
      <c r="BN11" s="129" t="e">
        <f t="shared" si="6"/>
        <v>#DIV/0!</v>
      </c>
      <c r="BO11" s="130" t="e">
        <f t="shared" si="6"/>
        <v>#DIV/0!</v>
      </c>
      <c r="BP11" s="131" t="e">
        <f t="shared" si="6"/>
        <v>#DIV/0!</v>
      </c>
      <c r="BQ11" s="132" t="e">
        <f t="shared" si="6"/>
        <v>#DIV/0!</v>
      </c>
      <c r="BR11" s="129" t="e">
        <f t="shared" si="6"/>
        <v>#DIV/0!</v>
      </c>
      <c r="BS11" s="130" t="e">
        <f t="shared" si="6"/>
        <v>#DIV/0!</v>
      </c>
      <c r="BT11" s="131" t="e">
        <f t="shared" si="6"/>
        <v>#DIV/0!</v>
      </c>
      <c r="BU11" s="129" t="e">
        <f t="shared" si="6"/>
        <v>#DIV/0!</v>
      </c>
      <c r="BV11" s="133" t="e">
        <f t="shared" si="6"/>
        <v>#DIV/0!</v>
      </c>
      <c r="BW11" s="134" t="e">
        <f t="shared" si="6"/>
        <v>#DIV/0!</v>
      </c>
      <c r="BX11" s="129" t="e">
        <f t="shared" si="6"/>
        <v>#DIV/0!</v>
      </c>
      <c r="BY11" s="130" t="e">
        <f t="shared" si="6"/>
        <v>#DIV/0!</v>
      </c>
      <c r="BZ11" s="131" t="e">
        <f t="shared" si="6"/>
        <v>#DIV/0!</v>
      </c>
      <c r="CA11" s="132" t="e">
        <f t="shared" si="6"/>
        <v>#DIV/0!</v>
      </c>
      <c r="CB11" s="129" t="e">
        <f t="shared" si="6"/>
        <v>#DIV/0!</v>
      </c>
      <c r="CC11" s="130" t="e">
        <f t="shared" si="6"/>
        <v>#DIV/0!</v>
      </c>
      <c r="CD11" s="131" t="e">
        <f t="shared" si="6"/>
        <v>#DIV/0!</v>
      </c>
      <c r="CE11" s="132" t="e">
        <f t="shared" si="6"/>
        <v>#DIV/0!</v>
      </c>
      <c r="CF11" s="129" t="e">
        <f t="shared" si="6"/>
        <v>#DIV/0!</v>
      </c>
      <c r="CG11" s="130" t="e">
        <f t="shared" si="6"/>
        <v>#DIV/0!</v>
      </c>
      <c r="CH11" s="131" t="e">
        <f t="shared" si="6"/>
        <v>#DIV/0!</v>
      </c>
      <c r="CI11" s="129" t="e">
        <f t="shared" si="6"/>
        <v>#DIV/0!</v>
      </c>
      <c r="CJ11" s="135" t="e">
        <f t="shared" si="6"/>
        <v>#DIV/0!</v>
      </c>
      <c r="CK11" s="136" t="e">
        <f t="shared" si="6"/>
        <v>#DIV/0!</v>
      </c>
      <c r="CN11" s="230"/>
      <c r="CO11" s="230"/>
    </row>
    <row r="12" spans="1:93" ht="14.25" thickTop="1" thickBot="1" x14ac:dyDescent="0.25">
      <c r="A12" s="137" t="s">
        <v>19</v>
      </c>
      <c r="B12" s="189"/>
      <c r="C12" s="190"/>
      <c r="D12" s="191"/>
      <c r="E12" s="192"/>
      <c r="F12" s="189"/>
      <c r="G12" s="193"/>
      <c r="H12" s="191"/>
      <c r="I12" s="192"/>
      <c r="J12" s="189"/>
      <c r="K12" s="193"/>
      <c r="L12" s="191"/>
      <c r="M12" s="189"/>
      <c r="N12" s="194"/>
      <c r="O12" s="195"/>
      <c r="P12" s="189"/>
      <c r="Q12" s="193"/>
      <c r="R12" s="191"/>
      <c r="S12" s="192"/>
      <c r="T12" s="189"/>
      <c r="U12" s="193"/>
      <c r="V12" s="191"/>
      <c r="W12" s="192"/>
      <c r="X12" s="189"/>
      <c r="Y12" s="193"/>
      <c r="Z12" s="191"/>
      <c r="AA12" s="189"/>
      <c r="AB12" s="172">
        <f t="shared" si="3"/>
        <v>0</v>
      </c>
      <c r="AC12" s="173">
        <f t="shared" si="4"/>
        <v>0</v>
      </c>
      <c r="AE12" s="269" t="s">
        <v>13</v>
      </c>
      <c r="AF12" s="20">
        <f t="shared" ref="AF12:BG12" si="7">SUM(AF9:AF11)</f>
        <v>0</v>
      </c>
      <c r="AG12" s="21">
        <f t="shared" si="7"/>
        <v>0</v>
      </c>
      <c r="AH12" s="20">
        <f t="shared" si="7"/>
        <v>0</v>
      </c>
      <c r="AI12" s="21">
        <f t="shared" si="7"/>
        <v>0</v>
      </c>
      <c r="AJ12" s="20">
        <f t="shared" si="7"/>
        <v>0</v>
      </c>
      <c r="AK12" s="21">
        <f t="shared" si="7"/>
        <v>0</v>
      </c>
      <c r="AL12" s="20">
        <f t="shared" si="7"/>
        <v>0</v>
      </c>
      <c r="AM12" s="21">
        <f t="shared" si="7"/>
        <v>0</v>
      </c>
      <c r="AN12" s="20">
        <f t="shared" si="7"/>
        <v>0</v>
      </c>
      <c r="AO12" s="21">
        <f t="shared" si="7"/>
        <v>0</v>
      </c>
      <c r="AP12" s="20">
        <f t="shared" si="7"/>
        <v>0</v>
      </c>
      <c r="AQ12" s="21">
        <f t="shared" si="7"/>
        <v>0</v>
      </c>
      <c r="AR12" s="20">
        <f t="shared" si="7"/>
        <v>0</v>
      </c>
      <c r="AS12" s="21">
        <f t="shared" si="7"/>
        <v>0</v>
      </c>
      <c r="AT12" s="20">
        <f t="shared" si="7"/>
        <v>0</v>
      </c>
      <c r="AU12" s="21">
        <f t="shared" si="7"/>
        <v>0</v>
      </c>
      <c r="AV12" s="20">
        <f t="shared" si="7"/>
        <v>0</v>
      </c>
      <c r="AW12" s="21">
        <f t="shared" si="7"/>
        <v>0</v>
      </c>
      <c r="AX12" s="20">
        <f t="shared" si="7"/>
        <v>0</v>
      </c>
      <c r="AY12" s="21">
        <f t="shared" si="7"/>
        <v>0</v>
      </c>
      <c r="AZ12" s="20">
        <f t="shared" si="7"/>
        <v>0</v>
      </c>
      <c r="BA12" s="21">
        <f t="shared" si="7"/>
        <v>0</v>
      </c>
      <c r="BB12" s="20">
        <f t="shared" si="7"/>
        <v>0</v>
      </c>
      <c r="BC12" s="21">
        <f t="shared" si="7"/>
        <v>0</v>
      </c>
      <c r="BD12" s="20">
        <f t="shared" si="7"/>
        <v>0</v>
      </c>
      <c r="BE12" s="21">
        <f t="shared" si="7"/>
        <v>0</v>
      </c>
      <c r="BF12" s="174">
        <f t="shared" si="7"/>
        <v>0</v>
      </c>
      <c r="BG12" s="175">
        <f t="shared" si="7"/>
        <v>0</v>
      </c>
      <c r="BH12" s="279"/>
      <c r="BI12" s="137" t="s">
        <v>19</v>
      </c>
      <c r="BJ12" s="129" t="e">
        <f t="shared" ref="BJ12:CK12" si="8">B12/B33</f>
        <v>#DIV/0!</v>
      </c>
      <c r="BK12" s="130" t="e">
        <f t="shared" si="8"/>
        <v>#DIV/0!</v>
      </c>
      <c r="BL12" s="131" t="e">
        <f t="shared" si="8"/>
        <v>#DIV/0!</v>
      </c>
      <c r="BM12" s="132" t="e">
        <f t="shared" si="8"/>
        <v>#DIV/0!</v>
      </c>
      <c r="BN12" s="129" t="e">
        <f t="shared" si="8"/>
        <v>#DIV/0!</v>
      </c>
      <c r="BO12" s="130" t="e">
        <f t="shared" si="8"/>
        <v>#DIV/0!</v>
      </c>
      <c r="BP12" s="131" t="e">
        <f t="shared" si="8"/>
        <v>#DIV/0!</v>
      </c>
      <c r="BQ12" s="132" t="e">
        <f t="shared" si="8"/>
        <v>#DIV/0!</v>
      </c>
      <c r="BR12" s="129" t="e">
        <f t="shared" si="8"/>
        <v>#DIV/0!</v>
      </c>
      <c r="BS12" s="130" t="e">
        <f t="shared" si="8"/>
        <v>#DIV/0!</v>
      </c>
      <c r="BT12" s="131" t="e">
        <f t="shared" si="8"/>
        <v>#DIV/0!</v>
      </c>
      <c r="BU12" s="129" t="e">
        <f t="shared" si="8"/>
        <v>#DIV/0!</v>
      </c>
      <c r="BV12" s="133" t="e">
        <f t="shared" si="8"/>
        <v>#DIV/0!</v>
      </c>
      <c r="BW12" s="134" t="e">
        <f t="shared" si="8"/>
        <v>#DIV/0!</v>
      </c>
      <c r="BX12" s="129" t="e">
        <f t="shared" si="8"/>
        <v>#DIV/0!</v>
      </c>
      <c r="BY12" s="130" t="e">
        <f t="shared" si="8"/>
        <v>#DIV/0!</v>
      </c>
      <c r="BZ12" s="131" t="e">
        <f t="shared" si="8"/>
        <v>#DIV/0!</v>
      </c>
      <c r="CA12" s="132" t="e">
        <f t="shared" si="8"/>
        <v>#DIV/0!</v>
      </c>
      <c r="CB12" s="129" t="e">
        <f t="shared" si="8"/>
        <v>#DIV/0!</v>
      </c>
      <c r="CC12" s="130" t="e">
        <f t="shared" si="8"/>
        <v>#DIV/0!</v>
      </c>
      <c r="CD12" s="131" t="e">
        <f t="shared" si="8"/>
        <v>#DIV/0!</v>
      </c>
      <c r="CE12" s="132" t="e">
        <f t="shared" si="8"/>
        <v>#DIV/0!</v>
      </c>
      <c r="CF12" s="129" t="e">
        <f t="shared" si="8"/>
        <v>#DIV/0!</v>
      </c>
      <c r="CG12" s="130" t="e">
        <f t="shared" si="8"/>
        <v>#DIV/0!</v>
      </c>
      <c r="CH12" s="131" t="e">
        <f t="shared" si="8"/>
        <v>#DIV/0!</v>
      </c>
      <c r="CI12" s="129" t="e">
        <f t="shared" si="8"/>
        <v>#DIV/0!</v>
      </c>
      <c r="CJ12" s="135" t="e">
        <f t="shared" si="8"/>
        <v>#DIV/0!</v>
      </c>
      <c r="CK12" s="136" t="e">
        <f t="shared" si="8"/>
        <v>#DIV/0!</v>
      </c>
      <c r="CN12" s="230"/>
      <c r="CO12" s="230"/>
    </row>
    <row r="13" spans="1:93" ht="13.5" thickTop="1" x14ac:dyDescent="0.2">
      <c r="A13" s="146" t="s">
        <v>20</v>
      </c>
      <c r="B13" s="196"/>
      <c r="C13" s="197"/>
      <c r="D13" s="198"/>
      <c r="E13" s="199"/>
      <c r="F13" s="196"/>
      <c r="G13" s="200"/>
      <c r="H13" s="198"/>
      <c r="I13" s="199"/>
      <c r="J13" s="196"/>
      <c r="K13" s="200"/>
      <c r="L13" s="198"/>
      <c r="M13" s="196"/>
      <c r="N13" s="201"/>
      <c r="O13" s="202"/>
      <c r="P13" s="196"/>
      <c r="Q13" s="200"/>
      <c r="R13" s="198"/>
      <c r="S13" s="199"/>
      <c r="T13" s="196"/>
      <c r="U13" s="200"/>
      <c r="V13" s="198"/>
      <c r="W13" s="199"/>
      <c r="X13" s="196"/>
      <c r="Y13" s="200"/>
      <c r="Z13" s="198"/>
      <c r="AA13" s="196"/>
      <c r="AB13" s="172">
        <f t="shared" si="3"/>
        <v>0</v>
      </c>
      <c r="AC13" s="173">
        <f t="shared" si="4"/>
        <v>0</v>
      </c>
      <c r="BF13" s="231">
        <f>BF12/2</f>
        <v>0</v>
      </c>
      <c r="BI13" s="146" t="s">
        <v>20</v>
      </c>
      <c r="BJ13" s="129" t="e">
        <f t="shared" ref="BJ13:CK13" si="9">B13/B33</f>
        <v>#DIV/0!</v>
      </c>
      <c r="BK13" s="130" t="e">
        <f t="shared" si="9"/>
        <v>#DIV/0!</v>
      </c>
      <c r="BL13" s="131" t="e">
        <f t="shared" si="9"/>
        <v>#DIV/0!</v>
      </c>
      <c r="BM13" s="132" t="e">
        <f t="shared" si="9"/>
        <v>#DIV/0!</v>
      </c>
      <c r="BN13" s="129" t="e">
        <f t="shared" si="9"/>
        <v>#DIV/0!</v>
      </c>
      <c r="BO13" s="130" t="e">
        <f t="shared" si="9"/>
        <v>#DIV/0!</v>
      </c>
      <c r="BP13" s="131" t="e">
        <f t="shared" si="9"/>
        <v>#DIV/0!</v>
      </c>
      <c r="BQ13" s="132" t="e">
        <f t="shared" si="9"/>
        <v>#DIV/0!</v>
      </c>
      <c r="BR13" s="129" t="e">
        <f t="shared" si="9"/>
        <v>#DIV/0!</v>
      </c>
      <c r="BS13" s="130" t="e">
        <f t="shared" si="9"/>
        <v>#DIV/0!</v>
      </c>
      <c r="BT13" s="131" t="e">
        <f t="shared" si="9"/>
        <v>#DIV/0!</v>
      </c>
      <c r="BU13" s="129" t="e">
        <f t="shared" si="9"/>
        <v>#DIV/0!</v>
      </c>
      <c r="BV13" s="133" t="e">
        <f t="shared" si="9"/>
        <v>#DIV/0!</v>
      </c>
      <c r="BW13" s="134" t="e">
        <f t="shared" si="9"/>
        <v>#DIV/0!</v>
      </c>
      <c r="BX13" s="129" t="e">
        <f t="shared" si="9"/>
        <v>#DIV/0!</v>
      </c>
      <c r="BY13" s="130" t="e">
        <f t="shared" si="9"/>
        <v>#DIV/0!</v>
      </c>
      <c r="BZ13" s="131" t="e">
        <f t="shared" si="9"/>
        <v>#DIV/0!</v>
      </c>
      <c r="CA13" s="132" t="e">
        <f t="shared" si="9"/>
        <v>#DIV/0!</v>
      </c>
      <c r="CB13" s="129" t="e">
        <f t="shared" si="9"/>
        <v>#DIV/0!</v>
      </c>
      <c r="CC13" s="130" t="e">
        <f t="shared" si="9"/>
        <v>#DIV/0!</v>
      </c>
      <c r="CD13" s="131" t="e">
        <f t="shared" si="9"/>
        <v>#DIV/0!</v>
      </c>
      <c r="CE13" s="132" t="e">
        <f t="shared" si="9"/>
        <v>#DIV/0!</v>
      </c>
      <c r="CF13" s="129" t="e">
        <f t="shared" si="9"/>
        <v>#DIV/0!</v>
      </c>
      <c r="CG13" s="130" t="e">
        <f t="shared" si="9"/>
        <v>#DIV/0!</v>
      </c>
      <c r="CH13" s="131" t="e">
        <f t="shared" si="9"/>
        <v>#DIV/0!</v>
      </c>
      <c r="CI13" s="129" t="e">
        <f t="shared" si="9"/>
        <v>#DIV/0!</v>
      </c>
      <c r="CJ13" s="135" t="e">
        <f t="shared" si="9"/>
        <v>#DIV/0!</v>
      </c>
      <c r="CK13" s="136" t="e">
        <f t="shared" si="9"/>
        <v>#DIV/0!</v>
      </c>
      <c r="CN13" s="230"/>
      <c r="CO13" s="230"/>
    </row>
    <row r="14" spans="1:93" ht="13.5" thickBot="1" x14ac:dyDescent="0.25">
      <c r="A14" s="137" t="s">
        <v>21</v>
      </c>
      <c r="B14" s="189"/>
      <c r="C14" s="190"/>
      <c r="D14" s="191"/>
      <c r="E14" s="192"/>
      <c r="F14" s="189"/>
      <c r="G14" s="193"/>
      <c r="H14" s="191"/>
      <c r="I14" s="192"/>
      <c r="J14" s="189"/>
      <c r="K14" s="193"/>
      <c r="L14" s="191"/>
      <c r="M14" s="189"/>
      <c r="N14" s="194"/>
      <c r="O14" s="195"/>
      <c r="P14" s="189"/>
      <c r="Q14" s="193"/>
      <c r="R14" s="191"/>
      <c r="S14" s="192"/>
      <c r="T14" s="189"/>
      <c r="U14" s="193"/>
      <c r="V14" s="191"/>
      <c r="W14" s="192"/>
      <c r="X14" s="189"/>
      <c r="Y14" s="193"/>
      <c r="Z14" s="191"/>
      <c r="AA14" s="189"/>
      <c r="AB14" s="172">
        <f t="shared" si="3"/>
        <v>0</v>
      </c>
      <c r="AC14" s="173">
        <f t="shared" si="4"/>
        <v>0</v>
      </c>
      <c r="AE14" s="272" t="s">
        <v>85</v>
      </c>
      <c r="BI14" s="137" t="s">
        <v>21</v>
      </c>
      <c r="BJ14" s="129" t="e">
        <f t="shared" ref="BJ14:CK14" si="10">B14/B33</f>
        <v>#DIV/0!</v>
      </c>
      <c r="BK14" s="130" t="e">
        <f t="shared" si="10"/>
        <v>#DIV/0!</v>
      </c>
      <c r="BL14" s="131" t="e">
        <f t="shared" si="10"/>
        <v>#DIV/0!</v>
      </c>
      <c r="BM14" s="132" t="e">
        <f t="shared" si="10"/>
        <v>#DIV/0!</v>
      </c>
      <c r="BN14" s="129" t="e">
        <f t="shared" si="10"/>
        <v>#DIV/0!</v>
      </c>
      <c r="BO14" s="130" t="e">
        <f t="shared" si="10"/>
        <v>#DIV/0!</v>
      </c>
      <c r="BP14" s="131" t="e">
        <f t="shared" si="10"/>
        <v>#DIV/0!</v>
      </c>
      <c r="BQ14" s="132" t="e">
        <f t="shared" si="10"/>
        <v>#DIV/0!</v>
      </c>
      <c r="BR14" s="129" t="e">
        <f t="shared" si="10"/>
        <v>#DIV/0!</v>
      </c>
      <c r="BS14" s="130" t="e">
        <f t="shared" si="10"/>
        <v>#DIV/0!</v>
      </c>
      <c r="BT14" s="131" t="e">
        <f t="shared" si="10"/>
        <v>#DIV/0!</v>
      </c>
      <c r="BU14" s="129" t="e">
        <f t="shared" si="10"/>
        <v>#DIV/0!</v>
      </c>
      <c r="BV14" s="133" t="e">
        <f t="shared" si="10"/>
        <v>#DIV/0!</v>
      </c>
      <c r="BW14" s="134" t="e">
        <f t="shared" si="10"/>
        <v>#DIV/0!</v>
      </c>
      <c r="BX14" s="129" t="e">
        <f t="shared" si="10"/>
        <v>#DIV/0!</v>
      </c>
      <c r="BY14" s="130" t="e">
        <f t="shared" si="10"/>
        <v>#DIV/0!</v>
      </c>
      <c r="BZ14" s="131" t="e">
        <f t="shared" si="10"/>
        <v>#DIV/0!</v>
      </c>
      <c r="CA14" s="132" t="e">
        <f t="shared" si="10"/>
        <v>#DIV/0!</v>
      </c>
      <c r="CB14" s="129" t="e">
        <f t="shared" si="10"/>
        <v>#DIV/0!</v>
      </c>
      <c r="CC14" s="130" t="e">
        <f t="shared" si="10"/>
        <v>#DIV/0!</v>
      </c>
      <c r="CD14" s="131" t="e">
        <f t="shared" si="10"/>
        <v>#DIV/0!</v>
      </c>
      <c r="CE14" s="132" t="e">
        <f t="shared" si="10"/>
        <v>#DIV/0!</v>
      </c>
      <c r="CF14" s="129" t="e">
        <f t="shared" si="10"/>
        <v>#DIV/0!</v>
      </c>
      <c r="CG14" s="130" t="e">
        <f t="shared" si="10"/>
        <v>#DIV/0!</v>
      </c>
      <c r="CH14" s="131" t="e">
        <f t="shared" si="10"/>
        <v>#DIV/0!</v>
      </c>
      <c r="CI14" s="129" t="e">
        <f t="shared" si="10"/>
        <v>#DIV/0!</v>
      </c>
      <c r="CJ14" s="135" t="e">
        <f t="shared" si="10"/>
        <v>#DIV/0!</v>
      </c>
      <c r="CK14" s="136" t="e">
        <f t="shared" si="10"/>
        <v>#DIV/0!</v>
      </c>
      <c r="CN14" s="230"/>
      <c r="CO14" s="230"/>
    </row>
    <row r="15" spans="1:93" ht="14.25" thickTop="1" thickBot="1" x14ac:dyDescent="0.25">
      <c r="A15" s="146" t="s">
        <v>22</v>
      </c>
      <c r="B15" s="196"/>
      <c r="C15" s="197"/>
      <c r="D15" s="198"/>
      <c r="E15" s="199"/>
      <c r="F15" s="196"/>
      <c r="G15" s="200"/>
      <c r="H15" s="198"/>
      <c r="I15" s="199"/>
      <c r="J15" s="196"/>
      <c r="K15" s="200"/>
      <c r="L15" s="198"/>
      <c r="M15" s="196"/>
      <c r="N15" s="201"/>
      <c r="O15" s="202"/>
      <c r="P15" s="196"/>
      <c r="Q15" s="200"/>
      <c r="R15" s="198"/>
      <c r="S15" s="199"/>
      <c r="T15" s="196"/>
      <c r="U15" s="200"/>
      <c r="V15" s="198"/>
      <c r="W15" s="199"/>
      <c r="X15" s="196"/>
      <c r="Y15" s="200"/>
      <c r="Z15" s="198"/>
      <c r="AA15" s="196"/>
      <c r="AB15" s="172">
        <f t="shared" si="3"/>
        <v>0</v>
      </c>
      <c r="AC15" s="173">
        <f t="shared" si="4"/>
        <v>0</v>
      </c>
      <c r="AE15" s="298" t="s">
        <v>0</v>
      </c>
      <c r="AF15" s="292" t="s">
        <v>1</v>
      </c>
      <c r="AG15" s="293"/>
      <c r="AH15" s="292" t="s">
        <v>2</v>
      </c>
      <c r="AI15" s="293"/>
      <c r="AJ15" s="292" t="s">
        <v>3</v>
      </c>
      <c r="AK15" s="293"/>
      <c r="AL15" s="292" t="s">
        <v>4</v>
      </c>
      <c r="AM15" s="293"/>
      <c r="AN15" s="292" t="s">
        <v>5</v>
      </c>
      <c r="AO15" s="293"/>
      <c r="AP15" s="292" t="s">
        <v>6</v>
      </c>
      <c r="AQ15" s="293"/>
      <c r="AR15" s="292" t="s">
        <v>7</v>
      </c>
      <c r="AS15" s="293"/>
      <c r="AT15" s="292" t="s">
        <v>8</v>
      </c>
      <c r="AU15" s="293"/>
      <c r="AV15" s="292" t="s">
        <v>9</v>
      </c>
      <c r="AW15" s="293"/>
      <c r="AX15" s="292" t="s">
        <v>10</v>
      </c>
      <c r="AY15" s="293"/>
      <c r="AZ15" s="292" t="s">
        <v>11</v>
      </c>
      <c r="BA15" s="293"/>
      <c r="BB15" s="292" t="s">
        <v>12</v>
      </c>
      <c r="BC15" s="293"/>
      <c r="BD15" s="294" t="s">
        <v>40</v>
      </c>
      <c r="BE15" s="295"/>
      <c r="BF15" s="296" t="s">
        <v>41</v>
      </c>
      <c r="BG15" s="297"/>
      <c r="BI15" s="146" t="s">
        <v>22</v>
      </c>
      <c r="BJ15" s="129" t="e">
        <f t="shared" ref="BJ15:CK15" si="11">B15/B33</f>
        <v>#DIV/0!</v>
      </c>
      <c r="BK15" s="130" t="e">
        <f t="shared" si="11"/>
        <v>#DIV/0!</v>
      </c>
      <c r="BL15" s="131" t="e">
        <f t="shared" si="11"/>
        <v>#DIV/0!</v>
      </c>
      <c r="BM15" s="132" t="e">
        <f t="shared" si="11"/>
        <v>#DIV/0!</v>
      </c>
      <c r="BN15" s="129" t="e">
        <f t="shared" si="11"/>
        <v>#DIV/0!</v>
      </c>
      <c r="BO15" s="130" t="e">
        <f t="shared" si="11"/>
        <v>#DIV/0!</v>
      </c>
      <c r="BP15" s="131" t="e">
        <f t="shared" si="11"/>
        <v>#DIV/0!</v>
      </c>
      <c r="BQ15" s="132" t="e">
        <f t="shared" si="11"/>
        <v>#DIV/0!</v>
      </c>
      <c r="BR15" s="129" t="e">
        <f t="shared" si="11"/>
        <v>#DIV/0!</v>
      </c>
      <c r="BS15" s="130" t="e">
        <f t="shared" si="11"/>
        <v>#DIV/0!</v>
      </c>
      <c r="BT15" s="131" t="e">
        <f t="shared" si="11"/>
        <v>#DIV/0!</v>
      </c>
      <c r="BU15" s="129" t="e">
        <f t="shared" si="11"/>
        <v>#DIV/0!</v>
      </c>
      <c r="BV15" s="133" t="e">
        <f t="shared" si="11"/>
        <v>#DIV/0!</v>
      </c>
      <c r="BW15" s="134" t="e">
        <f t="shared" si="11"/>
        <v>#DIV/0!</v>
      </c>
      <c r="BX15" s="129" t="e">
        <f t="shared" si="11"/>
        <v>#DIV/0!</v>
      </c>
      <c r="BY15" s="130" t="e">
        <f t="shared" si="11"/>
        <v>#DIV/0!</v>
      </c>
      <c r="BZ15" s="131" t="e">
        <f t="shared" si="11"/>
        <v>#DIV/0!</v>
      </c>
      <c r="CA15" s="132" t="e">
        <f t="shared" si="11"/>
        <v>#DIV/0!</v>
      </c>
      <c r="CB15" s="129" t="e">
        <f t="shared" si="11"/>
        <v>#DIV/0!</v>
      </c>
      <c r="CC15" s="130" t="e">
        <f t="shared" si="11"/>
        <v>#DIV/0!</v>
      </c>
      <c r="CD15" s="131" t="e">
        <f t="shared" si="11"/>
        <v>#DIV/0!</v>
      </c>
      <c r="CE15" s="132" t="e">
        <f t="shared" si="11"/>
        <v>#DIV/0!</v>
      </c>
      <c r="CF15" s="129" t="e">
        <f t="shared" si="11"/>
        <v>#DIV/0!</v>
      </c>
      <c r="CG15" s="130" t="e">
        <f t="shared" si="11"/>
        <v>#DIV/0!</v>
      </c>
      <c r="CH15" s="131" t="e">
        <f t="shared" si="11"/>
        <v>#DIV/0!</v>
      </c>
      <c r="CI15" s="129" t="e">
        <f t="shared" si="11"/>
        <v>#DIV/0!</v>
      </c>
      <c r="CJ15" s="135" t="e">
        <f t="shared" si="11"/>
        <v>#DIV/0!</v>
      </c>
      <c r="CK15" s="136" t="e">
        <f t="shared" si="11"/>
        <v>#DIV/0!</v>
      </c>
      <c r="CN15" s="230"/>
      <c r="CO15" s="230"/>
    </row>
    <row r="16" spans="1:93" ht="15" thickTop="1" thickBot="1" x14ac:dyDescent="0.3">
      <c r="A16" s="137" t="s">
        <v>23</v>
      </c>
      <c r="B16" s="189"/>
      <c r="C16" s="190"/>
      <c r="D16" s="191"/>
      <c r="E16" s="192"/>
      <c r="F16" s="189"/>
      <c r="G16" s="193"/>
      <c r="H16" s="191"/>
      <c r="I16" s="192"/>
      <c r="J16" s="189"/>
      <c r="K16" s="193"/>
      <c r="L16" s="191"/>
      <c r="M16" s="189"/>
      <c r="N16" s="194"/>
      <c r="O16" s="195"/>
      <c r="P16" s="189"/>
      <c r="Q16" s="193"/>
      <c r="R16" s="191"/>
      <c r="S16" s="192"/>
      <c r="T16" s="189"/>
      <c r="U16" s="193"/>
      <c r="V16" s="191"/>
      <c r="W16" s="192"/>
      <c r="X16" s="189"/>
      <c r="Y16" s="193"/>
      <c r="Z16" s="191"/>
      <c r="AA16" s="189"/>
      <c r="AB16" s="172">
        <f t="shared" si="3"/>
        <v>0</v>
      </c>
      <c r="AC16" s="173">
        <f t="shared" si="4"/>
        <v>0</v>
      </c>
      <c r="AE16" s="299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 t="e">
        <f t="shared" ref="BJ16:CK16" si="12">B16/B33</f>
        <v>#DIV/0!</v>
      </c>
      <c r="BK16" s="130" t="e">
        <f t="shared" si="12"/>
        <v>#DIV/0!</v>
      </c>
      <c r="BL16" s="131" t="e">
        <f t="shared" si="12"/>
        <v>#DIV/0!</v>
      </c>
      <c r="BM16" s="132" t="e">
        <f t="shared" si="12"/>
        <v>#DIV/0!</v>
      </c>
      <c r="BN16" s="129" t="e">
        <f t="shared" si="12"/>
        <v>#DIV/0!</v>
      </c>
      <c r="BO16" s="130" t="e">
        <f t="shared" si="12"/>
        <v>#DIV/0!</v>
      </c>
      <c r="BP16" s="131" t="e">
        <f t="shared" si="12"/>
        <v>#DIV/0!</v>
      </c>
      <c r="BQ16" s="132" t="e">
        <f t="shared" si="12"/>
        <v>#DIV/0!</v>
      </c>
      <c r="BR16" s="129" t="e">
        <f t="shared" si="12"/>
        <v>#DIV/0!</v>
      </c>
      <c r="BS16" s="130" t="e">
        <f t="shared" si="12"/>
        <v>#DIV/0!</v>
      </c>
      <c r="BT16" s="131" t="e">
        <f t="shared" si="12"/>
        <v>#DIV/0!</v>
      </c>
      <c r="BU16" s="129" t="e">
        <f t="shared" si="12"/>
        <v>#DIV/0!</v>
      </c>
      <c r="BV16" s="133" t="e">
        <f t="shared" si="12"/>
        <v>#DIV/0!</v>
      </c>
      <c r="BW16" s="134" t="e">
        <f t="shared" si="12"/>
        <v>#DIV/0!</v>
      </c>
      <c r="BX16" s="129" t="e">
        <f t="shared" si="12"/>
        <v>#DIV/0!</v>
      </c>
      <c r="BY16" s="130" t="e">
        <f t="shared" si="12"/>
        <v>#DIV/0!</v>
      </c>
      <c r="BZ16" s="131" t="e">
        <f t="shared" si="12"/>
        <v>#DIV/0!</v>
      </c>
      <c r="CA16" s="132" t="e">
        <f t="shared" si="12"/>
        <v>#DIV/0!</v>
      </c>
      <c r="CB16" s="129" t="e">
        <f t="shared" si="12"/>
        <v>#DIV/0!</v>
      </c>
      <c r="CC16" s="130" t="e">
        <f t="shared" si="12"/>
        <v>#DIV/0!</v>
      </c>
      <c r="CD16" s="131" t="e">
        <f t="shared" si="12"/>
        <v>#DIV/0!</v>
      </c>
      <c r="CE16" s="132" t="e">
        <f t="shared" si="12"/>
        <v>#DIV/0!</v>
      </c>
      <c r="CF16" s="129" t="e">
        <f t="shared" si="12"/>
        <v>#DIV/0!</v>
      </c>
      <c r="CG16" s="130" t="e">
        <f t="shared" si="12"/>
        <v>#DIV/0!</v>
      </c>
      <c r="CH16" s="131" t="e">
        <f t="shared" si="12"/>
        <v>#DIV/0!</v>
      </c>
      <c r="CI16" s="129" t="e">
        <f t="shared" si="12"/>
        <v>#DIV/0!</v>
      </c>
      <c r="CJ16" s="135" t="e">
        <f t="shared" si="12"/>
        <v>#DIV/0!</v>
      </c>
      <c r="CK16" s="136" t="e">
        <f t="shared" si="12"/>
        <v>#DIV/0!</v>
      </c>
      <c r="CN16" s="230"/>
      <c r="CO16" s="230"/>
    </row>
    <row r="17" spans="1:93" ht="13.5" thickTop="1" x14ac:dyDescent="0.2">
      <c r="A17" s="146" t="s">
        <v>24</v>
      </c>
      <c r="B17" s="203"/>
      <c r="C17" s="197"/>
      <c r="D17" s="198"/>
      <c r="E17" s="199"/>
      <c r="F17" s="196"/>
      <c r="G17" s="200"/>
      <c r="H17" s="198"/>
      <c r="I17" s="199"/>
      <c r="J17" s="196"/>
      <c r="K17" s="200"/>
      <c r="L17" s="198"/>
      <c r="M17" s="196"/>
      <c r="N17" s="201"/>
      <c r="O17" s="204"/>
      <c r="P17" s="196"/>
      <c r="Q17" s="200"/>
      <c r="R17" s="198"/>
      <c r="S17" s="199"/>
      <c r="T17" s="196"/>
      <c r="U17" s="200"/>
      <c r="V17" s="198"/>
      <c r="W17" s="205"/>
      <c r="X17" s="196"/>
      <c r="Y17" s="200"/>
      <c r="Z17" s="198"/>
      <c r="AA17" s="196"/>
      <c r="AB17" s="172">
        <f t="shared" si="3"/>
        <v>0</v>
      </c>
      <c r="AC17" s="173">
        <f t="shared" si="4"/>
        <v>0</v>
      </c>
      <c r="AE17" s="275" t="s">
        <v>30</v>
      </c>
      <c r="AF17" s="126">
        <f t="shared" ref="AF17:AU18" si="13">SUMIF($A$9:$A$32,$AE17,B$9:B$32)</f>
        <v>0</v>
      </c>
      <c r="AG17" s="186">
        <f t="shared" si="13"/>
        <v>0</v>
      </c>
      <c r="AH17" s="127">
        <f t="shared" si="13"/>
        <v>0</v>
      </c>
      <c r="AI17" s="180">
        <f t="shared" si="13"/>
        <v>0</v>
      </c>
      <c r="AJ17" s="126">
        <f t="shared" si="13"/>
        <v>0</v>
      </c>
      <c r="AK17" s="128">
        <f t="shared" si="13"/>
        <v>0</v>
      </c>
      <c r="AL17" s="127">
        <f t="shared" si="13"/>
        <v>0</v>
      </c>
      <c r="AM17" s="180">
        <f t="shared" si="13"/>
        <v>0</v>
      </c>
      <c r="AN17" s="126">
        <f t="shared" si="13"/>
        <v>0</v>
      </c>
      <c r="AO17" s="128">
        <f t="shared" si="13"/>
        <v>0</v>
      </c>
      <c r="AP17" s="127">
        <f t="shared" si="13"/>
        <v>0</v>
      </c>
      <c r="AQ17" s="126">
        <f t="shared" si="13"/>
        <v>0</v>
      </c>
      <c r="AR17" s="179">
        <f t="shared" si="13"/>
        <v>0</v>
      </c>
      <c r="AS17" s="181">
        <f t="shared" si="13"/>
        <v>0</v>
      </c>
      <c r="AT17" s="126">
        <f t="shared" si="13"/>
        <v>0</v>
      </c>
      <c r="AU17" s="128">
        <f t="shared" si="13"/>
        <v>0</v>
      </c>
      <c r="AV17" s="127">
        <f t="shared" ref="AP17:BE18" si="14">SUMIF($A$9:$A$32,$AE17,R$9:R$32)</f>
        <v>0</v>
      </c>
      <c r="AW17" s="180">
        <f t="shared" si="14"/>
        <v>0</v>
      </c>
      <c r="AX17" s="126">
        <f t="shared" si="14"/>
        <v>0</v>
      </c>
      <c r="AY17" s="128">
        <f t="shared" si="14"/>
        <v>0</v>
      </c>
      <c r="AZ17" s="127">
        <f t="shared" si="14"/>
        <v>0</v>
      </c>
      <c r="BA17" s="180">
        <f t="shared" si="14"/>
        <v>0</v>
      </c>
      <c r="BB17" s="126">
        <f t="shared" si="14"/>
        <v>0</v>
      </c>
      <c r="BC17" s="128">
        <f t="shared" si="14"/>
        <v>0</v>
      </c>
      <c r="BD17" s="184">
        <f t="shared" si="14"/>
        <v>0</v>
      </c>
      <c r="BE17" s="185">
        <f t="shared" si="14"/>
        <v>0</v>
      </c>
      <c r="BF17" s="170">
        <f>AF17+AH17+AJ17+AL17+AN17+AP17+AR17+AT17+AV17+AX17+AZ17+BB17+BD17</f>
        <v>0</v>
      </c>
      <c r="BG17" s="171">
        <f>AG17+AI17+AK17+AM17+AO17+AQ17+AS17+AU17+AW17+AY17+BA17+BC17+BE17</f>
        <v>0</v>
      </c>
      <c r="BI17" s="146" t="s">
        <v>24</v>
      </c>
      <c r="BJ17" s="129" t="e">
        <f t="shared" ref="BJ17:CK17" si="15">B17/B33</f>
        <v>#DIV/0!</v>
      </c>
      <c r="BK17" s="130" t="e">
        <f t="shared" si="15"/>
        <v>#DIV/0!</v>
      </c>
      <c r="BL17" s="131" t="e">
        <f t="shared" si="15"/>
        <v>#DIV/0!</v>
      </c>
      <c r="BM17" s="132" t="e">
        <f t="shared" si="15"/>
        <v>#DIV/0!</v>
      </c>
      <c r="BN17" s="129" t="e">
        <f t="shared" si="15"/>
        <v>#DIV/0!</v>
      </c>
      <c r="BO17" s="130" t="e">
        <f t="shared" si="15"/>
        <v>#DIV/0!</v>
      </c>
      <c r="BP17" s="131" t="e">
        <f t="shared" si="15"/>
        <v>#DIV/0!</v>
      </c>
      <c r="BQ17" s="132" t="e">
        <f t="shared" si="15"/>
        <v>#DIV/0!</v>
      </c>
      <c r="BR17" s="129" t="e">
        <f t="shared" si="15"/>
        <v>#DIV/0!</v>
      </c>
      <c r="BS17" s="130" t="e">
        <f t="shared" si="15"/>
        <v>#DIV/0!</v>
      </c>
      <c r="BT17" s="131" t="e">
        <f t="shared" si="15"/>
        <v>#DIV/0!</v>
      </c>
      <c r="BU17" s="129" t="e">
        <f t="shared" si="15"/>
        <v>#DIV/0!</v>
      </c>
      <c r="BV17" s="133" t="e">
        <f t="shared" si="15"/>
        <v>#DIV/0!</v>
      </c>
      <c r="BW17" s="134" t="e">
        <f t="shared" si="15"/>
        <v>#DIV/0!</v>
      </c>
      <c r="BX17" s="129" t="e">
        <f t="shared" si="15"/>
        <v>#DIV/0!</v>
      </c>
      <c r="BY17" s="130" t="e">
        <f t="shared" si="15"/>
        <v>#DIV/0!</v>
      </c>
      <c r="BZ17" s="131" t="e">
        <f t="shared" si="15"/>
        <v>#DIV/0!</v>
      </c>
      <c r="CA17" s="132" t="e">
        <f t="shared" si="15"/>
        <v>#DIV/0!</v>
      </c>
      <c r="CB17" s="129" t="e">
        <f t="shared" si="15"/>
        <v>#DIV/0!</v>
      </c>
      <c r="CC17" s="130" t="e">
        <f t="shared" si="15"/>
        <v>#DIV/0!</v>
      </c>
      <c r="CD17" s="131" t="e">
        <f t="shared" si="15"/>
        <v>#DIV/0!</v>
      </c>
      <c r="CE17" s="132" t="e">
        <f t="shared" si="15"/>
        <v>#DIV/0!</v>
      </c>
      <c r="CF17" s="129" t="e">
        <f t="shared" si="15"/>
        <v>#DIV/0!</v>
      </c>
      <c r="CG17" s="130" t="e">
        <f t="shared" si="15"/>
        <v>#DIV/0!</v>
      </c>
      <c r="CH17" s="131" t="e">
        <f t="shared" si="15"/>
        <v>#DIV/0!</v>
      </c>
      <c r="CI17" s="129" t="e">
        <f t="shared" si="15"/>
        <v>#DIV/0!</v>
      </c>
      <c r="CJ17" s="135" t="e">
        <f t="shared" si="15"/>
        <v>#DIV/0!</v>
      </c>
      <c r="CK17" s="136" t="e">
        <f t="shared" si="15"/>
        <v>#DIV/0!</v>
      </c>
      <c r="CN17" s="230"/>
      <c r="CO17" s="230"/>
    </row>
    <row r="18" spans="1:93" x14ac:dyDescent="0.2">
      <c r="A18" s="137" t="s">
        <v>25</v>
      </c>
      <c r="B18" s="206"/>
      <c r="C18" s="190"/>
      <c r="D18" s="191"/>
      <c r="E18" s="192"/>
      <c r="F18" s="189"/>
      <c r="G18" s="193"/>
      <c r="H18" s="191"/>
      <c r="I18" s="192"/>
      <c r="J18" s="189"/>
      <c r="K18" s="190"/>
      <c r="L18" s="191"/>
      <c r="M18" s="189"/>
      <c r="N18" s="194"/>
      <c r="O18" s="207"/>
      <c r="P18" s="189"/>
      <c r="Q18" s="190"/>
      <c r="R18" s="191"/>
      <c r="S18" s="192"/>
      <c r="T18" s="198"/>
      <c r="U18" s="189"/>
      <c r="V18" s="191"/>
      <c r="W18" s="208"/>
      <c r="X18" s="189"/>
      <c r="Y18" s="193"/>
      <c r="Z18" s="191"/>
      <c r="AA18" s="189"/>
      <c r="AB18" s="172">
        <f t="shared" si="3"/>
        <v>0</v>
      </c>
      <c r="AC18" s="173">
        <f t="shared" si="4"/>
        <v>0</v>
      </c>
      <c r="AE18" s="277" t="s">
        <v>31</v>
      </c>
      <c r="AF18" s="126">
        <f t="shared" si="13"/>
        <v>0</v>
      </c>
      <c r="AG18" s="190">
        <f t="shared" si="13"/>
        <v>0</v>
      </c>
      <c r="AH18" s="191">
        <f t="shared" si="13"/>
        <v>0</v>
      </c>
      <c r="AI18" s="192">
        <f t="shared" si="13"/>
        <v>0</v>
      </c>
      <c r="AJ18" s="278">
        <f t="shared" si="13"/>
        <v>0</v>
      </c>
      <c r="AK18" s="193">
        <f t="shared" si="13"/>
        <v>0</v>
      </c>
      <c r="AL18" s="191">
        <f t="shared" si="13"/>
        <v>0</v>
      </c>
      <c r="AM18" s="192">
        <f t="shared" si="13"/>
        <v>0</v>
      </c>
      <c r="AN18" s="278">
        <f t="shared" si="13"/>
        <v>0</v>
      </c>
      <c r="AO18" s="193">
        <f t="shared" si="13"/>
        <v>0</v>
      </c>
      <c r="AP18" s="191">
        <f t="shared" si="14"/>
        <v>0</v>
      </c>
      <c r="AQ18" s="278">
        <f t="shared" si="14"/>
        <v>0</v>
      </c>
      <c r="AR18" s="194">
        <f t="shared" si="14"/>
        <v>0</v>
      </c>
      <c r="AS18" s="195">
        <f t="shared" si="14"/>
        <v>0</v>
      </c>
      <c r="AT18" s="278">
        <f t="shared" si="14"/>
        <v>0</v>
      </c>
      <c r="AU18" s="193">
        <f t="shared" si="14"/>
        <v>0</v>
      </c>
      <c r="AV18" s="191">
        <f t="shared" si="14"/>
        <v>0</v>
      </c>
      <c r="AW18" s="192">
        <f t="shared" si="14"/>
        <v>0</v>
      </c>
      <c r="AX18" s="278">
        <f t="shared" si="14"/>
        <v>0</v>
      </c>
      <c r="AY18" s="193">
        <f t="shared" si="14"/>
        <v>0</v>
      </c>
      <c r="AZ18" s="191">
        <f t="shared" si="14"/>
        <v>0</v>
      </c>
      <c r="BA18" s="192">
        <f t="shared" si="14"/>
        <v>0</v>
      </c>
      <c r="BB18" s="278">
        <f t="shared" si="14"/>
        <v>0</v>
      </c>
      <c r="BC18" s="193">
        <f t="shared" si="14"/>
        <v>0</v>
      </c>
      <c r="BD18" s="191">
        <f t="shared" si="14"/>
        <v>0</v>
      </c>
      <c r="BE18" s="278">
        <f t="shared" si="14"/>
        <v>0</v>
      </c>
      <c r="BF18" s="172">
        <f>SUM(AF18,AH18,AJ18,AL18,AN18,AP18,AR18,AT18,AV18,AX18,AZ18,BB18,BD18)</f>
        <v>0</v>
      </c>
      <c r="BG18" s="173">
        <f>SUM(AG18,AI18,AK18,AM18,AO18,AQ18,AS18,AU18,AW18,AY18,BA18,BC18,BE18)</f>
        <v>0</v>
      </c>
      <c r="BI18" s="137" t="s">
        <v>25</v>
      </c>
      <c r="BJ18" s="129" t="e">
        <f t="shared" ref="BJ18:CK18" si="16">B18/B33</f>
        <v>#DIV/0!</v>
      </c>
      <c r="BK18" s="130" t="e">
        <f t="shared" si="16"/>
        <v>#DIV/0!</v>
      </c>
      <c r="BL18" s="131" t="e">
        <f t="shared" si="16"/>
        <v>#DIV/0!</v>
      </c>
      <c r="BM18" s="132" t="e">
        <f t="shared" si="16"/>
        <v>#DIV/0!</v>
      </c>
      <c r="BN18" s="129" t="e">
        <f t="shared" si="16"/>
        <v>#DIV/0!</v>
      </c>
      <c r="BO18" s="130" t="e">
        <f t="shared" si="16"/>
        <v>#DIV/0!</v>
      </c>
      <c r="BP18" s="131" t="e">
        <f t="shared" si="16"/>
        <v>#DIV/0!</v>
      </c>
      <c r="BQ18" s="132" t="e">
        <f t="shared" si="16"/>
        <v>#DIV/0!</v>
      </c>
      <c r="BR18" s="129" t="e">
        <f t="shared" si="16"/>
        <v>#DIV/0!</v>
      </c>
      <c r="BS18" s="130" t="e">
        <f t="shared" si="16"/>
        <v>#DIV/0!</v>
      </c>
      <c r="BT18" s="131" t="e">
        <f t="shared" si="16"/>
        <v>#DIV/0!</v>
      </c>
      <c r="BU18" s="129" t="e">
        <f t="shared" si="16"/>
        <v>#DIV/0!</v>
      </c>
      <c r="BV18" s="133" t="e">
        <f t="shared" si="16"/>
        <v>#DIV/0!</v>
      </c>
      <c r="BW18" s="134" t="e">
        <f t="shared" si="16"/>
        <v>#DIV/0!</v>
      </c>
      <c r="BX18" s="129" t="e">
        <f t="shared" si="16"/>
        <v>#DIV/0!</v>
      </c>
      <c r="BY18" s="130" t="e">
        <f t="shared" si="16"/>
        <v>#DIV/0!</v>
      </c>
      <c r="BZ18" s="131" t="e">
        <f t="shared" si="16"/>
        <v>#DIV/0!</v>
      </c>
      <c r="CA18" s="132" t="e">
        <f t="shared" si="16"/>
        <v>#DIV/0!</v>
      </c>
      <c r="CB18" s="129" t="e">
        <f t="shared" si="16"/>
        <v>#DIV/0!</v>
      </c>
      <c r="CC18" s="130" t="e">
        <f t="shared" si="16"/>
        <v>#DIV/0!</v>
      </c>
      <c r="CD18" s="131" t="e">
        <f t="shared" si="16"/>
        <v>#DIV/0!</v>
      </c>
      <c r="CE18" s="132" t="e">
        <f t="shared" si="16"/>
        <v>#DIV/0!</v>
      </c>
      <c r="CF18" s="129" t="e">
        <f t="shared" si="16"/>
        <v>#DIV/0!</v>
      </c>
      <c r="CG18" s="130" t="e">
        <f t="shared" si="16"/>
        <v>#DIV/0!</v>
      </c>
      <c r="CH18" s="131" t="e">
        <f t="shared" si="16"/>
        <v>#DIV/0!</v>
      </c>
      <c r="CI18" s="129" t="e">
        <f t="shared" si="16"/>
        <v>#DIV/0!</v>
      </c>
      <c r="CJ18" s="135" t="e">
        <f t="shared" si="16"/>
        <v>#DIV/0!</v>
      </c>
      <c r="CK18" s="136" t="e">
        <f t="shared" si="16"/>
        <v>#DIV/0!</v>
      </c>
      <c r="CN18" s="230"/>
      <c r="CO18" s="230"/>
    </row>
    <row r="19" spans="1:93" ht="13.5" thickBot="1" x14ac:dyDescent="0.25">
      <c r="A19" s="146" t="s">
        <v>26</v>
      </c>
      <c r="B19" s="203"/>
      <c r="C19" s="197"/>
      <c r="D19" s="198"/>
      <c r="E19" s="199"/>
      <c r="F19" s="196"/>
      <c r="G19" s="200"/>
      <c r="H19" s="198"/>
      <c r="I19" s="199"/>
      <c r="J19" s="196"/>
      <c r="K19" s="197"/>
      <c r="L19" s="198"/>
      <c r="M19" s="196"/>
      <c r="N19" s="201"/>
      <c r="O19" s="204"/>
      <c r="P19" s="196"/>
      <c r="Q19" s="197"/>
      <c r="R19" s="198"/>
      <c r="S19" s="199"/>
      <c r="T19" s="196"/>
      <c r="U19" s="200"/>
      <c r="V19" s="198"/>
      <c r="W19" s="205"/>
      <c r="X19" s="196"/>
      <c r="Y19" s="200"/>
      <c r="Z19" s="198"/>
      <c r="AA19" s="196"/>
      <c r="AB19" s="172">
        <f t="shared" si="3"/>
        <v>0</v>
      </c>
      <c r="AC19" s="173">
        <f t="shared" si="4"/>
        <v>0</v>
      </c>
      <c r="AE19" s="275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 t="e">
        <f t="shared" ref="BJ19:CK19" si="17">B19/B33</f>
        <v>#DIV/0!</v>
      </c>
      <c r="BK19" s="130" t="e">
        <f t="shared" si="17"/>
        <v>#DIV/0!</v>
      </c>
      <c r="BL19" s="131" t="e">
        <f t="shared" si="17"/>
        <v>#DIV/0!</v>
      </c>
      <c r="BM19" s="132" t="e">
        <f t="shared" si="17"/>
        <v>#DIV/0!</v>
      </c>
      <c r="BN19" s="129" t="e">
        <f t="shared" si="17"/>
        <v>#DIV/0!</v>
      </c>
      <c r="BO19" s="130" t="e">
        <f t="shared" si="17"/>
        <v>#DIV/0!</v>
      </c>
      <c r="BP19" s="131" t="e">
        <f t="shared" si="17"/>
        <v>#DIV/0!</v>
      </c>
      <c r="BQ19" s="132" t="e">
        <f t="shared" si="17"/>
        <v>#DIV/0!</v>
      </c>
      <c r="BR19" s="129" t="e">
        <f t="shared" si="17"/>
        <v>#DIV/0!</v>
      </c>
      <c r="BS19" s="130" t="e">
        <f t="shared" si="17"/>
        <v>#DIV/0!</v>
      </c>
      <c r="BT19" s="131" t="e">
        <f t="shared" si="17"/>
        <v>#DIV/0!</v>
      </c>
      <c r="BU19" s="129" t="e">
        <f t="shared" si="17"/>
        <v>#DIV/0!</v>
      </c>
      <c r="BV19" s="133" t="e">
        <f t="shared" si="17"/>
        <v>#DIV/0!</v>
      </c>
      <c r="BW19" s="134" t="e">
        <f t="shared" si="17"/>
        <v>#DIV/0!</v>
      </c>
      <c r="BX19" s="129" t="e">
        <f t="shared" si="17"/>
        <v>#DIV/0!</v>
      </c>
      <c r="BY19" s="130" t="e">
        <f t="shared" si="17"/>
        <v>#DIV/0!</v>
      </c>
      <c r="BZ19" s="131" t="e">
        <f t="shared" si="17"/>
        <v>#DIV/0!</v>
      </c>
      <c r="CA19" s="132" t="e">
        <f t="shared" si="17"/>
        <v>#DIV/0!</v>
      </c>
      <c r="CB19" s="129" t="e">
        <f t="shared" si="17"/>
        <v>#DIV/0!</v>
      </c>
      <c r="CC19" s="130" t="e">
        <f t="shared" si="17"/>
        <v>#DIV/0!</v>
      </c>
      <c r="CD19" s="131" t="e">
        <f t="shared" si="17"/>
        <v>#DIV/0!</v>
      </c>
      <c r="CE19" s="132" t="e">
        <f t="shared" si="17"/>
        <v>#DIV/0!</v>
      </c>
      <c r="CF19" s="129" t="e">
        <f t="shared" si="17"/>
        <v>#DIV/0!</v>
      </c>
      <c r="CG19" s="130" t="e">
        <f t="shared" si="17"/>
        <v>#DIV/0!</v>
      </c>
      <c r="CH19" s="131" t="e">
        <f t="shared" si="17"/>
        <v>#DIV/0!</v>
      </c>
      <c r="CI19" s="129" t="e">
        <f t="shared" si="17"/>
        <v>#DIV/0!</v>
      </c>
      <c r="CJ19" s="135" t="e">
        <f t="shared" si="17"/>
        <v>#DIV/0!</v>
      </c>
      <c r="CK19" s="136" t="e">
        <f t="shared" si="17"/>
        <v>#DIV/0!</v>
      </c>
      <c r="CN19" s="230"/>
      <c r="CO19" s="230"/>
    </row>
    <row r="20" spans="1:93" ht="14.25" thickTop="1" thickBot="1" x14ac:dyDescent="0.25">
      <c r="A20" s="137" t="s">
        <v>27</v>
      </c>
      <c r="B20" s="206"/>
      <c r="C20" s="190"/>
      <c r="D20" s="191"/>
      <c r="E20" s="192"/>
      <c r="F20" s="189"/>
      <c r="G20" s="193"/>
      <c r="H20" s="191"/>
      <c r="I20" s="192"/>
      <c r="J20" s="189"/>
      <c r="K20" s="190"/>
      <c r="L20" s="191"/>
      <c r="M20" s="189"/>
      <c r="N20" s="194"/>
      <c r="O20" s="207"/>
      <c r="P20" s="189"/>
      <c r="Q20" s="190"/>
      <c r="R20" s="191"/>
      <c r="S20" s="192"/>
      <c r="T20" s="189"/>
      <c r="U20" s="193"/>
      <c r="V20" s="191"/>
      <c r="W20" s="208"/>
      <c r="X20" s="189"/>
      <c r="Y20" s="193"/>
      <c r="Z20" s="191"/>
      <c r="AA20" s="189"/>
      <c r="AB20" s="172">
        <f t="shared" si="3"/>
        <v>0</v>
      </c>
      <c r="AC20" s="173">
        <f t="shared" si="4"/>
        <v>0</v>
      </c>
      <c r="AE20" s="269" t="s">
        <v>13</v>
      </c>
      <c r="AF20" s="20">
        <f t="shared" ref="AF20:BG20" si="18">SUM(AF17:AF19)</f>
        <v>0</v>
      </c>
      <c r="AG20" s="21">
        <f t="shared" si="18"/>
        <v>0</v>
      </c>
      <c r="AH20" s="20">
        <f t="shared" si="18"/>
        <v>0</v>
      </c>
      <c r="AI20" s="21">
        <f t="shared" si="18"/>
        <v>0</v>
      </c>
      <c r="AJ20" s="20">
        <f t="shared" si="18"/>
        <v>0</v>
      </c>
      <c r="AK20" s="21">
        <f t="shared" si="18"/>
        <v>0</v>
      </c>
      <c r="AL20" s="20">
        <f t="shared" si="18"/>
        <v>0</v>
      </c>
      <c r="AM20" s="21">
        <f t="shared" si="18"/>
        <v>0</v>
      </c>
      <c r="AN20" s="20">
        <f t="shared" si="18"/>
        <v>0</v>
      </c>
      <c r="AO20" s="21">
        <f t="shared" si="18"/>
        <v>0</v>
      </c>
      <c r="AP20" s="20">
        <f t="shared" si="18"/>
        <v>0</v>
      </c>
      <c r="AQ20" s="21">
        <f t="shared" si="18"/>
        <v>0</v>
      </c>
      <c r="AR20" s="20">
        <f t="shared" si="18"/>
        <v>0</v>
      </c>
      <c r="AS20" s="21">
        <f t="shared" si="18"/>
        <v>0</v>
      </c>
      <c r="AT20" s="20">
        <f t="shared" si="18"/>
        <v>0</v>
      </c>
      <c r="AU20" s="21">
        <f t="shared" si="18"/>
        <v>0</v>
      </c>
      <c r="AV20" s="20">
        <f t="shared" si="18"/>
        <v>0</v>
      </c>
      <c r="AW20" s="21">
        <f t="shared" si="18"/>
        <v>0</v>
      </c>
      <c r="AX20" s="20">
        <f t="shared" si="18"/>
        <v>0</v>
      </c>
      <c r="AY20" s="21">
        <f t="shared" si="18"/>
        <v>0</v>
      </c>
      <c r="AZ20" s="20">
        <f t="shared" si="18"/>
        <v>0</v>
      </c>
      <c r="BA20" s="21">
        <f t="shared" si="18"/>
        <v>0</v>
      </c>
      <c r="BB20" s="20">
        <f t="shared" si="18"/>
        <v>0</v>
      </c>
      <c r="BC20" s="21">
        <f t="shared" si="18"/>
        <v>0</v>
      </c>
      <c r="BD20" s="20">
        <f t="shared" si="18"/>
        <v>0</v>
      </c>
      <c r="BE20" s="21">
        <f t="shared" si="18"/>
        <v>0</v>
      </c>
      <c r="BF20" s="174">
        <f t="shared" si="18"/>
        <v>0</v>
      </c>
      <c r="BG20" s="175">
        <f t="shared" si="18"/>
        <v>0</v>
      </c>
      <c r="BI20" s="137" t="s">
        <v>27</v>
      </c>
      <c r="BJ20" s="129" t="e">
        <f t="shared" ref="BJ20:CK20" si="19">B20/B33</f>
        <v>#DIV/0!</v>
      </c>
      <c r="BK20" s="130" t="e">
        <f t="shared" si="19"/>
        <v>#DIV/0!</v>
      </c>
      <c r="BL20" s="131" t="e">
        <f t="shared" si="19"/>
        <v>#DIV/0!</v>
      </c>
      <c r="BM20" s="132" t="e">
        <f t="shared" si="19"/>
        <v>#DIV/0!</v>
      </c>
      <c r="BN20" s="129" t="e">
        <f t="shared" si="19"/>
        <v>#DIV/0!</v>
      </c>
      <c r="BO20" s="130" t="e">
        <f t="shared" si="19"/>
        <v>#DIV/0!</v>
      </c>
      <c r="BP20" s="131" t="e">
        <f t="shared" si="19"/>
        <v>#DIV/0!</v>
      </c>
      <c r="BQ20" s="132" t="e">
        <f t="shared" si="19"/>
        <v>#DIV/0!</v>
      </c>
      <c r="BR20" s="129" t="e">
        <f t="shared" si="19"/>
        <v>#DIV/0!</v>
      </c>
      <c r="BS20" s="130" t="e">
        <f t="shared" si="19"/>
        <v>#DIV/0!</v>
      </c>
      <c r="BT20" s="131" t="e">
        <f t="shared" si="19"/>
        <v>#DIV/0!</v>
      </c>
      <c r="BU20" s="129" t="e">
        <f t="shared" si="19"/>
        <v>#DIV/0!</v>
      </c>
      <c r="BV20" s="133" t="e">
        <f t="shared" si="19"/>
        <v>#DIV/0!</v>
      </c>
      <c r="BW20" s="134" t="e">
        <f t="shared" si="19"/>
        <v>#DIV/0!</v>
      </c>
      <c r="BX20" s="129" t="e">
        <f t="shared" si="19"/>
        <v>#DIV/0!</v>
      </c>
      <c r="BY20" s="130" t="e">
        <f t="shared" si="19"/>
        <v>#DIV/0!</v>
      </c>
      <c r="BZ20" s="131" t="e">
        <f t="shared" si="19"/>
        <v>#DIV/0!</v>
      </c>
      <c r="CA20" s="132" t="e">
        <f t="shared" si="19"/>
        <v>#DIV/0!</v>
      </c>
      <c r="CB20" s="129" t="e">
        <f t="shared" si="19"/>
        <v>#DIV/0!</v>
      </c>
      <c r="CC20" s="130" t="e">
        <f t="shared" si="19"/>
        <v>#DIV/0!</v>
      </c>
      <c r="CD20" s="131" t="e">
        <f t="shared" si="19"/>
        <v>#DIV/0!</v>
      </c>
      <c r="CE20" s="132" t="e">
        <f t="shared" si="19"/>
        <v>#DIV/0!</v>
      </c>
      <c r="CF20" s="129" t="e">
        <f t="shared" si="19"/>
        <v>#DIV/0!</v>
      </c>
      <c r="CG20" s="130" t="e">
        <f t="shared" si="19"/>
        <v>#DIV/0!</v>
      </c>
      <c r="CH20" s="131" t="e">
        <f t="shared" si="19"/>
        <v>#DIV/0!</v>
      </c>
      <c r="CI20" s="129" t="e">
        <f t="shared" si="19"/>
        <v>#DIV/0!</v>
      </c>
      <c r="CJ20" s="135" t="e">
        <f t="shared" si="19"/>
        <v>#DIV/0!</v>
      </c>
      <c r="CK20" s="136" t="e">
        <f t="shared" si="19"/>
        <v>#DIV/0!</v>
      </c>
      <c r="CN20" s="230"/>
      <c r="CO20" s="230"/>
    </row>
    <row r="21" spans="1:93" ht="13.5" thickTop="1" x14ac:dyDescent="0.2">
      <c r="A21" s="146" t="s">
        <v>28</v>
      </c>
      <c r="B21" s="203"/>
      <c r="C21" s="197"/>
      <c r="D21" s="198"/>
      <c r="E21" s="199"/>
      <c r="F21" s="196"/>
      <c r="G21" s="200"/>
      <c r="H21" s="198"/>
      <c r="I21" s="199"/>
      <c r="J21" s="196"/>
      <c r="K21" s="197"/>
      <c r="L21" s="198"/>
      <c r="M21" s="196"/>
      <c r="N21" s="201"/>
      <c r="O21" s="204"/>
      <c r="P21" s="196"/>
      <c r="Q21" s="197"/>
      <c r="R21" s="198"/>
      <c r="S21" s="199"/>
      <c r="T21" s="196"/>
      <c r="U21" s="200"/>
      <c r="V21" s="198"/>
      <c r="W21" s="205"/>
      <c r="X21" s="196"/>
      <c r="Y21" s="200"/>
      <c r="Z21" s="198"/>
      <c r="AA21" s="196"/>
      <c r="AB21" s="172">
        <f t="shared" si="3"/>
        <v>0</v>
      </c>
      <c r="AC21" s="173">
        <f t="shared" si="4"/>
        <v>0</v>
      </c>
      <c r="BF21" s="231">
        <f>BF20/2</f>
        <v>0</v>
      </c>
      <c r="BI21" s="146" t="s">
        <v>28</v>
      </c>
      <c r="BJ21" s="129" t="e">
        <f t="shared" ref="BJ21:CK21" si="20">B21/B33</f>
        <v>#DIV/0!</v>
      </c>
      <c r="BK21" s="130" t="e">
        <f t="shared" si="20"/>
        <v>#DIV/0!</v>
      </c>
      <c r="BL21" s="131" t="e">
        <f t="shared" si="20"/>
        <v>#DIV/0!</v>
      </c>
      <c r="BM21" s="132" t="e">
        <f t="shared" si="20"/>
        <v>#DIV/0!</v>
      </c>
      <c r="BN21" s="129" t="e">
        <f t="shared" si="20"/>
        <v>#DIV/0!</v>
      </c>
      <c r="BO21" s="130" t="e">
        <f t="shared" si="20"/>
        <v>#DIV/0!</v>
      </c>
      <c r="BP21" s="131" t="e">
        <f t="shared" si="20"/>
        <v>#DIV/0!</v>
      </c>
      <c r="BQ21" s="132" t="e">
        <f t="shared" si="20"/>
        <v>#DIV/0!</v>
      </c>
      <c r="BR21" s="129" t="e">
        <f t="shared" si="20"/>
        <v>#DIV/0!</v>
      </c>
      <c r="BS21" s="130" t="e">
        <f t="shared" si="20"/>
        <v>#DIV/0!</v>
      </c>
      <c r="BT21" s="131" t="e">
        <f t="shared" si="20"/>
        <v>#DIV/0!</v>
      </c>
      <c r="BU21" s="129" t="e">
        <f t="shared" si="20"/>
        <v>#DIV/0!</v>
      </c>
      <c r="BV21" s="133" t="e">
        <f t="shared" si="20"/>
        <v>#DIV/0!</v>
      </c>
      <c r="BW21" s="134" t="e">
        <f t="shared" si="20"/>
        <v>#DIV/0!</v>
      </c>
      <c r="BX21" s="129" t="e">
        <f t="shared" si="20"/>
        <v>#DIV/0!</v>
      </c>
      <c r="BY21" s="130" t="e">
        <f t="shared" si="20"/>
        <v>#DIV/0!</v>
      </c>
      <c r="BZ21" s="131" t="e">
        <f t="shared" si="20"/>
        <v>#DIV/0!</v>
      </c>
      <c r="CA21" s="132" t="e">
        <f t="shared" si="20"/>
        <v>#DIV/0!</v>
      </c>
      <c r="CB21" s="129" t="e">
        <f t="shared" si="20"/>
        <v>#DIV/0!</v>
      </c>
      <c r="CC21" s="130" t="e">
        <f t="shared" si="20"/>
        <v>#DIV/0!</v>
      </c>
      <c r="CD21" s="131" t="e">
        <f t="shared" si="20"/>
        <v>#DIV/0!</v>
      </c>
      <c r="CE21" s="132" t="e">
        <f t="shared" si="20"/>
        <v>#DIV/0!</v>
      </c>
      <c r="CF21" s="129" t="e">
        <f t="shared" si="20"/>
        <v>#DIV/0!</v>
      </c>
      <c r="CG21" s="130" t="e">
        <f t="shared" si="20"/>
        <v>#DIV/0!</v>
      </c>
      <c r="CH21" s="131" t="e">
        <f t="shared" si="20"/>
        <v>#DIV/0!</v>
      </c>
      <c r="CI21" s="129" t="e">
        <f t="shared" si="20"/>
        <v>#DIV/0!</v>
      </c>
      <c r="CJ21" s="135" t="e">
        <f t="shared" si="20"/>
        <v>#DIV/0!</v>
      </c>
      <c r="CK21" s="136" t="e">
        <f t="shared" si="20"/>
        <v>#DIV/0!</v>
      </c>
      <c r="CN21" s="230"/>
      <c r="CO21" s="230"/>
    </row>
    <row r="22" spans="1:93" x14ac:dyDescent="0.2">
      <c r="A22" s="137" t="s">
        <v>29</v>
      </c>
      <c r="B22" s="206"/>
      <c r="C22" s="190"/>
      <c r="D22" s="191"/>
      <c r="E22" s="192"/>
      <c r="F22" s="189"/>
      <c r="G22" s="193"/>
      <c r="H22" s="191"/>
      <c r="I22" s="192"/>
      <c r="J22" s="189"/>
      <c r="K22" s="190"/>
      <c r="L22" s="191"/>
      <c r="M22" s="189"/>
      <c r="N22" s="194"/>
      <c r="O22" s="207"/>
      <c r="P22" s="189"/>
      <c r="Q22" s="190"/>
      <c r="R22" s="191"/>
      <c r="S22" s="192"/>
      <c r="T22" s="189"/>
      <c r="U22" s="193"/>
      <c r="V22" s="191"/>
      <c r="W22" s="208"/>
      <c r="X22" s="189"/>
      <c r="Y22" s="193"/>
      <c r="Z22" s="191"/>
      <c r="AA22" s="189"/>
      <c r="AB22" s="172">
        <f t="shared" si="3"/>
        <v>0</v>
      </c>
      <c r="AC22" s="173">
        <f t="shared" si="4"/>
        <v>0</v>
      </c>
      <c r="BI22" s="137" t="s">
        <v>29</v>
      </c>
      <c r="BJ22" s="129" t="e">
        <f t="shared" ref="BJ22:CK22" si="21">B22/B33</f>
        <v>#DIV/0!</v>
      </c>
      <c r="BK22" s="130" t="e">
        <f t="shared" si="21"/>
        <v>#DIV/0!</v>
      </c>
      <c r="BL22" s="131" t="e">
        <f t="shared" si="21"/>
        <v>#DIV/0!</v>
      </c>
      <c r="BM22" s="132" t="e">
        <f t="shared" si="21"/>
        <v>#DIV/0!</v>
      </c>
      <c r="BN22" s="129" t="e">
        <f t="shared" si="21"/>
        <v>#DIV/0!</v>
      </c>
      <c r="BO22" s="130" t="e">
        <f t="shared" si="21"/>
        <v>#DIV/0!</v>
      </c>
      <c r="BP22" s="131" t="e">
        <f t="shared" si="21"/>
        <v>#DIV/0!</v>
      </c>
      <c r="BQ22" s="132" t="e">
        <f t="shared" si="21"/>
        <v>#DIV/0!</v>
      </c>
      <c r="BR22" s="129" t="e">
        <f t="shared" si="21"/>
        <v>#DIV/0!</v>
      </c>
      <c r="BS22" s="130" t="e">
        <f t="shared" si="21"/>
        <v>#DIV/0!</v>
      </c>
      <c r="BT22" s="131" t="e">
        <f t="shared" si="21"/>
        <v>#DIV/0!</v>
      </c>
      <c r="BU22" s="129" t="e">
        <f t="shared" si="21"/>
        <v>#DIV/0!</v>
      </c>
      <c r="BV22" s="133" t="e">
        <f t="shared" si="21"/>
        <v>#DIV/0!</v>
      </c>
      <c r="BW22" s="134" t="e">
        <f t="shared" si="21"/>
        <v>#DIV/0!</v>
      </c>
      <c r="BX22" s="129" t="e">
        <f t="shared" si="21"/>
        <v>#DIV/0!</v>
      </c>
      <c r="BY22" s="130" t="e">
        <f t="shared" si="21"/>
        <v>#DIV/0!</v>
      </c>
      <c r="BZ22" s="131" t="e">
        <f t="shared" si="21"/>
        <v>#DIV/0!</v>
      </c>
      <c r="CA22" s="132" t="e">
        <f t="shared" si="21"/>
        <v>#DIV/0!</v>
      </c>
      <c r="CB22" s="129" t="e">
        <f t="shared" si="21"/>
        <v>#DIV/0!</v>
      </c>
      <c r="CC22" s="130" t="e">
        <f t="shared" si="21"/>
        <v>#DIV/0!</v>
      </c>
      <c r="CD22" s="131" t="e">
        <f t="shared" si="21"/>
        <v>#DIV/0!</v>
      </c>
      <c r="CE22" s="132" t="e">
        <f t="shared" si="21"/>
        <v>#DIV/0!</v>
      </c>
      <c r="CF22" s="129" t="e">
        <f t="shared" si="21"/>
        <v>#DIV/0!</v>
      </c>
      <c r="CG22" s="130" t="e">
        <f t="shared" si="21"/>
        <v>#DIV/0!</v>
      </c>
      <c r="CH22" s="131" t="e">
        <f t="shared" si="21"/>
        <v>#DIV/0!</v>
      </c>
      <c r="CI22" s="129" t="e">
        <f t="shared" si="21"/>
        <v>#DIV/0!</v>
      </c>
      <c r="CJ22" s="135" t="e">
        <f t="shared" si="21"/>
        <v>#DIV/0!</v>
      </c>
      <c r="CK22" s="136" t="e">
        <f t="shared" si="21"/>
        <v>#DIV/0!</v>
      </c>
      <c r="CN22" s="230"/>
      <c r="CO22" s="230"/>
    </row>
    <row r="23" spans="1:93" x14ac:dyDescent="0.2">
      <c r="A23" s="146" t="s">
        <v>30</v>
      </c>
      <c r="B23" s="203"/>
      <c r="C23" s="197"/>
      <c r="D23" s="198"/>
      <c r="E23" s="199"/>
      <c r="F23" s="196"/>
      <c r="G23" s="200"/>
      <c r="H23" s="198"/>
      <c r="I23" s="199"/>
      <c r="J23" s="196"/>
      <c r="K23" s="197"/>
      <c r="L23" s="198"/>
      <c r="M23" s="196"/>
      <c r="N23" s="201"/>
      <c r="O23" s="204"/>
      <c r="P23" s="196"/>
      <c r="Q23" s="197"/>
      <c r="R23" s="198"/>
      <c r="S23" s="199"/>
      <c r="T23" s="196"/>
      <c r="U23" s="200"/>
      <c r="V23" s="198"/>
      <c r="W23" s="205"/>
      <c r="X23" s="196"/>
      <c r="Y23" s="200"/>
      <c r="Z23" s="198"/>
      <c r="AA23" s="196"/>
      <c r="AB23" s="172">
        <f t="shared" si="3"/>
        <v>0</v>
      </c>
      <c r="AC23" s="173">
        <f t="shared" si="4"/>
        <v>0</v>
      </c>
      <c r="BI23" s="146" t="s">
        <v>30</v>
      </c>
      <c r="BJ23" s="129" t="e">
        <f t="shared" ref="BJ23:CK23" si="22">B23/B33</f>
        <v>#DIV/0!</v>
      </c>
      <c r="BK23" s="130" t="e">
        <f t="shared" si="22"/>
        <v>#DIV/0!</v>
      </c>
      <c r="BL23" s="131" t="e">
        <f t="shared" si="22"/>
        <v>#DIV/0!</v>
      </c>
      <c r="BM23" s="132" t="e">
        <f t="shared" si="22"/>
        <v>#DIV/0!</v>
      </c>
      <c r="BN23" s="129" t="e">
        <f t="shared" si="22"/>
        <v>#DIV/0!</v>
      </c>
      <c r="BO23" s="130" t="e">
        <f t="shared" si="22"/>
        <v>#DIV/0!</v>
      </c>
      <c r="BP23" s="131" t="e">
        <f t="shared" si="22"/>
        <v>#DIV/0!</v>
      </c>
      <c r="BQ23" s="132" t="e">
        <f t="shared" si="22"/>
        <v>#DIV/0!</v>
      </c>
      <c r="BR23" s="129" t="e">
        <f t="shared" si="22"/>
        <v>#DIV/0!</v>
      </c>
      <c r="BS23" s="130" t="e">
        <f t="shared" si="22"/>
        <v>#DIV/0!</v>
      </c>
      <c r="BT23" s="131" t="e">
        <f t="shared" si="22"/>
        <v>#DIV/0!</v>
      </c>
      <c r="BU23" s="129" t="e">
        <f t="shared" si="22"/>
        <v>#DIV/0!</v>
      </c>
      <c r="BV23" s="133" t="e">
        <f t="shared" si="22"/>
        <v>#DIV/0!</v>
      </c>
      <c r="BW23" s="134" t="e">
        <f t="shared" si="22"/>
        <v>#DIV/0!</v>
      </c>
      <c r="BX23" s="129" t="e">
        <f t="shared" si="22"/>
        <v>#DIV/0!</v>
      </c>
      <c r="BY23" s="130" t="e">
        <f t="shared" si="22"/>
        <v>#DIV/0!</v>
      </c>
      <c r="BZ23" s="131" t="e">
        <f t="shared" si="22"/>
        <v>#DIV/0!</v>
      </c>
      <c r="CA23" s="132" t="e">
        <f t="shared" si="22"/>
        <v>#DIV/0!</v>
      </c>
      <c r="CB23" s="129" t="e">
        <f t="shared" si="22"/>
        <v>#DIV/0!</v>
      </c>
      <c r="CC23" s="130" t="e">
        <f t="shared" si="22"/>
        <v>#DIV/0!</v>
      </c>
      <c r="CD23" s="131" t="e">
        <f t="shared" si="22"/>
        <v>#DIV/0!</v>
      </c>
      <c r="CE23" s="132" t="e">
        <f t="shared" si="22"/>
        <v>#DIV/0!</v>
      </c>
      <c r="CF23" s="129" t="e">
        <f t="shared" si="22"/>
        <v>#DIV/0!</v>
      </c>
      <c r="CG23" s="130" t="e">
        <f t="shared" si="22"/>
        <v>#DIV/0!</v>
      </c>
      <c r="CH23" s="131" t="e">
        <f t="shared" si="22"/>
        <v>#DIV/0!</v>
      </c>
      <c r="CI23" s="129" t="e">
        <f t="shared" si="22"/>
        <v>#DIV/0!</v>
      </c>
      <c r="CJ23" s="135" t="e">
        <f t="shared" si="22"/>
        <v>#DIV/0!</v>
      </c>
      <c r="CK23" s="136" t="e">
        <f t="shared" si="22"/>
        <v>#DIV/0!</v>
      </c>
      <c r="CN23" s="230"/>
      <c r="CO23" s="230"/>
    </row>
    <row r="24" spans="1:93" x14ac:dyDescent="0.2">
      <c r="A24" s="137" t="s">
        <v>31</v>
      </c>
      <c r="B24" s="206"/>
      <c r="C24" s="190"/>
      <c r="D24" s="191"/>
      <c r="E24" s="192"/>
      <c r="F24" s="189"/>
      <c r="G24" s="193"/>
      <c r="H24" s="191"/>
      <c r="I24" s="192"/>
      <c r="J24" s="189"/>
      <c r="K24" s="190"/>
      <c r="L24" s="191"/>
      <c r="M24" s="189"/>
      <c r="N24" s="194"/>
      <c r="O24" s="207"/>
      <c r="P24" s="189"/>
      <c r="Q24" s="190"/>
      <c r="R24" s="191"/>
      <c r="S24" s="192"/>
      <c r="T24" s="189"/>
      <c r="U24" s="193"/>
      <c r="V24" s="191"/>
      <c r="W24" s="208"/>
      <c r="X24" s="189"/>
      <c r="Y24" s="193"/>
      <c r="Z24" s="191"/>
      <c r="AA24" s="189"/>
      <c r="AB24" s="172">
        <f t="shared" si="3"/>
        <v>0</v>
      </c>
      <c r="AC24" s="173">
        <f t="shared" si="4"/>
        <v>0</v>
      </c>
      <c r="BI24" s="137" t="s">
        <v>31</v>
      </c>
      <c r="BJ24" s="129" t="e">
        <f t="shared" ref="BJ24:CK24" si="23">B24/B33</f>
        <v>#DIV/0!</v>
      </c>
      <c r="BK24" s="130" t="e">
        <f t="shared" si="23"/>
        <v>#DIV/0!</v>
      </c>
      <c r="BL24" s="131" t="e">
        <f t="shared" si="23"/>
        <v>#DIV/0!</v>
      </c>
      <c r="BM24" s="132" t="e">
        <f t="shared" si="23"/>
        <v>#DIV/0!</v>
      </c>
      <c r="BN24" s="129" t="e">
        <f t="shared" si="23"/>
        <v>#DIV/0!</v>
      </c>
      <c r="BO24" s="130" t="e">
        <f t="shared" si="23"/>
        <v>#DIV/0!</v>
      </c>
      <c r="BP24" s="131" t="e">
        <f t="shared" si="23"/>
        <v>#DIV/0!</v>
      </c>
      <c r="BQ24" s="132" t="e">
        <f t="shared" si="23"/>
        <v>#DIV/0!</v>
      </c>
      <c r="BR24" s="129" t="e">
        <f t="shared" si="23"/>
        <v>#DIV/0!</v>
      </c>
      <c r="BS24" s="130" t="e">
        <f t="shared" si="23"/>
        <v>#DIV/0!</v>
      </c>
      <c r="BT24" s="131" t="e">
        <f t="shared" si="23"/>
        <v>#DIV/0!</v>
      </c>
      <c r="BU24" s="129" t="e">
        <f t="shared" si="23"/>
        <v>#DIV/0!</v>
      </c>
      <c r="BV24" s="133" t="e">
        <f t="shared" si="23"/>
        <v>#DIV/0!</v>
      </c>
      <c r="BW24" s="134" t="e">
        <f t="shared" si="23"/>
        <v>#DIV/0!</v>
      </c>
      <c r="BX24" s="129" t="e">
        <f t="shared" si="23"/>
        <v>#DIV/0!</v>
      </c>
      <c r="BY24" s="130" t="e">
        <f t="shared" si="23"/>
        <v>#DIV/0!</v>
      </c>
      <c r="BZ24" s="131" t="e">
        <f t="shared" si="23"/>
        <v>#DIV/0!</v>
      </c>
      <c r="CA24" s="132" t="e">
        <f t="shared" si="23"/>
        <v>#DIV/0!</v>
      </c>
      <c r="CB24" s="129" t="e">
        <f t="shared" si="23"/>
        <v>#DIV/0!</v>
      </c>
      <c r="CC24" s="130" t="e">
        <f t="shared" si="23"/>
        <v>#DIV/0!</v>
      </c>
      <c r="CD24" s="131" t="e">
        <f t="shared" si="23"/>
        <v>#DIV/0!</v>
      </c>
      <c r="CE24" s="132" t="e">
        <f t="shared" si="23"/>
        <v>#DIV/0!</v>
      </c>
      <c r="CF24" s="129" t="e">
        <f t="shared" si="23"/>
        <v>#DIV/0!</v>
      </c>
      <c r="CG24" s="130" t="e">
        <f t="shared" si="23"/>
        <v>#DIV/0!</v>
      </c>
      <c r="CH24" s="131" t="e">
        <f t="shared" si="23"/>
        <v>#DIV/0!</v>
      </c>
      <c r="CI24" s="129" t="e">
        <f t="shared" si="23"/>
        <v>#DIV/0!</v>
      </c>
      <c r="CJ24" s="135" t="e">
        <f t="shared" si="23"/>
        <v>#DIV/0!</v>
      </c>
      <c r="CK24" s="136" t="e">
        <f t="shared" si="23"/>
        <v>#DIV/0!</v>
      </c>
      <c r="CN24" s="230"/>
      <c r="CO24" s="230"/>
    </row>
    <row r="25" spans="1:93" x14ac:dyDescent="0.2">
      <c r="A25" s="146" t="s">
        <v>32</v>
      </c>
      <c r="B25" s="203"/>
      <c r="C25" s="197"/>
      <c r="D25" s="198"/>
      <c r="E25" s="199"/>
      <c r="F25" s="196"/>
      <c r="G25" s="200"/>
      <c r="H25" s="198"/>
      <c r="I25" s="199"/>
      <c r="J25" s="196"/>
      <c r="K25" s="197"/>
      <c r="L25" s="198"/>
      <c r="M25" s="196"/>
      <c r="N25" s="201"/>
      <c r="O25" s="204"/>
      <c r="P25" s="196"/>
      <c r="Q25" s="197"/>
      <c r="R25" s="198"/>
      <c r="S25" s="199"/>
      <c r="T25" s="196"/>
      <c r="U25" s="200"/>
      <c r="V25" s="198"/>
      <c r="W25" s="205"/>
      <c r="X25" s="196"/>
      <c r="Y25" s="200"/>
      <c r="Z25" s="198"/>
      <c r="AA25" s="196"/>
      <c r="AB25" s="172">
        <f t="shared" si="3"/>
        <v>0</v>
      </c>
      <c r="AC25" s="173">
        <f t="shared" si="4"/>
        <v>0</v>
      </c>
      <c r="BI25" s="146" t="s">
        <v>32</v>
      </c>
      <c r="BJ25" s="129" t="e">
        <f t="shared" ref="BJ25:CK25" si="24">B25/B33</f>
        <v>#DIV/0!</v>
      </c>
      <c r="BK25" s="130" t="e">
        <f t="shared" si="24"/>
        <v>#DIV/0!</v>
      </c>
      <c r="BL25" s="131" t="e">
        <f t="shared" si="24"/>
        <v>#DIV/0!</v>
      </c>
      <c r="BM25" s="132" t="e">
        <f t="shared" si="24"/>
        <v>#DIV/0!</v>
      </c>
      <c r="BN25" s="129" t="e">
        <f t="shared" si="24"/>
        <v>#DIV/0!</v>
      </c>
      <c r="BO25" s="130" t="e">
        <f t="shared" si="24"/>
        <v>#DIV/0!</v>
      </c>
      <c r="BP25" s="131" t="e">
        <f t="shared" si="24"/>
        <v>#DIV/0!</v>
      </c>
      <c r="BQ25" s="132" t="e">
        <f t="shared" si="24"/>
        <v>#DIV/0!</v>
      </c>
      <c r="BR25" s="129" t="e">
        <f t="shared" si="24"/>
        <v>#DIV/0!</v>
      </c>
      <c r="BS25" s="130" t="e">
        <f t="shared" si="24"/>
        <v>#DIV/0!</v>
      </c>
      <c r="BT25" s="131" t="e">
        <f t="shared" si="24"/>
        <v>#DIV/0!</v>
      </c>
      <c r="BU25" s="129" t="e">
        <f t="shared" si="24"/>
        <v>#DIV/0!</v>
      </c>
      <c r="BV25" s="133" t="e">
        <f t="shared" si="24"/>
        <v>#DIV/0!</v>
      </c>
      <c r="BW25" s="134" t="e">
        <f t="shared" si="24"/>
        <v>#DIV/0!</v>
      </c>
      <c r="BX25" s="129" t="e">
        <f t="shared" si="24"/>
        <v>#DIV/0!</v>
      </c>
      <c r="BY25" s="130" t="e">
        <f t="shared" si="24"/>
        <v>#DIV/0!</v>
      </c>
      <c r="BZ25" s="131" t="e">
        <f t="shared" si="24"/>
        <v>#DIV/0!</v>
      </c>
      <c r="CA25" s="132" t="e">
        <f t="shared" si="24"/>
        <v>#DIV/0!</v>
      </c>
      <c r="CB25" s="129" t="e">
        <f t="shared" si="24"/>
        <v>#DIV/0!</v>
      </c>
      <c r="CC25" s="130" t="e">
        <f t="shared" si="24"/>
        <v>#DIV/0!</v>
      </c>
      <c r="CD25" s="131" t="e">
        <f t="shared" si="24"/>
        <v>#DIV/0!</v>
      </c>
      <c r="CE25" s="132" t="e">
        <f t="shared" si="24"/>
        <v>#DIV/0!</v>
      </c>
      <c r="CF25" s="129" t="e">
        <f t="shared" si="24"/>
        <v>#DIV/0!</v>
      </c>
      <c r="CG25" s="130" t="e">
        <f t="shared" si="24"/>
        <v>#DIV/0!</v>
      </c>
      <c r="CH25" s="131" t="e">
        <f t="shared" si="24"/>
        <v>#DIV/0!</v>
      </c>
      <c r="CI25" s="129" t="e">
        <f t="shared" si="24"/>
        <v>#DIV/0!</v>
      </c>
      <c r="CJ25" s="135" t="e">
        <f t="shared" si="24"/>
        <v>#DIV/0!</v>
      </c>
      <c r="CK25" s="136" t="e">
        <f t="shared" si="24"/>
        <v>#DIV/0!</v>
      </c>
      <c r="CN25" s="230"/>
      <c r="CO25" s="230"/>
    </row>
    <row r="26" spans="1:93" x14ac:dyDescent="0.2">
      <c r="A26" s="137" t="s">
        <v>33</v>
      </c>
      <c r="B26" s="206"/>
      <c r="C26" s="190"/>
      <c r="D26" s="191"/>
      <c r="E26" s="192"/>
      <c r="F26" s="189"/>
      <c r="G26" s="193"/>
      <c r="H26" s="191"/>
      <c r="I26" s="192"/>
      <c r="J26" s="189"/>
      <c r="K26" s="190"/>
      <c r="L26" s="191"/>
      <c r="M26" s="189"/>
      <c r="N26" s="194"/>
      <c r="O26" s="207"/>
      <c r="P26" s="189"/>
      <c r="Q26" s="190"/>
      <c r="R26" s="191"/>
      <c r="S26" s="192"/>
      <c r="T26" s="189"/>
      <c r="U26" s="193"/>
      <c r="V26" s="191"/>
      <c r="W26" s="208"/>
      <c r="X26" s="189"/>
      <c r="Y26" s="193"/>
      <c r="Z26" s="191"/>
      <c r="AA26" s="189"/>
      <c r="AB26" s="172">
        <f t="shared" si="3"/>
        <v>0</v>
      </c>
      <c r="AC26" s="173">
        <f t="shared" si="4"/>
        <v>0</v>
      </c>
      <c r="BI26" s="137" t="s">
        <v>33</v>
      </c>
      <c r="BJ26" s="129" t="e">
        <f t="shared" ref="BJ26:CK26" si="25">B26/B33</f>
        <v>#DIV/0!</v>
      </c>
      <c r="BK26" s="130" t="e">
        <f t="shared" si="25"/>
        <v>#DIV/0!</v>
      </c>
      <c r="BL26" s="131" t="e">
        <f t="shared" si="25"/>
        <v>#DIV/0!</v>
      </c>
      <c r="BM26" s="132" t="e">
        <f t="shared" si="25"/>
        <v>#DIV/0!</v>
      </c>
      <c r="BN26" s="129" t="e">
        <f t="shared" si="25"/>
        <v>#DIV/0!</v>
      </c>
      <c r="BO26" s="130" t="e">
        <f t="shared" si="25"/>
        <v>#DIV/0!</v>
      </c>
      <c r="BP26" s="131" t="e">
        <f t="shared" si="25"/>
        <v>#DIV/0!</v>
      </c>
      <c r="BQ26" s="132" t="e">
        <f t="shared" si="25"/>
        <v>#DIV/0!</v>
      </c>
      <c r="BR26" s="129" t="e">
        <f t="shared" si="25"/>
        <v>#DIV/0!</v>
      </c>
      <c r="BS26" s="130" t="e">
        <f t="shared" si="25"/>
        <v>#DIV/0!</v>
      </c>
      <c r="BT26" s="131" t="e">
        <f t="shared" si="25"/>
        <v>#DIV/0!</v>
      </c>
      <c r="BU26" s="129" t="e">
        <f t="shared" si="25"/>
        <v>#DIV/0!</v>
      </c>
      <c r="BV26" s="133" t="e">
        <f t="shared" si="25"/>
        <v>#DIV/0!</v>
      </c>
      <c r="BW26" s="134" t="e">
        <f t="shared" si="25"/>
        <v>#DIV/0!</v>
      </c>
      <c r="BX26" s="129" t="e">
        <f t="shared" si="25"/>
        <v>#DIV/0!</v>
      </c>
      <c r="BY26" s="130" t="e">
        <f t="shared" si="25"/>
        <v>#DIV/0!</v>
      </c>
      <c r="BZ26" s="131" t="e">
        <f t="shared" si="25"/>
        <v>#DIV/0!</v>
      </c>
      <c r="CA26" s="132" t="e">
        <f t="shared" si="25"/>
        <v>#DIV/0!</v>
      </c>
      <c r="CB26" s="129" t="e">
        <f t="shared" si="25"/>
        <v>#DIV/0!</v>
      </c>
      <c r="CC26" s="130" t="e">
        <f t="shared" si="25"/>
        <v>#DIV/0!</v>
      </c>
      <c r="CD26" s="131" t="e">
        <f t="shared" si="25"/>
        <v>#DIV/0!</v>
      </c>
      <c r="CE26" s="132" t="e">
        <f t="shared" si="25"/>
        <v>#DIV/0!</v>
      </c>
      <c r="CF26" s="129" t="e">
        <f t="shared" si="25"/>
        <v>#DIV/0!</v>
      </c>
      <c r="CG26" s="130" t="e">
        <f t="shared" si="25"/>
        <v>#DIV/0!</v>
      </c>
      <c r="CH26" s="131" t="e">
        <f t="shared" si="25"/>
        <v>#DIV/0!</v>
      </c>
      <c r="CI26" s="129" t="e">
        <f t="shared" si="25"/>
        <v>#DIV/0!</v>
      </c>
      <c r="CJ26" s="135" t="e">
        <f t="shared" si="25"/>
        <v>#DIV/0!</v>
      </c>
      <c r="CK26" s="136" t="e">
        <f t="shared" si="25"/>
        <v>#DIV/0!</v>
      </c>
      <c r="CN26" s="230"/>
      <c r="CO26" s="230"/>
    </row>
    <row r="27" spans="1:93" x14ac:dyDescent="0.2">
      <c r="A27" s="146" t="s">
        <v>34</v>
      </c>
      <c r="B27" s="203"/>
      <c r="C27" s="197"/>
      <c r="D27" s="198"/>
      <c r="E27" s="199"/>
      <c r="F27" s="196"/>
      <c r="G27" s="200"/>
      <c r="H27" s="198"/>
      <c r="I27" s="199"/>
      <c r="J27" s="196"/>
      <c r="K27" s="197"/>
      <c r="L27" s="198"/>
      <c r="M27" s="196"/>
      <c r="N27" s="201"/>
      <c r="O27" s="204"/>
      <c r="P27" s="196"/>
      <c r="Q27" s="197"/>
      <c r="R27" s="198"/>
      <c r="S27" s="199"/>
      <c r="T27" s="196"/>
      <c r="U27" s="200"/>
      <c r="V27" s="198"/>
      <c r="W27" s="205"/>
      <c r="X27" s="196"/>
      <c r="Y27" s="200"/>
      <c r="Z27" s="198"/>
      <c r="AA27" s="196"/>
      <c r="AB27" s="172">
        <f t="shared" si="3"/>
        <v>0</v>
      </c>
      <c r="AC27" s="173">
        <f t="shared" si="4"/>
        <v>0</v>
      </c>
      <c r="BI27" s="146" t="s">
        <v>34</v>
      </c>
      <c r="BJ27" s="129" t="e">
        <f t="shared" ref="BJ27:CK27" si="26">B27/B33</f>
        <v>#DIV/0!</v>
      </c>
      <c r="BK27" s="130" t="e">
        <f t="shared" si="26"/>
        <v>#DIV/0!</v>
      </c>
      <c r="BL27" s="131" t="e">
        <f t="shared" si="26"/>
        <v>#DIV/0!</v>
      </c>
      <c r="BM27" s="132" t="e">
        <f t="shared" si="26"/>
        <v>#DIV/0!</v>
      </c>
      <c r="BN27" s="129" t="e">
        <f t="shared" si="26"/>
        <v>#DIV/0!</v>
      </c>
      <c r="BO27" s="130" t="e">
        <f t="shared" si="26"/>
        <v>#DIV/0!</v>
      </c>
      <c r="BP27" s="131" t="e">
        <f t="shared" si="26"/>
        <v>#DIV/0!</v>
      </c>
      <c r="BQ27" s="132" t="e">
        <f t="shared" si="26"/>
        <v>#DIV/0!</v>
      </c>
      <c r="BR27" s="129" t="e">
        <f t="shared" si="26"/>
        <v>#DIV/0!</v>
      </c>
      <c r="BS27" s="130" t="e">
        <f t="shared" si="26"/>
        <v>#DIV/0!</v>
      </c>
      <c r="BT27" s="131" t="e">
        <f t="shared" si="26"/>
        <v>#DIV/0!</v>
      </c>
      <c r="BU27" s="129" t="e">
        <f t="shared" si="26"/>
        <v>#DIV/0!</v>
      </c>
      <c r="BV27" s="133" t="e">
        <f t="shared" si="26"/>
        <v>#DIV/0!</v>
      </c>
      <c r="BW27" s="134" t="e">
        <f t="shared" si="26"/>
        <v>#DIV/0!</v>
      </c>
      <c r="BX27" s="129" t="e">
        <f t="shared" si="26"/>
        <v>#DIV/0!</v>
      </c>
      <c r="BY27" s="130" t="e">
        <f t="shared" si="26"/>
        <v>#DIV/0!</v>
      </c>
      <c r="BZ27" s="131" t="e">
        <f t="shared" si="26"/>
        <v>#DIV/0!</v>
      </c>
      <c r="CA27" s="132" t="e">
        <f t="shared" si="26"/>
        <v>#DIV/0!</v>
      </c>
      <c r="CB27" s="129" t="e">
        <f t="shared" si="26"/>
        <v>#DIV/0!</v>
      </c>
      <c r="CC27" s="130" t="e">
        <f t="shared" si="26"/>
        <v>#DIV/0!</v>
      </c>
      <c r="CD27" s="131" t="e">
        <f t="shared" si="26"/>
        <v>#DIV/0!</v>
      </c>
      <c r="CE27" s="132" t="e">
        <f t="shared" si="26"/>
        <v>#DIV/0!</v>
      </c>
      <c r="CF27" s="129" t="e">
        <f t="shared" si="26"/>
        <v>#DIV/0!</v>
      </c>
      <c r="CG27" s="130" t="e">
        <f t="shared" si="26"/>
        <v>#DIV/0!</v>
      </c>
      <c r="CH27" s="131" t="e">
        <f t="shared" si="26"/>
        <v>#DIV/0!</v>
      </c>
      <c r="CI27" s="129" t="e">
        <f t="shared" si="26"/>
        <v>#DIV/0!</v>
      </c>
      <c r="CJ27" s="135" t="e">
        <f t="shared" si="26"/>
        <v>#DIV/0!</v>
      </c>
      <c r="CK27" s="136" t="e">
        <f t="shared" si="26"/>
        <v>#DIV/0!</v>
      </c>
      <c r="CN27" s="230"/>
      <c r="CO27" s="230"/>
    </row>
    <row r="28" spans="1:93" x14ac:dyDescent="0.2">
      <c r="A28" s="137" t="s">
        <v>35</v>
      </c>
      <c r="B28" s="206"/>
      <c r="C28" s="190"/>
      <c r="D28" s="191"/>
      <c r="E28" s="192"/>
      <c r="F28" s="189"/>
      <c r="G28" s="193"/>
      <c r="H28" s="191"/>
      <c r="I28" s="192"/>
      <c r="J28" s="189"/>
      <c r="K28" s="190"/>
      <c r="L28" s="191"/>
      <c r="M28" s="189"/>
      <c r="N28" s="194"/>
      <c r="O28" s="207"/>
      <c r="P28" s="189"/>
      <c r="Q28" s="190"/>
      <c r="R28" s="191"/>
      <c r="S28" s="192"/>
      <c r="T28" s="189"/>
      <c r="U28" s="193"/>
      <c r="V28" s="191"/>
      <c r="W28" s="208"/>
      <c r="X28" s="189"/>
      <c r="Y28" s="193"/>
      <c r="Z28" s="191"/>
      <c r="AA28" s="189"/>
      <c r="AB28" s="172">
        <f t="shared" si="3"/>
        <v>0</v>
      </c>
      <c r="AC28" s="173">
        <f t="shared" si="4"/>
        <v>0</v>
      </c>
      <c r="BI28" s="137" t="s">
        <v>35</v>
      </c>
      <c r="BJ28" s="129" t="e">
        <f t="shared" ref="BJ28:CK28" si="27">B28/B33</f>
        <v>#DIV/0!</v>
      </c>
      <c r="BK28" s="130" t="e">
        <f t="shared" si="27"/>
        <v>#DIV/0!</v>
      </c>
      <c r="BL28" s="131" t="e">
        <f t="shared" si="27"/>
        <v>#DIV/0!</v>
      </c>
      <c r="BM28" s="132" t="e">
        <f t="shared" si="27"/>
        <v>#DIV/0!</v>
      </c>
      <c r="BN28" s="129" t="e">
        <f t="shared" si="27"/>
        <v>#DIV/0!</v>
      </c>
      <c r="BO28" s="130" t="e">
        <f t="shared" si="27"/>
        <v>#DIV/0!</v>
      </c>
      <c r="BP28" s="131" t="e">
        <f t="shared" si="27"/>
        <v>#DIV/0!</v>
      </c>
      <c r="BQ28" s="132" t="e">
        <f t="shared" si="27"/>
        <v>#DIV/0!</v>
      </c>
      <c r="BR28" s="129" t="e">
        <f t="shared" si="27"/>
        <v>#DIV/0!</v>
      </c>
      <c r="BS28" s="130" t="e">
        <f t="shared" si="27"/>
        <v>#DIV/0!</v>
      </c>
      <c r="BT28" s="131" t="e">
        <f t="shared" si="27"/>
        <v>#DIV/0!</v>
      </c>
      <c r="BU28" s="129" t="e">
        <f t="shared" si="27"/>
        <v>#DIV/0!</v>
      </c>
      <c r="BV28" s="133" t="e">
        <f t="shared" si="27"/>
        <v>#DIV/0!</v>
      </c>
      <c r="BW28" s="134" t="e">
        <f t="shared" si="27"/>
        <v>#DIV/0!</v>
      </c>
      <c r="BX28" s="129" t="e">
        <f t="shared" si="27"/>
        <v>#DIV/0!</v>
      </c>
      <c r="BY28" s="130" t="e">
        <f t="shared" si="27"/>
        <v>#DIV/0!</v>
      </c>
      <c r="BZ28" s="131" t="e">
        <f t="shared" si="27"/>
        <v>#DIV/0!</v>
      </c>
      <c r="CA28" s="132" t="e">
        <f t="shared" si="27"/>
        <v>#DIV/0!</v>
      </c>
      <c r="CB28" s="129" t="e">
        <f t="shared" si="27"/>
        <v>#DIV/0!</v>
      </c>
      <c r="CC28" s="130" t="e">
        <f t="shared" si="27"/>
        <v>#DIV/0!</v>
      </c>
      <c r="CD28" s="131" t="e">
        <f t="shared" si="27"/>
        <v>#DIV/0!</v>
      </c>
      <c r="CE28" s="132" t="e">
        <f t="shared" si="27"/>
        <v>#DIV/0!</v>
      </c>
      <c r="CF28" s="129" t="e">
        <f t="shared" si="27"/>
        <v>#DIV/0!</v>
      </c>
      <c r="CG28" s="130" t="e">
        <f t="shared" si="27"/>
        <v>#DIV/0!</v>
      </c>
      <c r="CH28" s="131" t="e">
        <f t="shared" si="27"/>
        <v>#DIV/0!</v>
      </c>
      <c r="CI28" s="129" t="e">
        <f t="shared" si="27"/>
        <v>#DIV/0!</v>
      </c>
      <c r="CJ28" s="135" t="e">
        <f t="shared" si="27"/>
        <v>#DIV/0!</v>
      </c>
      <c r="CK28" s="136" t="e">
        <f t="shared" si="27"/>
        <v>#DIV/0!</v>
      </c>
      <c r="CN28" s="230"/>
      <c r="CO28" s="230"/>
    </row>
    <row r="29" spans="1:93" x14ac:dyDescent="0.2">
      <c r="A29" s="146" t="s">
        <v>36</v>
      </c>
      <c r="B29" s="203"/>
      <c r="C29" s="197"/>
      <c r="D29" s="198"/>
      <c r="E29" s="199"/>
      <c r="F29" s="196"/>
      <c r="G29" s="200"/>
      <c r="H29" s="198"/>
      <c r="I29" s="199"/>
      <c r="J29" s="196"/>
      <c r="K29" s="200"/>
      <c r="L29" s="198"/>
      <c r="M29" s="196"/>
      <c r="N29" s="201"/>
      <c r="O29" s="204"/>
      <c r="P29" s="196"/>
      <c r="Q29" s="200"/>
      <c r="R29" s="198"/>
      <c r="S29" s="199"/>
      <c r="T29" s="196"/>
      <c r="U29" s="200"/>
      <c r="V29" s="198"/>
      <c r="W29" s="199"/>
      <c r="X29" s="196"/>
      <c r="Y29" s="200"/>
      <c r="Z29" s="198"/>
      <c r="AA29" s="196"/>
      <c r="AB29" s="172">
        <f t="shared" si="3"/>
        <v>0</v>
      </c>
      <c r="AC29" s="173">
        <f t="shared" si="4"/>
        <v>0</v>
      </c>
      <c r="BI29" s="146" t="s">
        <v>36</v>
      </c>
      <c r="BJ29" s="129" t="e">
        <f t="shared" ref="BJ29:CK29" si="28">B29/B33</f>
        <v>#DIV/0!</v>
      </c>
      <c r="BK29" s="130" t="e">
        <f t="shared" si="28"/>
        <v>#DIV/0!</v>
      </c>
      <c r="BL29" s="131" t="e">
        <f t="shared" si="28"/>
        <v>#DIV/0!</v>
      </c>
      <c r="BM29" s="132" t="e">
        <f t="shared" si="28"/>
        <v>#DIV/0!</v>
      </c>
      <c r="BN29" s="129" t="e">
        <f t="shared" si="28"/>
        <v>#DIV/0!</v>
      </c>
      <c r="BO29" s="130" t="e">
        <f t="shared" si="28"/>
        <v>#DIV/0!</v>
      </c>
      <c r="BP29" s="131" t="e">
        <f t="shared" si="28"/>
        <v>#DIV/0!</v>
      </c>
      <c r="BQ29" s="132" t="e">
        <f t="shared" si="28"/>
        <v>#DIV/0!</v>
      </c>
      <c r="BR29" s="129" t="e">
        <f t="shared" si="28"/>
        <v>#DIV/0!</v>
      </c>
      <c r="BS29" s="130" t="e">
        <f t="shared" si="28"/>
        <v>#DIV/0!</v>
      </c>
      <c r="BT29" s="131" t="e">
        <f t="shared" si="28"/>
        <v>#DIV/0!</v>
      </c>
      <c r="BU29" s="129" t="e">
        <f t="shared" si="28"/>
        <v>#DIV/0!</v>
      </c>
      <c r="BV29" s="133" t="e">
        <f t="shared" si="28"/>
        <v>#DIV/0!</v>
      </c>
      <c r="BW29" s="134" t="e">
        <f t="shared" si="28"/>
        <v>#DIV/0!</v>
      </c>
      <c r="BX29" s="129" t="e">
        <f t="shared" si="28"/>
        <v>#DIV/0!</v>
      </c>
      <c r="BY29" s="130" t="e">
        <f t="shared" si="28"/>
        <v>#DIV/0!</v>
      </c>
      <c r="BZ29" s="131" t="e">
        <f t="shared" si="28"/>
        <v>#DIV/0!</v>
      </c>
      <c r="CA29" s="132" t="e">
        <f t="shared" si="28"/>
        <v>#DIV/0!</v>
      </c>
      <c r="CB29" s="129" t="e">
        <f t="shared" si="28"/>
        <v>#DIV/0!</v>
      </c>
      <c r="CC29" s="130" t="e">
        <f t="shared" si="28"/>
        <v>#DIV/0!</v>
      </c>
      <c r="CD29" s="131" t="e">
        <f t="shared" si="28"/>
        <v>#DIV/0!</v>
      </c>
      <c r="CE29" s="132" t="e">
        <f t="shared" si="28"/>
        <v>#DIV/0!</v>
      </c>
      <c r="CF29" s="129" t="e">
        <f t="shared" si="28"/>
        <v>#DIV/0!</v>
      </c>
      <c r="CG29" s="130" t="e">
        <f t="shared" si="28"/>
        <v>#DIV/0!</v>
      </c>
      <c r="CH29" s="131" t="e">
        <f t="shared" si="28"/>
        <v>#DIV/0!</v>
      </c>
      <c r="CI29" s="129" t="e">
        <f t="shared" si="28"/>
        <v>#DIV/0!</v>
      </c>
      <c r="CJ29" s="135" t="e">
        <f t="shared" si="28"/>
        <v>#DIV/0!</v>
      </c>
      <c r="CK29" s="136" t="e">
        <f t="shared" si="28"/>
        <v>#DIV/0!</v>
      </c>
      <c r="CN29" s="230"/>
      <c r="CO29" s="230"/>
    </row>
    <row r="30" spans="1:93" x14ac:dyDescent="0.2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>
        <f t="shared" si="3"/>
        <v>0</v>
      </c>
      <c r="AC30" s="173">
        <f t="shared" si="4"/>
        <v>0</v>
      </c>
      <c r="BI30" s="137" t="s">
        <v>37</v>
      </c>
      <c r="BJ30" s="129" t="e">
        <f t="shared" ref="BJ30:CK30" si="29">B30/B33</f>
        <v>#DIV/0!</v>
      </c>
      <c r="BK30" s="130" t="e">
        <f t="shared" si="29"/>
        <v>#DIV/0!</v>
      </c>
      <c r="BL30" s="131" t="e">
        <f t="shared" si="29"/>
        <v>#DIV/0!</v>
      </c>
      <c r="BM30" s="132" t="e">
        <f t="shared" si="29"/>
        <v>#DIV/0!</v>
      </c>
      <c r="BN30" s="129" t="e">
        <f t="shared" si="29"/>
        <v>#DIV/0!</v>
      </c>
      <c r="BO30" s="130" t="e">
        <f t="shared" si="29"/>
        <v>#DIV/0!</v>
      </c>
      <c r="BP30" s="131" t="e">
        <f t="shared" si="29"/>
        <v>#DIV/0!</v>
      </c>
      <c r="BQ30" s="132" t="e">
        <f t="shared" si="29"/>
        <v>#DIV/0!</v>
      </c>
      <c r="BR30" s="129" t="e">
        <f t="shared" si="29"/>
        <v>#DIV/0!</v>
      </c>
      <c r="BS30" s="130" t="e">
        <f t="shared" si="29"/>
        <v>#DIV/0!</v>
      </c>
      <c r="BT30" s="131" t="e">
        <f t="shared" si="29"/>
        <v>#DIV/0!</v>
      </c>
      <c r="BU30" s="129" t="e">
        <f t="shared" si="29"/>
        <v>#DIV/0!</v>
      </c>
      <c r="BV30" s="133" t="e">
        <f t="shared" si="29"/>
        <v>#DIV/0!</v>
      </c>
      <c r="BW30" s="134" t="e">
        <f t="shared" si="29"/>
        <v>#DIV/0!</v>
      </c>
      <c r="BX30" s="129" t="e">
        <f t="shared" si="29"/>
        <v>#DIV/0!</v>
      </c>
      <c r="BY30" s="130" t="e">
        <f t="shared" si="29"/>
        <v>#DIV/0!</v>
      </c>
      <c r="BZ30" s="131" t="e">
        <f t="shared" si="29"/>
        <v>#DIV/0!</v>
      </c>
      <c r="CA30" s="132" t="e">
        <f t="shared" si="29"/>
        <v>#DIV/0!</v>
      </c>
      <c r="CB30" s="129" t="e">
        <f t="shared" si="29"/>
        <v>#DIV/0!</v>
      </c>
      <c r="CC30" s="130" t="e">
        <f t="shared" si="29"/>
        <v>#DIV/0!</v>
      </c>
      <c r="CD30" s="131" t="e">
        <f t="shared" si="29"/>
        <v>#DIV/0!</v>
      </c>
      <c r="CE30" s="132" t="e">
        <f t="shared" si="29"/>
        <v>#DIV/0!</v>
      </c>
      <c r="CF30" s="129" t="e">
        <f t="shared" si="29"/>
        <v>#DIV/0!</v>
      </c>
      <c r="CG30" s="130" t="e">
        <f t="shared" si="29"/>
        <v>#DIV/0!</v>
      </c>
      <c r="CH30" s="131" t="e">
        <f t="shared" si="29"/>
        <v>#DIV/0!</v>
      </c>
      <c r="CI30" s="129" t="e">
        <f t="shared" si="29"/>
        <v>#DIV/0!</v>
      </c>
      <c r="CJ30" s="135" t="e">
        <f t="shared" si="29"/>
        <v>#DIV/0!</v>
      </c>
      <c r="CK30" s="136" t="e">
        <f t="shared" si="29"/>
        <v>#DIV/0!</v>
      </c>
      <c r="CN30" s="230"/>
      <c r="CO30" s="230"/>
    </row>
    <row r="31" spans="1:93" x14ac:dyDescent="0.2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3"/>
        <v>0</v>
      </c>
      <c r="AC31" s="173">
        <f t="shared" si="4"/>
        <v>0</v>
      </c>
      <c r="BI31" s="146" t="s">
        <v>38</v>
      </c>
      <c r="BJ31" s="129" t="e">
        <f t="shared" ref="BJ31:CK31" si="30">B31/B33</f>
        <v>#DIV/0!</v>
      </c>
      <c r="BK31" s="130" t="e">
        <f t="shared" si="30"/>
        <v>#DIV/0!</v>
      </c>
      <c r="BL31" s="131" t="e">
        <f t="shared" si="30"/>
        <v>#DIV/0!</v>
      </c>
      <c r="BM31" s="132" t="e">
        <f t="shared" si="30"/>
        <v>#DIV/0!</v>
      </c>
      <c r="BN31" s="129" t="e">
        <f t="shared" si="30"/>
        <v>#DIV/0!</v>
      </c>
      <c r="BO31" s="130" t="e">
        <f t="shared" si="30"/>
        <v>#DIV/0!</v>
      </c>
      <c r="BP31" s="131" t="e">
        <f t="shared" si="30"/>
        <v>#DIV/0!</v>
      </c>
      <c r="BQ31" s="132" t="e">
        <f t="shared" si="30"/>
        <v>#DIV/0!</v>
      </c>
      <c r="BR31" s="129" t="e">
        <f t="shared" si="30"/>
        <v>#DIV/0!</v>
      </c>
      <c r="BS31" s="130" t="e">
        <f t="shared" si="30"/>
        <v>#DIV/0!</v>
      </c>
      <c r="BT31" s="131" t="e">
        <f t="shared" si="30"/>
        <v>#DIV/0!</v>
      </c>
      <c r="BU31" s="129" t="e">
        <f t="shared" si="30"/>
        <v>#DIV/0!</v>
      </c>
      <c r="BV31" s="133" t="e">
        <f t="shared" si="30"/>
        <v>#DIV/0!</v>
      </c>
      <c r="BW31" s="134" t="e">
        <f t="shared" si="30"/>
        <v>#DIV/0!</v>
      </c>
      <c r="BX31" s="129" t="e">
        <f t="shared" si="30"/>
        <v>#DIV/0!</v>
      </c>
      <c r="BY31" s="130" t="e">
        <f t="shared" si="30"/>
        <v>#DIV/0!</v>
      </c>
      <c r="BZ31" s="131" t="e">
        <f t="shared" si="30"/>
        <v>#DIV/0!</v>
      </c>
      <c r="CA31" s="132" t="e">
        <f t="shared" si="30"/>
        <v>#DIV/0!</v>
      </c>
      <c r="CB31" s="129" t="e">
        <f t="shared" si="30"/>
        <v>#DIV/0!</v>
      </c>
      <c r="CC31" s="130" t="e">
        <f t="shared" si="30"/>
        <v>#DIV/0!</v>
      </c>
      <c r="CD31" s="131" t="e">
        <f t="shared" si="30"/>
        <v>#DIV/0!</v>
      </c>
      <c r="CE31" s="132" t="e">
        <f t="shared" si="30"/>
        <v>#DIV/0!</v>
      </c>
      <c r="CF31" s="129" t="e">
        <f t="shared" si="30"/>
        <v>#DIV/0!</v>
      </c>
      <c r="CG31" s="130" t="e">
        <f t="shared" si="30"/>
        <v>#DIV/0!</v>
      </c>
      <c r="CH31" s="131" t="e">
        <f t="shared" si="30"/>
        <v>#DIV/0!</v>
      </c>
      <c r="CI31" s="129" t="e">
        <f t="shared" si="30"/>
        <v>#DIV/0!</v>
      </c>
      <c r="CJ31" s="135" t="e">
        <f t="shared" si="30"/>
        <v>#DIV/0!</v>
      </c>
      <c r="CK31" s="136" t="e">
        <f t="shared" si="30"/>
        <v>#DIV/0!</v>
      </c>
      <c r="CN31" s="230"/>
      <c r="CO31" s="230"/>
    </row>
    <row r="32" spans="1:93" ht="13.5" thickBot="1" x14ac:dyDescent="0.25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3"/>
        <v>0</v>
      </c>
      <c r="AC32" s="173">
        <f t="shared" si="4"/>
        <v>0</v>
      </c>
      <c r="BI32" s="137" t="s">
        <v>39</v>
      </c>
      <c r="BJ32" s="129" t="e">
        <f t="shared" ref="BJ32:CK32" si="31">B32/B33</f>
        <v>#DIV/0!</v>
      </c>
      <c r="BK32" s="130" t="e">
        <f t="shared" si="31"/>
        <v>#DIV/0!</v>
      </c>
      <c r="BL32" s="131" t="e">
        <f t="shared" si="31"/>
        <v>#DIV/0!</v>
      </c>
      <c r="BM32" s="132" t="e">
        <f t="shared" si="31"/>
        <v>#DIV/0!</v>
      </c>
      <c r="BN32" s="129" t="e">
        <f t="shared" si="31"/>
        <v>#DIV/0!</v>
      </c>
      <c r="BO32" s="130" t="e">
        <f t="shared" si="31"/>
        <v>#DIV/0!</v>
      </c>
      <c r="BP32" s="131" t="e">
        <f t="shared" si="31"/>
        <v>#DIV/0!</v>
      </c>
      <c r="BQ32" s="132" t="e">
        <f t="shared" si="31"/>
        <v>#DIV/0!</v>
      </c>
      <c r="BR32" s="129" t="e">
        <f t="shared" si="31"/>
        <v>#DIV/0!</v>
      </c>
      <c r="BS32" s="130" t="e">
        <f t="shared" si="31"/>
        <v>#DIV/0!</v>
      </c>
      <c r="BT32" s="131" t="e">
        <f t="shared" si="31"/>
        <v>#DIV/0!</v>
      </c>
      <c r="BU32" s="129" t="e">
        <f t="shared" si="31"/>
        <v>#DIV/0!</v>
      </c>
      <c r="BV32" s="133" t="e">
        <f t="shared" si="31"/>
        <v>#DIV/0!</v>
      </c>
      <c r="BW32" s="134" t="e">
        <f t="shared" si="31"/>
        <v>#DIV/0!</v>
      </c>
      <c r="BX32" s="129" t="e">
        <f t="shared" si="31"/>
        <v>#DIV/0!</v>
      </c>
      <c r="BY32" s="130" t="e">
        <f t="shared" si="31"/>
        <v>#DIV/0!</v>
      </c>
      <c r="BZ32" s="131" t="e">
        <f t="shared" si="31"/>
        <v>#DIV/0!</v>
      </c>
      <c r="CA32" s="132" t="e">
        <f t="shared" si="31"/>
        <v>#DIV/0!</v>
      </c>
      <c r="CB32" s="129" t="e">
        <f t="shared" si="31"/>
        <v>#DIV/0!</v>
      </c>
      <c r="CC32" s="130" t="e">
        <f t="shared" si="31"/>
        <v>#DIV/0!</v>
      </c>
      <c r="CD32" s="131" t="e">
        <f t="shared" si="31"/>
        <v>#DIV/0!</v>
      </c>
      <c r="CE32" s="132" t="e">
        <f t="shared" si="31"/>
        <v>#DIV/0!</v>
      </c>
      <c r="CF32" s="129" t="e">
        <f t="shared" si="31"/>
        <v>#DIV/0!</v>
      </c>
      <c r="CG32" s="130" t="e">
        <f t="shared" si="31"/>
        <v>#DIV/0!</v>
      </c>
      <c r="CH32" s="131" t="e">
        <f t="shared" si="31"/>
        <v>#DIV/0!</v>
      </c>
      <c r="CI32" s="129" t="e">
        <f t="shared" si="31"/>
        <v>#DIV/0!</v>
      </c>
      <c r="CJ32" s="135" t="e">
        <f t="shared" si="31"/>
        <v>#DIV/0!</v>
      </c>
      <c r="CK32" s="136" t="e">
        <f t="shared" si="31"/>
        <v>#DIV/0!</v>
      </c>
      <c r="CN32" s="230"/>
      <c r="CO32" s="230"/>
    </row>
    <row r="33" spans="1:93" ht="14.25" thickTop="1" thickBot="1" x14ac:dyDescent="0.25">
      <c r="A33" s="269" t="s">
        <v>13</v>
      </c>
      <c r="B33" s="20">
        <f>SUM(B10:B32)</f>
        <v>0</v>
      </c>
      <c r="C33" s="21">
        <f t="shared" ref="C33:AA33" si="32">SUM(C10:C32)</f>
        <v>0</v>
      </c>
      <c r="D33" s="20">
        <f t="shared" si="32"/>
        <v>0</v>
      </c>
      <c r="E33" s="21">
        <f t="shared" si="32"/>
        <v>0</v>
      </c>
      <c r="F33" s="20">
        <f t="shared" si="32"/>
        <v>0</v>
      </c>
      <c r="G33" s="21">
        <f t="shared" si="32"/>
        <v>0</v>
      </c>
      <c r="H33" s="20">
        <f t="shared" si="32"/>
        <v>0</v>
      </c>
      <c r="I33" s="21">
        <f t="shared" si="32"/>
        <v>0</v>
      </c>
      <c r="J33" s="20">
        <f t="shared" si="32"/>
        <v>0</v>
      </c>
      <c r="K33" s="21">
        <f t="shared" si="32"/>
        <v>0</v>
      </c>
      <c r="L33" s="20">
        <f t="shared" si="32"/>
        <v>0</v>
      </c>
      <c r="M33" s="21">
        <f t="shared" si="32"/>
        <v>0</v>
      </c>
      <c r="N33" s="20">
        <f t="shared" si="32"/>
        <v>0</v>
      </c>
      <c r="O33" s="21">
        <f t="shared" si="32"/>
        <v>0</v>
      </c>
      <c r="P33" s="20">
        <f t="shared" si="32"/>
        <v>0</v>
      </c>
      <c r="Q33" s="21">
        <f t="shared" si="32"/>
        <v>0</v>
      </c>
      <c r="R33" s="20">
        <f t="shared" si="32"/>
        <v>0</v>
      </c>
      <c r="S33" s="21">
        <f t="shared" si="32"/>
        <v>0</v>
      </c>
      <c r="T33" s="20">
        <f t="shared" si="32"/>
        <v>0</v>
      </c>
      <c r="U33" s="21">
        <f t="shared" si="32"/>
        <v>0</v>
      </c>
      <c r="V33" s="20">
        <f t="shared" si="32"/>
        <v>0</v>
      </c>
      <c r="W33" s="21">
        <f t="shared" si="32"/>
        <v>0</v>
      </c>
      <c r="X33" s="20">
        <f t="shared" si="32"/>
        <v>0</v>
      </c>
      <c r="Y33" s="21">
        <f t="shared" si="32"/>
        <v>0</v>
      </c>
      <c r="Z33" s="20">
        <f t="shared" si="32"/>
        <v>0</v>
      </c>
      <c r="AA33" s="21">
        <f t="shared" si="32"/>
        <v>0</v>
      </c>
      <c r="AB33" s="174">
        <f t="shared" ref="AB33:AC33" si="33">SUM(AB9:AB32)</f>
        <v>0</v>
      </c>
      <c r="AC33" s="175">
        <f t="shared" si="33"/>
        <v>0</v>
      </c>
      <c r="BI33" s="269" t="s">
        <v>13</v>
      </c>
      <c r="BJ33" s="155" t="e">
        <f>SUM(BJ9:BJ32)</f>
        <v>#DIV/0!</v>
      </c>
      <c r="BK33" s="156" t="e">
        <f t="shared" ref="BK33:CK33" si="34">SUM(BK9:BK32)</f>
        <v>#DIV/0!</v>
      </c>
      <c r="BL33" s="155" t="e">
        <f t="shared" si="34"/>
        <v>#DIV/0!</v>
      </c>
      <c r="BM33" s="156" t="e">
        <f t="shared" si="34"/>
        <v>#DIV/0!</v>
      </c>
      <c r="BN33" s="155" t="e">
        <f t="shared" si="34"/>
        <v>#DIV/0!</v>
      </c>
      <c r="BO33" s="156" t="e">
        <f t="shared" si="34"/>
        <v>#DIV/0!</v>
      </c>
      <c r="BP33" s="155" t="e">
        <f t="shared" si="34"/>
        <v>#DIV/0!</v>
      </c>
      <c r="BQ33" s="156" t="e">
        <f t="shared" si="34"/>
        <v>#DIV/0!</v>
      </c>
      <c r="BR33" s="155" t="e">
        <f t="shared" si="34"/>
        <v>#DIV/0!</v>
      </c>
      <c r="BS33" s="156" t="e">
        <f t="shared" si="34"/>
        <v>#DIV/0!</v>
      </c>
      <c r="BT33" s="155" t="e">
        <f t="shared" si="34"/>
        <v>#DIV/0!</v>
      </c>
      <c r="BU33" s="156" t="e">
        <f t="shared" si="34"/>
        <v>#DIV/0!</v>
      </c>
      <c r="BV33" s="155" t="e">
        <f t="shared" si="34"/>
        <v>#DIV/0!</v>
      </c>
      <c r="BW33" s="156" t="e">
        <f t="shared" si="34"/>
        <v>#DIV/0!</v>
      </c>
      <c r="BX33" s="155" t="e">
        <f t="shared" si="34"/>
        <v>#DIV/0!</v>
      </c>
      <c r="BY33" s="156" t="e">
        <f t="shared" si="34"/>
        <v>#DIV/0!</v>
      </c>
      <c r="BZ33" s="155" t="e">
        <f t="shared" si="34"/>
        <v>#DIV/0!</v>
      </c>
      <c r="CA33" s="156" t="e">
        <f t="shared" si="34"/>
        <v>#DIV/0!</v>
      </c>
      <c r="CB33" s="155" t="e">
        <f t="shared" si="34"/>
        <v>#DIV/0!</v>
      </c>
      <c r="CC33" s="156" t="e">
        <f t="shared" si="34"/>
        <v>#DIV/0!</v>
      </c>
      <c r="CD33" s="155" t="e">
        <f t="shared" si="34"/>
        <v>#DIV/0!</v>
      </c>
      <c r="CE33" s="156" t="e">
        <f t="shared" si="34"/>
        <v>#DIV/0!</v>
      </c>
      <c r="CF33" s="155" t="e">
        <f t="shared" si="34"/>
        <v>#DIV/0!</v>
      </c>
      <c r="CG33" s="156" t="e">
        <f t="shared" si="34"/>
        <v>#DIV/0!</v>
      </c>
      <c r="CH33" s="155" t="e">
        <f t="shared" si="34"/>
        <v>#DIV/0!</v>
      </c>
      <c r="CI33" s="156" t="e">
        <f t="shared" si="34"/>
        <v>#DIV/0!</v>
      </c>
      <c r="CJ33" s="155" t="e">
        <f t="shared" si="34"/>
        <v>#DIV/0!</v>
      </c>
      <c r="CK33" s="156" t="e">
        <f t="shared" si="34"/>
        <v>#DIV/0!</v>
      </c>
      <c r="CM33" s="123"/>
      <c r="CN33" s="123"/>
      <c r="CO33" s="230"/>
    </row>
    <row r="34" spans="1:93" ht="13.5" thickTop="1" x14ac:dyDescent="0.2">
      <c r="A34" s="187"/>
    </row>
    <row r="35" spans="1:93" x14ac:dyDescent="0.2">
      <c r="A35" s="188"/>
    </row>
    <row r="36" spans="1:93" x14ac:dyDescent="0.2">
      <c r="A36" s="301">
        <f>+A5+1</f>
        <v>44288</v>
      </c>
      <c r="B36" s="301"/>
      <c r="C36" s="301"/>
      <c r="D36" s="301"/>
      <c r="BI36" s="300">
        <f>+BI5+1</f>
        <v>44288</v>
      </c>
      <c r="BJ36" s="300"/>
      <c r="BK36" s="300"/>
      <c r="BL36" s="300"/>
    </row>
    <row r="37" spans="1:93" ht="13.5" thickBot="1" x14ac:dyDescent="0.25">
      <c r="AE37" s="272" t="s">
        <v>84</v>
      </c>
    </row>
    <row r="38" spans="1:93" ht="14.25" thickTop="1" thickBot="1" x14ac:dyDescent="0.25">
      <c r="A38" s="298" t="s">
        <v>0</v>
      </c>
      <c r="B38" s="292" t="s">
        <v>1</v>
      </c>
      <c r="C38" s="293"/>
      <c r="D38" s="292" t="s">
        <v>2</v>
      </c>
      <c r="E38" s="293"/>
      <c r="F38" s="292" t="s">
        <v>3</v>
      </c>
      <c r="G38" s="293"/>
      <c r="H38" s="292" t="s">
        <v>4</v>
      </c>
      <c r="I38" s="293"/>
      <c r="J38" s="292" t="s">
        <v>5</v>
      </c>
      <c r="K38" s="293"/>
      <c r="L38" s="292" t="s">
        <v>6</v>
      </c>
      <c r="M38" s="293"/>
      <c r="N38" s="292" t="s">
        <v>7</v>
      </c>
      <c r="O38" s="293"/>
      <c r="P38" s="292" t="s">
        <v>8</v>
      </c>
      <c r="Q38" s="293"/>
      <c r="R38" s="292" t="s">
        <v>9</v>
      </c>
      <c r="S38" s="293"/>
      <c r="T38" s="292" t="s">
        <v>10</v>
      </c>
      <c r="U38" s="293"/>
      <c r="V38" s="292" t="s">
        <v>11</v>
      </c>
      <c r="W38" s="293"/>
      <c r="X38" s="292" t="s">
        <v>12</v>
      </c>
      <c r="Y38" s="293"/>
      <c r="Z38" s="294" t="s">
        <v>40</v>
      </c>
      <c r="AA38" s="295"/>
      <c r="AB38" s="296" t="s">
        <v>41</v>
      </c>
      <c r="AC38" s="297"/>
      <c r="AE38" s="298" t="s">
        <v>0</v>
      </c>
      <c r="AF38" s="292" t="s">
        <v>1</v>
      </c>
      <c r="AG38" s="293"/>
      <c r="AH38" s="292" t="s">
        <v>2</v>
      </c>
      <c r="AI38" s="293"/>
      <c r="AJ38" s="292" t="s">
        <v>3</v>
      </c>
      <c r="AK38" s="293"/>
      <c r="AL38" s="292" t="s">
        <v>4</v>
      </c>
      <c r="AM38" s="293"/>
      <c r="AN38" s="292" t="s">
        <v>5</v>
      </c>
      <c r="AO38" s="293"/>
      <c r="AP38" s="292" t="s">
        <v>6</v>
      </c>
      <c r="AQ38" s="293"/>
      <c r="AR38" s="292" t="s">
        <v>7</v>
      </c>
      <c r="AS38" s="293"/>
      <c r="AT38" s="292" t="s">
        <v>8</v>
      </c>
      <c r="AU38" s="293"/>
      <c r="AV38" s="292" t="s">
        <v>9</v>
      </c>
      <c r="AW38" s="293"/>
      <c r="AX38" s="292" t="s">
        <v>10</v>
      </c>
      <c r="AY38" s="293"/>
      <c r="AZ38" s="292" t="s">
        <v>11</v>
      </c>
      <c r="BA38" s="293"/>
      <c r="BB38" s="292" t="s">
        <v>12</v>
      </c>
      <c r="BC38" s="293"/>
      <c r="BD38" s="294" t="s">
        <v>40</v>
      </c>
      <c r="BE38" s="295"/>
      <c r="BF38" s="296" t="s">
        <v>41</v>
      </c>
      <c r="BG38" s="297"/>
      <c r="BI38" s="298" t="s">
        <v>0</v>
      </c>
      <c r="BJ38" s="292" t="s">
        <v>1</v>
      </c>
      <c r="BK38" s="293"/>
      <c r="BL38" s="292" t="s">
        <v>2</v>
      </c>
      <c r="BM38" s="293"/>
      <c r="BN38" s="292" t="s">
        <v>3</v>
      </c>
      <c r="BO38" s="293"/>
      <c r="BP38" s="292" t="s">
        <v>4</v>
      </c>
      <c r="BQ38" s="293"/>
      <c r="BR38" s="292" t="s">
        <v>5</v>
      </c>
      <c r="BS38" s="293"/>
      <c r="BT38" s="292" t="s">
        <v>6</v>
      </c>
      <c r="BU38" s="293"/>
      <c r="BV38" s="292" t="s">
        <v>7</v>
      </c>
      <c r="BW38" s="293"/>
      <c r="BX38" s="292" t="s">
        <v>8</v>
      </c>
      <c r="BY38" s="293"/>
      <c r="BZ38" s="292" t="s">
        <v>9</v>
      </c>
      <c r="CA38" s="293"/>
      <c r="CB38" s="292" t="s">
        <v>10</v>
      </c>
      <c r="CC38" s="293"/>
      <c r="CD38" s="292" t="s">
        <v>11</v>
      </c>
      <c r="CE38" s="293"/>
      <c r="CF38" s="292" t="s">
        <v>12</v>
      </c>
      <c r="CG38" s="293"/>
      <c r="CH38" s="294" t="s">
        <v>40</v>
      </c>
      <c r="CI38" s="295"/>
      <c r="CJ38" s="292" t="s">
        <v>41</v>
      </c>
      <c r="CK38" s="293"/>
    </row>
    <row r="39" spans="1:93" ht="15" thickTop="1" thickBot="1" x14ac:dyDescent="0.3">
      <c r="A39" s="299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9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9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3.5" thickTop="1" x14ac:dyDescent="0.2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5" t="str">
        <f>$AE$9</f>
        <v>07:00 - 07:59</v>
      </c>
      <c r="AF40" s="126">
        <f>SUMIF($A$9:$A$32,$AE40,B$40:B$63)</f>
        <v>0</v>
      </c>
      <c r="AG40" s="186">
        <f t="shared" ref="AG40:AV41" si="35">SUMIF($A$9:$A$32,$AE40,C$40:C$63)</f>
        <v>0</v>
      </c>
      <c r="AH40" s="127">
        <f t="shared" si="35"/>
        <v>0</v>
      </c>
      <c r="AI40" s="180">
        <f t="shared" si="35"/>
        <v>0</v>
      </c>
      <c r="AJ40" s="126">
        <f t="shared" si="35"/>
        <v>0</v>
      </c>
      <c r="AK40" s="128">
        <f t="shared" si="35"/>
        <v>0</v>
      </c>
      <c r="AL40" s="127">
        <f t="shared" si="35"/>
        <v>0</v>
      </c>
      <c r="AM40" s="180">
        <f t="shared" si="35"/>
        <v>0</v>
      </c>
      <c r="AN40" s="126">
        <f t="shared" si="35"/>
        <v>0</v>
      </c>
      <c r="AO40" s="128">
        <f t="shared" si="35"/>
        <v>0</v>
      </c>
      <c r="AP40" s="127">
        <f t="shared" si="35"/>
        <v>0</v>
      </c>
      <c r="AQ40" s="126">
        <f t="shared" si="35"/>
        <v>0</v>
      </c>
      <c r="AR40" s="179">
        <f t="shared" si="35"/>
        <v>0</v>
      </c>
      <c r="AS40" s="181">
        <f t="shared" si="35"/>
        <v>0</v>
      </c>
      <c r="AT40" s="126">
        <f t="shared" si="35"/>
        <v>0</v>
      </c>
      <c r="AU40" s="128">
        <f t="shared" si="35"/>
        <v>0</v>
      </c>
      <c r="AV40" s="127">
        <f t="shared" si="35"/>
        <v>0</v>
      </c>
      <c r="AW40" s="180">
        <f t="shared" ref="AW40:BE41" si="36">SUMIF($A$9:$A$32,$AE40,S$40:S$63)</f>
        <v>0</v>
      </c>
      <c r="AX40" s="126">
        <f t="shared" si="36"/>
        <v>0</v>
      </c>
      <c r="AY40" s="128">
        <f t="shared" si="36"/>
        <v>0</v>
      </c>
      <c r="AZ40" s="127">
        <f t="shared" si="36"/>
        <v>0</v>
      </c>
      <c r="BA40" s="180">
        <f t="shared" si="36"/>
        <v>0</v>
      </c>
      <c r="BB40" s="126">
        <f t="shared" si="36"/>
        <v>0</v>
      </c>
      <c r="BC40" s="128">
        <f t="shared" si="36"/>
        <v>0</v>
      </c>
      <c r="BD40" s="184">
        <f t="shared" si="36"/>
        <v>0</v>
      </c>
      <c r="BE40" s="185">
        <f t="shared" si="36"/>
        <v>0</v>
      </c>
      <c r="BF40" s="170">
        <f>AF40+AH40+AJ40+AL40+AN40+AP40+AR40+AT40+AV40+AX40+AZ40+BB40+BD40</f>
        <v>0</v>
      </c>
      <c r="BG40" s="171">
        <f>AG40+AI40+AK40+AM40+AO40+AQ40+AS40+AU40+AW40+AY40+BA40+BC40+BE40</f>
        <v>0</v>
      </c>
      <c r="BI40" s="125" t="s">
        <v>16</v>
      </c>
      <c r="BJ40" s="129" t="e">
        <f>B40/B64</f>
        <v>#DIV/0!</v>
      </c>
      <c r="BK40" s="130" t="e">
        <f t="shared" ref="BK40" si="37">C40/C64</f>
        <v>#DIV/0!</v>
      </c>
      <c r="BL40" s="131" t="e">
        <f t="shared" ref="BL40" si="38">D40/D64</f>
        <v>#DIV/0!</v>
      </c>
      <c r="BM40" s="132" t="e">
        <f t="shared" ref="BM40" si="39">E40/E64</f>
        <v>#DIV/0!</v>
      </c>
      <c r="BN40" s="129" t="e">
        <f t="shared" ref="BN40" si="40">F40/F64</f>
        <v>#DIV/0!</v>
      </c>
      <c r="BO40" s="130" t="e">
        <f t="shared" ref="BO40" si="41">G40/G64</f>
        <v>#DIV/0!</v>
      </c>
      <c r="BP40" s="131" t="e">
        <f t="shared" ref="BP40" si="42">H40/H64</f>
        <v>#DIV/0!</v>
      </c>
      <c r="BQ40" s="132" t="e">
        <f t="shared" ref="BQ40" si="43">I40/I64</f>
        <v>#DIV/0!</v>
      </c>
      <c r="BR40" s="129" t="e">
        <f t="shared" ref="BR40" si="44">J40/J64</f>
        <v>#DIV/0!</v>
      </c>
      <c r="BS40" s="130" t="e">
        <f t="shared" ref="BS40" si="45">K40/K64</f>
        <v>#DIV/0!</v>
      </c>
      <c r="BT40" s="131" t="e">
        <f t="shared" ref="BT40" si="46">L40/L64</f>
        <v>#DIV/0!</v>
      </c>
      <c r="BU40" s="129" t="e">
        <f t="shared" ref="BU40" si="47">M40/M64</f>
        <v>#DIV/0!</v>
      </c>
      <c r="BV40" s="133" t="e">
        <f t="shared" ref="BV40" si="48">N40/N64</f>
        <v>#DIV/0!</v>
      </c>
      <c r="BW40" s="134" t="e">
        <f t="shared" ref="BW40" si="49">O40/O64</f>
        <v>#DIV/0!</v>
      </c>
      <c r="BX40" s="129" t="e">
        <f t="shared" ref="BX40" si="50">P40/P64</f>
        <v>#DIV/0!</v>
      </c>
      <c r="BY40" s="130" t="e">
        <f t="shared" ref="BY40" si="51">Q40/Q64</f>
        <v>#DIV/0!</v>
      </c>
      <c r="BZ40" s="131" t="e">
        <f t="shared" ref="BZ40" si="52">R40/R64</f>
        <v>#DIV/0!</v>
      </c>
      <c r="CA40" s="132" t="e">
        <f t="shared" ref="CA40" si="53">S40/S64</f>
        <v>#DIV/0!</v>
      </c>
      <c r="CB40" s="129" t="e">
        <f t="shared" ref="CB40" si="54">T40/T64</f>
        <v>#DIV/0!</v>
      </c>
      <c r="CC40" s="130" t="e">
        <f t="shared" ref="CC40" si="55">U40/U64</f>
        <v>#DIV/0!</v>
      </c>
      <c r="CD40" s="131" t="e">
        <f t="shared" ref="CD40" si="56">V40/V64</f>
        <v>#DIV/0!</v>
      </c>
      <c r="CE40" s="132" t="e">
        <f t="shared" ref="CE40" si="57">W40/W64</f>
        <v>#DIV/0!</v>
      </c>
      <c r="CF40" s="129" t="e">
        <f t="shared" ref="CF40" si="58">X40/X64</f>
        <v>#DIV/0!</v>
      </c>
      <c r="CG40" s="130" t="e">
        <f t="shared" ref="CG40" si="59">Y40/Y64</f>
        <v>#DIV/0!</v>
      </c>
      <c r="CH40" s="131" t="e">
        <f t="shared" ref="CH40" si="60">Z40/Z64</f>
        <v>#DIV/0!</v>
      </c>
      <c r="CI40" s="129" t="e">
        <f t="shared" ref="CI40" si="61">AA40/AA64</f>
        <v>#DIV/0!</v>
      </c>
      <c r="CJ40" s="135" t="e">
        <f t="shared" ref="CJ40" si="62">AB40/AB64</f>
        <v>#DIV/0!</v>
      </c>
      <c r="CK40" s="136" t="e">
        <f t="shared" ref="CK40" si="63">AC40/AC64</f>
        <v>#DIV/0!</v>
      </c>
    </row>
    <row r="41" spans="1:93" x14ac:dyDescent="0.2">
      <c r="A41" s="137" t="s">
        <v>17</v>
      </c>
      <c r="B41" s="189"/>
      <c r="C41" s="190"/>
      <c r="D41" s="191"/>
      <c r="E41" s="192"/>
      <c r="F41" s="189"/>
      <c r="G41" s="193"/>
      <c r="H41" s="191"/>
      <c r="I41" s="192"/>
      <c r="J41" s="189"/>
      <c r="K41" s="193"/>
      <c r="L41" s="191"/>
      <c r="M41" s="189"/>
      <c r="N41" s="194"/>
      <c r="O41" s="195"/>
      <c r="P41" s="189"/>
      <c r="Q41" s="193"/>
      <c r="R41" s="191"/>
      <c r="S41" s="192"/>
      <c r="T41" s="189"/>
      <c r="U41" s="193"/>
      <c r="V41" s="191"/>
      <c r="W41" s="192"/>
      <c r="X41" s="189"/>
      <c r="Y41" s="193"/>
      <c r="Z41" s="191"/>
      <c r="AA41" s="189"/>
      <c r="AB41" s="172">
        <f t="shared" ref="AB41:AB63" si="64">SUM(B41,D41,F41,H41,J41,L41,N41,P41,R41,T41,V41,X41,Z41)</f>
        <v>0</v>
      </c>
      <c r="AC41" s="173">
        <f t="shared" ref="AC41:AC63" si="65">SUM(C41,E41,G41,I41,K41,M41,O41,Q41,S41,U41,W41,Y41,AA41)</f>
        <v>0</v>
      </c>
      <c r="AE41" s="277" t="str">
        <f>$AE$10</f>
        <v>08:00 - 08:59</v>
      </c>
      <c r="AF41" s="126">
        <f>SUMIF($A$9:$A$32,$AE41,B$40:B$63)</f>
        <v>0</v>
      </c>
      <c r="AG41" s="190">
        <f t="shared" si="35"/>
        <v>0</v>
      </c>
      <c r="AH41" s="191">
        <f t="shared" si="35"/>
        <v>0</v>
      </c>
      <c r="AI41" s="192">
        <f t="shared" si="35"/>
        <v>0</v>
      </c>
      <c r="AJ41" s="278">
        <f t="shared" si="35"/>
        <v>0</v>
      </c>
      <c r="AK41" s="193">
        <f t="shared" si="35"/>
        <v>0</v>
      </c>
      <c r="AL41" s="191">
        <f t="shared" si="35"/>
        <v>0</v>
      </c>
      <c r="AM41" s="192">
        <f t="shared" si="35"/>
        <v>0</v>
      </c>
      <c r="AN41" s="278">
        <f t="shared" si="35"/>
        <v>0</v>
      </c>
      <c r="AO41" s="193">
        <f t="shared" si="35"/>
        <v>0</v>
      </c>
      <c r="AP41" s="191">
        <f t="shared" si="35"/>
        <v>0</v>
      </c>
      <c r="AQ41" s="278">
        <f t="shared" si="35"/>
        <v>0</v>
      </c>
      <c r="AR41" s="194">
        <f t="shared" si="35"/>
        <v>0</v>
      </c>
      <c r="AS41" s="195">
        <f t="shared" si="35"/>
        <v>0</v>
      </c>
      <c r="AT41" s="278">
        <f t="shared" si="35"/>
        <v>0</v>
      </c>
      <c r="AU41" s="193">
        <f t="shared" si="35"/>
        <v>0</v>
      </c>
      <c r="AV41" s="191">
        <f t="shared" si="35"/>
        <v>0</v>
      </c>
      <c r="AW41" s="192">
        <f t="shared" si="36"/>
        <v>0</v>
      </c>
      <c r="AX41" s="278">
        <f t="shared" si="36"/>
        <v>0</v>
      </c>
      <c r="AY41" s="193">
        <f t="shared" si="36"/>
        <v>0</v>
      </c>
      <c r="AZ41" s="191">
        <f t="shared" si="36"/>
        <v>0</v>
      </c>
      <c r="BA41" s="192">
        <f t="shared" si="36"/>
        <v>0</v>
      </c>
      <c r="BB41" s="278">
        <f t="shared" si="36"/>
        <v>0</v>
      </c>
      <c r="BC41" s="193">
        <f t="shared" si="36"/>
        <v>0</v>
      </c>
      <c r="BD41" s="191">
        <f t="shared" si="36"/>
        <v>0</v>
      </c>
      <c r="BE41" s="278">
        <f t="shared" si="36"/>
        <v>0</v>
      </c>
      <c r="BF41" s="172">
        <f>SUM(AF41,AH41,AJ41,AL41,AN41,AP41,AR41,AT41,AV41,AX41,AZ41,BB41,BD41)</f>
        <v>0</v>
      </c>
      <c r="BG41" s="173">
        <f>SUM(AG41,AI41,AK41,AM41,AO41,AQ41,AS41,AU41,AW41,AY41,BA41,BC41,BE41)</f>
        <v>0</v>
      </c>
      <c r="BI41" s="137" t="s">
        <v>17</v>
      </c>
      <c r="BJ41" s="129" t="e">
        <f t="shared" ref="BJ41:CI41" si="66">B41/B64</f>
        <v>#DIV/0!</v>
      </c>
      <c r="BK41" s="130" t="e">
        <f t="shared" si="66"/>
        <v>#DIV/0!</v>
      </c>
      <c r="BL41" s="131" t="e">
        <f t="shared" si="66"/>
        <v>#DIV/0!</v>
      </c>
      <c r="BM41" s="132" t="e">
        <f t="shared" si="66"/>
        <v>#DIV/0!</v>
      </c>
      <c r="BN41" s="129" t="e">
        <f t="shared" si="66"/>
        <v>#DIV/0!</v>
      </c>
      <c r="BO41" s="130" t="e">
        <f t="shared" si="66"/>
        <v>#DIV/0!</v>
      </c>
      <c r="BP41" s="131" t="e">
        <f t="shared" si="66"/>
        <v>#DIV/0!</v>
      </c>
      <c r="BQ41" s="132" t="e">
        <f t="shared" si="66"/>
        <v>#DIV/0!</v>
      </c>
      <c r="BR41" s="129" t="e">
        <f t="shared" si="66"/>
        <v>#DIV/0!</v>
      </c>
      <c r="BS41" s="130" t="e">
        <f t="shared" si="66"/>
        <v>#DIV/0!</v>
      </c>
      <c r="BT41" s="131" t="e">
        <f t="shared" si="66"/>
        <v>#DIV/0!</v>
      </c>
      <c r="BU41" s="129" t="e">
        <f t="shared" si="66"/>
        <v>#DIV/0!</v>
      </c>
      <c r="BV41" s="133" t="e">
        <f t="shared" si="66"/>
        <v>#DIV/0!</v>
      </c>
      <c r="BW41" s="134" t="e">
        <f t="shared" si="66"/>
        <v>#DIV/0!</v>
      </c>
      <c r="BX41" s="129" t="e">
        <f t="shared" si="66"/>
        <v>#DIV/0!</v>
      </c>
      <c r="BY41" s="130" t="e">
        <f t="shared" si="66"/>
        <v>#DIV/0!</v>
      </c>
      <c r="BZ41" s="131" t="e">
        <f t="shared" si="66"/>
        <v>#DIV/0!</v>
      </c>
      <c r="CA41" s="132" t="e">
        <f t="shared" si="66"/>
        <v>#DIV/0!</v>
      </c>
      <c r="CB41" s="129" t="e">
        <f t="shared" si="66"/>
        <v>#DIV/0!</v>
      </c>
      <c r="CC41" s="130" t="e">
        <f t="shared" si="66"/>
        <v>#DIV/0!</v>
      </c>
      <c r="CD41" s="131" t="e">
        <f t="shared" si="66"/>
        <v>#DIV/0!</v>
      </c>
      <c r="CE41" s="132" t="e">
        <f t="shared" si="66"/>
        <v>#DIV/0!</v>
      </c>
      <c r="CF41" s="129" t="e">
        <f t="shared" si="66"/>
        <v>#DIV/0!</v>
      </c>
      <c r="CG41" s="130" t="e">
        <f t="shared" si="66"/>
        <v>#DIV/0!</v>
      </c>
      <c r="CH41" s="131" t="e">
        <f t="shared" si="66"/>
        <v>#DIV/0!</v>
      </c>
      <c r="CI41" s="129" t="e">
        <f t="shared" si="66"/>
        <v>#DIV/0!</v>
      </c>
      <c r="CJ41" s="135" t="e">
        <f t="shared" ref="CJ41" si="67">AB41/AB64</f>
        <v>#DIV/0!</v>
      </c>
      <c r="CK41" s="136" t="e">
        <f t="shared" ref="CK41" si="68">AC41/AC64</f>
        <v>#DIV/0!</v>
      </c>
    </row>
    <row r="42" spans="1:93" ht="13.5" thickBot="1" x14ac:dyDescent="0.25">
      <c r="A42" s="146" t="s">
        <v>18</v>
      </c>
      <c r="B42" s="196"/>
      <c r="C42" s="197"/>
      <c r="D42" s="198"/>
      <c r="E42" s="199"/>
      <c r="F42" s="196"/>
      <c r="G42" s="200"/>
      <c r="H42" s="198"/>
      <c r="I42" s="199"/>
      <c r="J42" s="196"/>
      <c r="K42" s="200"/>
      <c r="L42" s="198"/>
      <c r="M42" s="196"/>
      <c r="N42" s="201"/>
      <c r="O42" s="202"/>
      <c r="P42" s="196"/>
      <c r="Q42" s="200"/>
      <c r="R42" s="198"/>
      <c r="S42" s="199"/>
      <c r="T42" s="196"/>
      <c r="U42" s="200"/>
      <c r="V42" s="198"/>
      <c r="W42" s="199"/>
      <c r="X42" s="196"/>
      <c r="Y42" s="200"/>
      <c r="Z42" s="198"/>
      <c r="AA42" s="196"/>
      <c r="AB42" s="172">
        <f t="shared" si="64"/>
        <v>0</v>
      </c>
      <c r="AC42" s="173">
        <f t="shared" si="65"/>
        <v>0</v>
      </c>
      <c r="AE42" s="275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 t="e">
        <f t="shared" ref="BJ42:CI42" si="69">B42/B64</f>
        <v>#DIV/0!</v>
      </c>
      <c r="BK42" s="130" t="e">
        <f t="shared" si="69"/>
        <v>#DIV/0!</v>
      </c>
      <c r="BL42" s="131" t="e">
        <f t="shared" si="69"/>
        <v>#DIV/0!</v>
      </c>
      <c r="BM42" s="132" t="e">
        <f t="shared" si="69"/>
        <v>#DIV/0!</v>
      </c>
      <c r="BN42" s="129" t="e">
        <f t="shared" si="69"/>
        <v>#DIV/0!</v>
      </c>
      <c r="BO42" s="130" t="e">
        <f t="shared" si="69"/>
        <v>#DIV/0!</v>
      </c>
      <c r="BP42" s="131" t="e">
        <f t="shared" si="69"/>
        <v>#DIV/0!</v>
      </c>
      <c r="BQ42" s="132" t="e">
        <f t="shared" si="69"/>
        <v>#DIV/0!</v>
      </c>
      <c r="BR42" s="129" t="e">
        <f t="shared" si="69"/>
        <v>#DIV/0!</v>
      </c>
      <c r="BS42" s="130" t="e">
        <f t="shared" si="69"/>
        <v>#DIV/0!</v>
      </c>
      <c r="BT42" s="131" t="e">
        <f t="shared" si="69"/>
        <v>#DIV/0!</v>
      </c>
      <c r="BU42" s="129" t="e">
        <f t="shared" si="69"/>
        <v>#DIV/0!</v>
      </c>
      <c r="BV42" s="133" t="e">
        <f t="shared" si="69"/>
        <v>#DIV/0!</v>
      </c>
      <c r="BW42" s="134" t="e">
        <f t="shared" si="69"/>
        <v>#DIV/0!</v>
      </c>
      <c r="BX42" s="129" t="e">
        <f t="shared" si="69"/>
        <v>#DIV/0!</v>
      </c>
      <c r="BY42" s="130" t="e">
        <f t="shared" si="69"/>
        <v>#DIV/0!</v>
      </c>
      <c r="BZ42" s="131" t="e">
        <f t="shared" si="69"/>
        <v>#DIV/0!</v>
      </c>
      <c r="CA42" s="132" t="e">
        <f t="shared" si="69"/>
        <v>#DIV/0!</v>
      </c>
      <c r="CB42" s="129" t="e">
        <f t="shared" si="69"/>
        <v>#DIV/0!</v>
      </c>
      <c r="CC42" s="130" t="e">
        <f t="shared" si="69"/>
        <v>#DIV/0!</v>
      </c>
      <c r="CD42" s="131" t="e">
        <f t="shared" si="69"/>
        <v>#DIV/0!</v>
      </c>
      <c r="CE42" s="132" t="e">
        <f t="shared" si="69"/>
        <v>#DIV/0!</v>
      </c>
      <c r="CF42" s="129" t="e">
        <f t="shared" si="69"/>
        <v>#DIV/0!</v>
      </c>
      <c r="CG42" s="130" t="e">
        <f t="shared" si="69"/>
        <v>#DIV/0!</v>
      </c>
      <c r="CH42" s="131" t="e">
        <f t="shared" si="69"/>
        <v>#DIV/0!</v>
      </c>
      <c r="CI42" s="129" t="e">
        <f t="shared" si="69"/>
        <v>#DIV/0!</v>
      </c>
      <c r="CJ42" s="135" t="e">
        <f t="shared" ref="CJ42" si="70">AB42/AB64</f>
        <v>#DIV/0!</v>
      </c>
      <c r="CK42" s="136" t="e">
        <f t="shared" ref="CK42" si="71">AC42/AC64</f>
        <v>#DIV/0!</v>
      </c>
    </row>
    <row r="43" spans="1:93" ht="14.25" thickTop="1" thickBot="1" x14ac:dyDescent="0.25">
      <c r="A43" s="137" t="s">
        <v>19</v>
      </c>
      <c r="B43" s="189"/>
      <c r="C43" s="190"/>
      <c r="D43" s="191"/>
      <c r="E43" s="192"/>
      <c r="F43" s="189"/>
      <c r="G43" s="193"/>
      <c r="H43" s="191"/>
      <c r="I43" s="192"/>
      <c r="J43" s="189"/>
      <c r="K43" s="193"/>
      <c r="L43" s="191"/>
      <c r="M43" s="189"/>
      <c r="N43" s="194"/>
      <c r="O43" s="195"/>
      <c r="P43" s="189"/>
      <c r="Q43" s="193"/>
      <c r="R43" s="191"/>
      <c r="S43" s="192"/>
      <c r="T43" s="189"/>
      <c r="U43" s="193"/>
      <c r="V43" s="191"/>
      <c r="W43" s="192"/>
      <c r="X43" s="189"/>
      <c r="Y43" s="193"/>
      <c r="Z43" s="191"/>
      <c r="AA43" s="189"/>
      <c r="AB43" s="172">
        <f t="shared" si="64"/>
        <v>0</v>
      </c>
      <c r="AC43" s="173">
        <f t="shared" si="65"/>
        <v>0</v>
      </c>
      <c r="AE43" s="269" t="s">
        <v>13</v>
      </c>
      <c r="AF43" s="20">
        <f t="shared" ref="AF43:BG43" si="72">SUM(AF40:AF42)</f>
        <v>0</v>
      </c>
      <c r="AG43" s="21">
        <f t="shared" si="72"/>
        <v>0</v>
      </c>
      <c r="AH43" s="20">
        <f t="shared" si="72"/>
        <v>0</v>
      </c>
      <c r="AI43" s="21">
        <f t="shared" si="72"/>
        <v>0</v>
      </c>
      <c r="AJ43" s="20">
        <f t="shared" si="72"/>
        <v>0</v>
      </c>
      <c r="AK43" s="21">
        <f t="shared" si="72"/>
        <v>0</v>
      </c>
      <c r="AL43" s="20">
        <f t="shared" si="72"/>
        <v>0</v>
      </c>
      <c r="AM43" s="21">
        <f t="shared" si="72"/>
        <v>0</v>
      </c>
      <c r="AN43" s="20">
        <f t="shared" si="72"/>
        <v>0</v>
      </c>
      <c r="AO43" s="21">
        <f t="shared" si="72"/>
        <v>0</v>
      </c>
      <c r="AP43" s="20">
        <f t="shared" si="72"/>
        <v>0</v>
      </c>
      <c r="AQ43" s="21">
        <f t="shared" si="72"/>
        <v>0</v>
      </c>
      <c r="AR43" s="20">
        <f t="shared" si="72"/>
        <v>0</v>
      </c>
      <c r="AS43" s="21">
        <f t="shared" si="72"/>
        <v>0</v>
      </c>
      <c r="AT43" s="20">
        <f t="shared" si="72"/>
        <v>0</v>
      </c>
      <c r="AU43" s="21">
        <f t="shared" si="72"/>
        <v>0</v>
      </c>
      <c r="AV43" s="20">
        <f t="shared" si="72"/>
        <v>0</v>
      </c>
      <c r="AW43" s="21">
        <f t="shared" si="72"/>
        <v>0</v>
      </c>
      <c r="AX43" s="20">
        <f t="shared" si="72"/>
        <v>0</v>
      </c>
      <c r="AY43" s="21">
        <f t="shared" si="72"/>
        <v>0</v>
      </c>
      <c r="AZ43" s="20">
        <f t="shared" si="72"/>
        <v>0</v>
      </c>
      <c r="BA43" s="21">
        <f t="shared" si="72"/>
        <v>0</v>
      </c>
      <c r="BB43" s="20">
        <f t="shared" si="72"/>
        <v>0</v>
      </c>
      <c r="BC43" s="21">
        <f t="shared" si="72"/>
        <v>0</v>
      </c>
      <c r="BD43" s="20">
        <f t="shared" si="72"/>
        <v>0</v>
      </c>
      <c r="BE43" s="21">
        <f t="shared" si="72"/>
        <v>0</v>
      </c>
      <c r="BF43" s="174">
        <f t="shared" si="72"/>
        <v>0</v>
      </c>
      <c r="BG43" s="175">
        <f t="shared" si="72"/>
        <v>0</v>
      </c>
      <c r="BI43" s="137" t="s">
        <v>19</v>
      </c>
      <c r="BJ43" s="129" t="e">
        <f t="shared" ref="BJ43:CI43" si="73">B43/B64</f>
        <v>#DIV/0!</v>
      </c>
      <c r="BK43" s="130" t="e">
        <f t="shared" si="73"/>
        <v>#DIV/0!</v>
      </c>
      <c r="BL43" s="131" t="e">
        <f t="shared" si="73"/>
        <v>#DIV/0!</v>
      </c>
      <c r="BM43" s="132" t="e">
        <f t="shared" si="73"/>
        <v>#DIV/0!</v>
      </c>
      <c r="BN43" s="129" t="e">
        <f t="shared" si="73"/>
        <v>#DIV/0!</v>
      </c>
      <c r="BO43" s="130" t="e">
        <f t="shared" si="73"/>
        <v>#DIV/0!</v>
      </c>
      <c r="BP43" s="131" t="e">
        <f t="shared" si="73"/>
        <v>#DIV/0!</v>
      </c>
      <c r="BQ43" s="132" t="e">
        <f t="shared" si="73"/>
        <v>#DIV/0!</v>
      </c>
      <c r="BR43" s="129" t="e">
        <f t="shared" si="73"/>
        <v>#DIV/0!</v>
      </c>
      <c r="BS43" s="130" t="e">
        <f t="shared" si="73"/>
        <v>#DIV/0!</v>
      </c>
      <c r="BT43" s="131" t="e">
        <f t="shared" si="73"/>
        <v>#DIV/0!</v>
      </c>
      <c r="BU43" s="129" t="e">
        <f t="shared" si="73"/>
        <v>#DIV/0!</v>
      </c>
      <c r="BV43" s="133" t="e">
        <f t="shared" si="73"/>
        <v>#DIV/0!</v>
      </c>
      <c r="BW43" s="134" t="e">
        <f t="shared" si="73"/>
        <v>#DIV/0!</v>
      </c>
      <c r="BX43" s="129" t="e">
        <f t="shared" si="73"/>
        <v>#DIV/0!</v>
      </c>
      <c r="BY43" s="130" t="e">
        <f t="shared" si="73"/>
        <v>#DIV/0!</v>
      </c>
      <c r="BZ43" s="131" t="e">
        <f t="shared" si="73"/>
        <v>#DIV/0!</v>
      </c>
      <c r="CA43" s="132" t="e">
        <f t="shared" si="73"/>
        <v>#DIV/0!</v>
      </c>
      <c r="CB43" s="129" t="e">
        <f t="shared" si="73"/>
        <v>#DIV/0!</v>
      </c>
      <c r="CC43" s="130" t="e">
        <f t="shared" si="73"/>
        <v>#DIV/0!</v>
      </c>
      <c r="CD43" s="131" t="e">
        <f t="shared" si="73"/>
        <v>#DIV/0!</v>
      </c>
      <c r="CE43" s="132" t="e">
        <f t="shared" si="73"/>
        <v>#DIV/0!</v>
      </c>
      <c r="CF43" s="129" t="e">
        <f t="shared" si="73"/>
        <v>#DIV/0!</v>
      </c>
      <c r="CG43" s="130" t="e">
        <f t="shared" si="73"/>
        <v>#DIV/0!</v>
      </c>
      <c r="CH43" s="131" t="e">
        <f t="shared" si="73"/>
        <v>#DIV/0!</v>
      </c>
      <c r="CI43" s="129" t="e">
        <f t="shared" si="73"/>
        <v>#DIV/0!</v>
      </c>
      <c r="CJ43" s="135" t="e">
        <f t="shared" ref="CJ43" si="74">AB43/AB64</f>
        <v>#DIV/0!</v>
      </c>
      <c r="CK43" s="136" t="e">
        <f t="shared" ref="CK43" si="75">AC43/AC64</f>
        <v>#DIV/0!</v>
      </c>
    </row>
    <row r="44" spans="1:93" ht="13.5" thickTop="1" x14ac:dyDescent="0.2">
      <c r="A44" s="146" t="s">
        <v>20</v>
      </c>
      <c r="B44" s="196"/>
      <c r="C44" s="197"/>
      <c r="D44" s="198"/>
      <c r="E44" s="199"/>
      <c r="F44" s="196"/>
      <c r="G44" s="200"/>
      <c r="H44" s="198"/>
      <c r="I44" s="199"/>
      <c r="J44" s="196"/>
      <c r="K44" s="200"/>
      <c r="L44" s="198"/>
      <c r="M44" s="196"/>
      <c r="N44" s="201"/>
      <c r="O44" s="202"/>
      <c r="P44" s="196"/>
      <c r="Q44" s="200"/>
      <c r="R44" s="198"/>
      <c r="S44" s="199"/>
      <c r="T44" s="196"/>
      <c r="U44" s="200"/>
      <c r="V44" s="198"/>
      <c r="W44" s="199"/>
      <c r="X44" s="196"/>
      <c r="Y44" s="200"/>
      <c r="Z44" s="198"/>
      <c r="AA44" s="196"/>
      <c r="AB44" s="172">
        <f t="shared" si="64"/>
        <v>0</v>
      </c>
      <c r="AC44" s="173">
        <f t="shared" si="65"/>
        <v>0</v>
      </c>
      <c r="BI44" s="146" t="s">
        <v>20</v>
      </c>
      <c r="BJ44" s="129" t="e">
        <f t="shared" ref="BJ44:CI44" si="76">B44/B64</f>
        <v>#DIV/0!</v>
      </c>
      <c r="BK44" s="130" t="e">
        <f t="shared" si="76"/>
        <v>#DIV/0!</v>
      </c>
      <c r="BL44" s="131" t="e">
        <f t="shared" si="76"/>
        <v>#DIV/0!</v>
      </c>
      <c r="BM44" s="132" t="e">
        <f t="shared" si="76"/>
        <v>#DIV/0!</v>
      </c>
      <c r="BN44" s="129" t="e">
        <f t="shared" si="76"/>
        <v>#DIV/0!</v>
      </c>
      <c r="BO44" s="130" t="e">
        <f t="shared" si="76"/>
        <v>#DIV/0!</v>
      </c>
      <c r="BP44" s="131" t="e">
        <f t="shared" si="76"/>
        <v>#DIV/0!</v>
      </c>
      <c r="BQ44" s="132" t="e">
        <f t="shared" si="76"/>
        <v>#DIV/0!</v>
      </c>
      <c r="BR44" s="129" t="e">
        <f t="shared" si="76"/>
        <v>#DIV/0!</v>
      </c>
      <c r="BS44" s="130" t="e">
        <f t="shared" si="76"/>
        <v>#DIV/0!</v>
      </c>
      <c r="BT44" s="131" t="e">
        <f t="shared" si="76"/>
        <v>#DIV/0!</v>
      </c>
      <c r="BU44" s="129" t="e">
        <f t="shared" si="76"/>
        <v>#DIV/0!</v>
      </c>
      <c r="BV44" s="133" t="e">
        <f t="shared" si="76"/>
        <v>#DIV/0!</v>
      </c>
      <c r="BW44" s="134" t="e">
        <f t="shared" si="76"/>
        <v>#DIV/0!</v>
      </c>
      <c r="BX44" s="129" t="e">
        <f t="shared" si="76"/>
        <v>#DIV/0!</v>
      </c>
      <c r="BY44" s="130" t="e">
        <f t="shared" si="76"/>
        <v>#DIV/0!</v>
      </c>
      <c r="BZ44" s="131" t="e">
        <f t="shared" si="76"/>
        <v>#DIV/0!</v>
      </c>
      <c r="CA44" s="132" t="e">
        <f t="shared" si="76"/>
        <v>#DIV/0!</v>
      </c>
      <c r="CB44" s="129" t="e">
        <f t="shared" si="76"/>
        <v>#DIV/0!</v>
      </c>
      <c r="CC44" s="130" t="e">
        <f t="shared" si="76"/>
        <v>#DIV/0!</v>
      </c>
      <c r="CD44" s="131" t="e">
        <f t="shared" si="76"/>
        <v>#DIV/0!</v>
      </c>
      <c r="CE44" s="132" t="e">
        <f t="shared" si="76"/>
        <v>#DIV/0!</v>
      </c>
      <c r="CF44" s="129" t="e">
        <f t="shared" si="76"/>
        <v>#DIV/0!</v>
      </c>
      <c r="CG44" s="130" t="e">
        <f t="shared" si="76"/>
        <v>#DIV/0!</v>
      </c>
      <c r="CH44" s="131" t="e">
        <f t="shared" si="76"/>
        <v>#DIV/0!</v>
      </c>
      <c r="CI44" s="129" t="e">
        <f t="shared" si="76"/>
        <v>#DIV/0!</v>
      </c>
      <c r="CJ44" s="135" t="e">
        <f t="shared" ref="CJ44" si="77">AB44/AB64</f>
        <v>#DIV/0!</v>
      </c>
      <c r="CK44" s="136" t="e">
        <f t="shared" ref="CK44" si="78">AC44/AC64</f>
        <v>#DIV/0!</v>
      </c>
    </row>
    <row r="45" spans="1:93" ht="13.5" thickBot="1" x14ac:dyDescent="0.25">
      <c r="A45" s="137" t="s">
        <v>21</v>
      </c>
      <c r="B45" s="189"/>
      <c r="C45" s="190"/>
      <c r="D45" s="191"/>
      <c r="E45" s="192"/>
      <c r="F45" s="189"/>
      <c r="G45" s="193"/>
      <c r="H45" s="191"/>
      <c r="I45" s="192"/>
      <c r="J45" s="189"/>
      <c r="K45" s="193"/>
      <c r="L45" s="191"/>
      <c r="M45" s="189"/>
      <c r="N45" s="194"/>
      <c r="O45" s="195"/>
      <c r="P45" s="189"/>
      <c r="Q45" s="193"/>
      <c r="R45" s="191"/>
      <c r="S45" s="192"/>
      <c r="T45" s="189"/>
      <c r="U45" s="193"/>
      <c r="V45" s="191"/>
      <c r="W45" s="192"/>
      <c r="X45" s="189"/>
      <c r="Y45" s="193"/>
      <c r="Z45" s="191"/>
      <c r="AA45" s="189"/>
      <c r="AB45" s="172">
        <f t="shared" si="64"/>
        <v>0</v>
      </c>
      <c r="AC45" s="173">
        <f t="shared" si="65"/>
        <v>0</v>
      </c>
      <c r="AE45" s="272" t="s">
        <v>85</v>
      </c>
      <c r="BI45" s="137" t="s">
        <v>21</v>
      </c>
      <c r="BJ45" s="129" t="e">
        <f t="shared" ref="BJ45:CI45" si="79">B45/B64</f>
        <v>#DIV/0!</v>
      </c>
      <c r="BK45" s="130" t="e">
        <f t="shared" si="79"/>
        <v>#DIV/0!</v>
      </c>
      <c r="BL45" s="131" t="e">
        <f t="shared" si="79"/>
        <v>#DIV/0!</v>
      </c>
      <c r="BM45" s="132" t="e">
        <f t="shared" si="79"/>
        <v>#DIV/0!</v>
      </c>
      <c r="BN45" s="129" t="e">
        <f t="shared" si="79"/>
        <v>#DIV/0!</v>
      </c>
      <c r="BO45" s="130" t="e">
        <f t="shared" si="79"/>
        <v>#DIV/0!</v>
      </c>
      <c r="BP45" s="131" t="e">
        <f t="shared" si="79"/>
        <v>#DIV/0!</v>
      </c>
      <c r="BQ45" s="132" t="e">
        <f t="shared" si="79"/>
        <v>#DIV/0!</v>
      </c>
      <c r="BR45" s="129" t="e">
        <f t="shared" si="79"/>
        <v>#DIV/0!</v>
      </c>
      <c r="BS45" s="130" t="e">
        <f t="shared" si="79"/>
        <v>#DIV/0!</v>
      </c>
      <c r="BT45" s="131" t="e">
        <f t="shared" si="79"/>
        <v>#DIV/0!</v>
      </c>
      <c r="BU45" s="129" t="e">
        <f t="shared" si="79"/>
        <v>#DIV/0!</v>
      </c>
      <c r="BV45" s="133" t="e">
        <f t="shared" si="79"/>
        <v>#DIV/0!</v>
      </c>
      <c r="BW45" s="134" t="e">
        <f t="shared" si="79"/>
        <v>#DIV/0!</v>
      </c>
      <c r="BX45" s="129" t="e">
        <f t="shared" si="79"/>
        <v>#DIV/0!</v>
      </c>
      <c r="BY45" s="130" t="e">
        <f t="shared" si="79"/>
        <v>#DIV/0!</v>
      </c>
      <c r="BZ45" s="131" t="e">
        <f t="shared" si="79"/>
        <v>#DIV/0!</v>
      </c>
      <c r="CA45" s="132" t="e">
        <f t="shared" si="79"/>
        <v>#DIV/0!</v>
      </c>
      <c r="CB45" s="129" t="e">
        <f t="shared" si="79"/>
        <v>#DIV/0!</v>
      </c>
      <c r="CC45" s="130" t="e">
        <f t="shared" si="79"/>
        <v>#DIV/0!</v>
      </c>
      <c r="CD45" s="131" t="e">
        <f t="shared" si="79"/>
        <v>#DIV/0!</v>
      </c>
      <c r="CE45" s="132" t="e">
        <f t="shared" si="79"/>
        <v>#DIV/0!</v>
      </c>
      <c r="CF45" s="129" t="e">
        <f t="shared" si="79"/>
        <v>#DIV/0!</v>
      </c>
      <c r="CG45" s="130" t="e">
        <f t="shared" si="79"/>
        <v>#DIV/0!</v>
      </c>
      <c r="CH45" s="131" t="e">
        <f t="shared" si="79"/>
        <v>#DIV/0!</v>
      </c>
      <c r="CI45" s="129" t="e">
        <f t="shared" si="79"/>
        <v>#DIV/0!</v>
      </c>
      <c r="CJ45" s="135" t="e">
        <f t="shared" ref="CJ45" si="80">AB45/AB64</f>
        <v>#DIV/0!</v>
      </c>
      <c r="CK45" s="136" t="e">
        <f t="shared" ref="CK45" si="81">AC45/AC64</f>
        <v>#DIV/0!</v>
      </c>
    </row>
    <row r="46" spans="1:93" ht="14.25" thickTop="1" thickBot="1" x14ac:dyDescent="0.25">
      <c r="A46" s="146" t="s">
        <v>22</v>
      </c>
      <c r="B46" s="196"/>
      <c r="C46" s="197"/>
      <c r="D46" s="198"/>
      <c r="E46" s="199"/>
      <c r="F46" s="196"/>
      <c r="G46" s="200"/>
      <c r="H46" s="198"/>
      <c r="I46" s="199"/>
      <c r="J46" s="196"/>
      <c r="K46" s="200"/>
      <c r="L46" s="198"/>
      <c r="M46" s="196"/>
      <c r="N46" s="201"/>
      <c r="O46" s="202"/>
      <c r="P46" s="196"/>
      <c r="Q46" s="200"/>
      <c r="R46" s="198"/>
      <c r="S46" s="199"/>
      <c r="T46" s="196"/>
      <c r="U46" s="200"/>
      <c r="V46" s="198"/>
      <c r="W46" s="199"/>
      <c r="X46" s="196"/>
      <c r="Y46" s="200"/>
      <c r="Z46" s="198"/>
      <c r="AA46" s="196"/>
      <c r="AB46" s="172">
        <f t="shared" si="64"/>
        <v>0</v>
      </c>
      <c r="AC46" s="173">
        <f t="shared" si="65"/>
        <v>0</v>
      </c>
      <c r="AE46" s="298" t="s">
        <v>0</v>
      </c>
      <c r="AF46" s="292" t="s">
        <v>1</v>
      </c>
      <c r="AG46" s="293"/>
      <c r="AH46" s="292" t="s">
        <v>2</v>
      </c>
      <c r="AI46" s="293"/>
      <c r="AJ46" s="292" t="s">
        <v>3</v>
      </c>
      <c r="AK46" s="293"/>
      <c r="AL46" s="292" t="s">
        <v>4</v>
      </c>
      <c r="AM46" s="293"/>
      <c r="AN46" s="292" t="s">
        <v>5</v>
      </c>
      <c r="AO46" s="293"/>
      <c r="AP46" s="292" t="s">
        <v>6</v>
      </c>
      <c r="AQ46" s="293"/>
      <c r="AR46" s="292" t="s">
        <v>7</v>
      </c>
      <c r="AS46" s="293"/>
      <c r="AT46" s="292" t="s">
        <v>8</v>
      </c>
      <c r="AU46" s="293"/>
      <c r="AV46" s="292" t="s">
        <v>9</v>
      </c>
      <c r="AW46" s="293"/>
      <c r="AX46" s="292" t="s">
        <v>10</v>
      </c>
      <c r="AY46" s="293"/>
      <c r="AZ46" s="292" t="s">
        <v>11</v>
      </c>
      <c r="BA46" s="293"/>
      <c r="BB46" s="292" t="s">
        <v>12</v>
      </c>
      <c r="BC46" s="293"/>
      <c r="BD46" s="294" t="s">
        <v>40</v>
      </c>
      <c r="BE46" s="295"/>
      <c r="BF46" s="296" t="s">
        <v>41</v>
      </c>
      <c r="BG46" s="297"/>
      <c r="BI46" s="146" t="s">
        <v>22</v>
      </c>
      <c r="BJ46" s="129" t="e">
        <f t="shared" ref="BJ46:CI46" si="82">B46/B64</f>
        <v>#DIV/0!</v>
      </c>
      <c r="BK46" s="130" t="e">
        <f t="shared" si="82"/>
        <v>#DIV/0!</v>
      </c>
      <c r="BL46" s="131" t="e">
        <f t="shared" si="82"/>
        <v>#DIV/0!</v>
      </c>
      <c r="BM46" s="132" t="e">
        <f t="shared" si="82"/>
        <v>#DIV/0!</v>
      </c>
      <c r="BN46" s="129" t="e">
        <f t="shared" si="82"/>
        <v>#DIV/0!</v>
      </c>
      <c r="BO46" s="130" t="e">
        <f t="shared" si="82"/>
        <v>#DIV/0!</v>
      </c>
      <c r="BP46" s="131" t="e">
        <f t="shared" si="82"/>
        <v>#DIV/0!</v>
      </c>
      <c r="BQ46" s="132" t="e">
        <f t="shared" si="82"/>
        <v>#DIV/0!</v>
      </c>
      <c r="BR46" s="129" t="e">
        <f t="shared" si="82"/>
        <v>#DIV/0!</v>
      </c>
      <c r="BS46" s="130" t="e">
        <f t="shared" si="82"/>
        <v>#DIV/0!</v>
      </c>
      <c r="BT46" s="131" t="e">
        <f t="shared" si="82"/>
        <v>#DIV/0!</v>
      </c>
      <c r="BU46" s="129" t="e">
        <f t="shared" si="82"/>
        <v>#DIV/0!</v>
      </c>
      <c r="BV46" s="133" t="e">
        <f t="shared" si="82"/>
        <v>#DIV/0!</v>
      </c>
      <c r="BW46" s="134" t="e">
        <f t="shared" si="82"/>
        <v>#DIV/0!</v>
      </c>
      <c r="BX46" s="129" t="e">
        <f t="shared" si="82"/>
        <v>#DIV/0!</v>
      </c>
      <c r="BY46" s="130" t="e">
        <f t="shared" si="82"/>
        <v>#DIV/0!</v>
      </c>
      <c r="BZ46" s="131" t="e">
        <f t="shared" si="82"/>
        <v>#DIV/0!</v>
      </c>
      <c r="CA46" s="132" t="e">
        <f t="shared" si="82"/>
        <v>#DIV/0!</v>
      </c>
      <c r="CB46" s="129" t="e">
        <f t="shared" si="82"/>
        <v>#DIV/0!</v>
      </c>
      <c r="CC46" s="130" t="e">
        <f t="shared" si="82"/>
        <v>#DIV/0!</v>
      </c>
      <c r="CD46" s="131" t="e">
        <f t="shared" si="82"/>
        <v>#DIV/0!</v>
      </c>
      <c r="CE46" s="132" t="e">
        <f t="shared" si="82"/>
        <v>#DIV/0!</v>
      </c>
      <c r="CF46" s="129" t="e">
        <f t="shared" si="82"/>
        <v>#DIV/0!</v>
      </c>
      <c r="CG46" s="130" t="e">
        <f t="shared" si="82"/>
        <v>#DIV/0!</v>
      </c>
      <c r="CH46" s="131" t="e">
        <f t="shared" si="82"/>
        <v>#DIV/0!</v>
      </c>
      <c r="CI46" s="129" t="e">
        <f t="shared" si="82"/>
        <v>#DIV/0!</v>
      </c>
      <c r="CJ46" s="135" t="e">
        <f t="shared" ref="CJ46" si="83">AB46/AB64</f>
        <v>#DIV/0!</v>
      </c>
      <c r="CK46" s="136" t="e">
        <f t="shared" ref="CK46" si="84">AC46/AC64</f>
        <v>#DIV/0!</v>
      </c>
    </row>
    <row r="47" spans="1:93" ht="15" thickTop="1" thickBot="1" x14ac:dyDescent="0.3">
      <c r="A47" s="137" t="s">
        <v>23</v>
      </c>
      <c r="B47" s="189"/>
      <c r="C47" s="190"/>
      <c r="D47" s="191"/>
      <c r="E47" s="192"/>
      <c r="F47" s="189"/>
      <c r="G47" s="193"/>
      <c r="H47" s="191"/>
      <c r="I47" s="192"/>
      <c r="J47" s="189"/>
      <c r="K47" s="193"/>
      <c r="L47" s="191"/>
      <c r="M47" s="189"/>
      <c r="N47" s="194"/>
      <c r="O47" s="195"/>
      <c r="P47" s="189"/>
      <c r="Q47" s="193"/>
      <c r="R47" s="191"/>
      <c r="S47" s="192"/>
      <c r="T47" s="189"/>
      <c r="U47" s="193"/>
      <c r="V47" s="191"/>
      <c r="W47" s="192"/>
      <c r="X47" s="189"/>
      <c r="Y47" s="193"/>
      <c r="Z47" s="191"/>
      <c r="AA47" s="189"/>
      <c r="AB47" s="172">
        <f t="shared" si="64"/>
        <v>0</v>
      </c>
      <c r="AC47" s="173">
        <f t="shared" si="65"/>
        <v>0</v>
      </c>
      <c r="AE47" s="299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 t="e">
        <f t="shared" ref="BJ47:CI47" si="85">B47/B64</f>
        <v>#DIV/0!</v>
      </c>
      <c r="BK47" s="130" t="e">
        <f t="shared" si="85"/>
        <v>#DIV/0!</v>
      </c>
      <c r="BL47" s="131" t="e">
        <f t="shared" si="85"/>
        <v>#DIV/0!</v>
      </c>
      <c r="BM47" s="132" t="e">
        <f t="shared" si="85"/>
        <v>#DIV/0!</v>
      </c>
      <c r="BN47" s="129" t="e">
        <f t="shared" si="85"/>
        <v>#DIV/0!</v>
      </c>
      <c r="BO47" s="130" t="e">
        <f t="shared" si="85"/>
        <v>#DIV/0!</v>
      </c>
      <c r="BP47" s="131" t="e">
        <f t="shared" si="85"/>
        <v>#DIV/0!</v>
      </c>
      <c r="BQ47" s="132" t="e">
        <f t="shared" si="85"/>
        <v>#DIV/0!</v>
      </c>
      <c r="BR47" s="129" t="e">
        <f t="shared" si="85"/>
        <v>#DIV/0!</v>
      </c>
      <c r="BS47" s="130" t="e">
        <f t="shared" si="85"/>
        <v>#DIV/0!</v>
      </c>
      <c r="BT47" s="131" t="e">
        <f t="shared" si="85"/>
        <v>#DIV/0!</v>
      </c>
      <c r="BU47" s="129" t="e">
        <f t="shared" si="85"/>
        <v>#DIV/0!</v>
      </c>
      <c r="BV47" s="133" t="e">
        <f t="shared" si="85"/>
        <v>#DIV/0!</v>
      </c>
      <c r="BW47" s="134" t="e">
        <f t="shared" si="85"/>
        <v>#DIV/0!</v>
      </c>
      <c r="BX47" s="129" t="e">
        <f t="shared" si="85"/>
        <v>#DIV/0!</v>
      </c>
      <c r="BY47" s="130" t="e">
        <f t="shared" si="85"/>
        <v>#DIV/0!</v>
      </c>
      <c r="BZ47" s="131" t="e">
        <f t="shared" si="85"/>
        <v>#DIV/0!</v>
      </c>
      <c r="CA47" s="132" t="e">
        <f t="shared" si="85"/>
        <v>#DIV/0!</v>
      </c>
      <c r="CB47" s="129" t="e">
        <f t="shared" si="85"/>
        <v>#DIV/0!</v>
      </c>
      <c r="CC47" s="130" t="e">
        <f t="shared" si="85"/>
        <v>#DIV/0!</v>
      </c>
      <c r="CD47" s="131" t="e">
        <f t="shared" si="85"/>
        <v>#DIV/0!</v>
      </c>
      <c r="CE47" s="132" t="e">
        <f t="shared" si="85"/>
        <v>#DIV/0!</v>
      </c>
      <c r="CF47" s="129" t="e">
        <f t="shared" si="85"/>
        <v>#DIV/0!</v>
      </c>
      <c r="CG47" s="130" t="e">
        <f t="shared" si="85"/>
        <v>#DIV/0!</v>
      </c>
      <c r="CH47" s="131" t="e">
        <f t="shared" si="85"/>
        <v>#DIV/0!</v>
      </c>
      <c r="CI47" s="129" t="e">
        <f t="shared" si="85"/>
        <v>#DIV/0!</v>
      </c>
      <c r="CJ47" s="135" t="e">
        <f t="shared" ref="CJ47" si="86">AB47/AB64</f>
        <v>#DIV/0!</v>
      </c>
      <c r="CK47" s="136" t="e">
        <f t="shared" ref="CK47" si="87">AC47/AC64</f>
        <v>#DIV/0!</v>
      </c>
    </row>
    <row r="48" spans="1:93" ht="13.5" thickTop="1" x14ac:dyDescent="0.2">
      <c r="A48" s="146" t="s">
        <v>24</v>
      </c>
      <c r="B48" s="203"/>
      <c r="C48" s="197"/>
      <c r="D48" s="198"/>
      <c r="E48" s="199"/>
      <c r="F48" s="196"/>
      <c r="G48" s="200"/>
      <c r="H48" s="198"/>
      <c r="I48" s="199"/>
      <c r="J48" s="196"/>
      <c r="K48" s="200"/>
      <c r="L48" s="198"/>
      <c r="M48" s="196"/>
      <c r="N48" s="201"/>
      <c r="O48" s="204"/>
      <c r="P48" s="196"/>
      <c r="Q48" s="200"/>
      <c r="R48" s="198"/>
      <c r="S48" s="199"/>
      <c r="T48" s="196"/>
      <c r="U48" s="200"/>
      <c r="V48" s="198"/>
      <c r="W48" s="205"/>
      <c r="X48" s="196"/>
      <c r="Y48" s="200"/>
      <c r="Z48" s="198"/>
      <c r="AA48" s="196"/>
      <c r="AB48" s="172">
        <f t="shared" si="64"/>
        <v>0</v>
      </c>
      <c r="AC48" s="173">
        <f t="shared" si="65"/>
        <v>0</v>
      </c>
      <c r="AE48" s="275" t="str">
        <f>$AE$17</f>
        <v>17:00 - 17:59</v>
      </c>
      <c r="AF48" s="126">
        <f t="shared" ref="AF48:AU49" si="88">SUMIF($A$9:$A$32,$AE48,B$40:B$63)</f>
        <v>0</v>
      </c>
      <c r="AG48" s="186">
        <f t="shared" si="88"/>
        <v>0</v>
      </c>
      <c r="AH48" s="127">
        <f t="shared" si="88"/>
        <v>0</v>
      </c>
      <c r="AI48" s="180">
        <f t="shared" si="88"/>
        <v>0</v>
      </c>
      <c r="AJ48" s="126">
        <f t="shared" si="88"/>
        <v>0</v>
      </c>
      <c r="AK48" s="128">
        <f t="shared" si="88"/>
        <v>0</v>
      </c>
      <c r="AL48" s="127">
        <f t="shared" si="88"/>
        <v>0</v>
      </c>
      <c r="AM48" s="180">
        <f t="shared" si="88"/>
        <v>0</v>
      </c>
      <c r="AN48" s="126">
        <f t="shared" si="88"/>
        <v>0</v>
      </c>
      <c r="AO48" s="128">
        <f t="shared" si="88"/>
        <v>0</v>
      </c>
      <c r="AP48" s="127">
        <f t="shared" si="88"/>
        <v>0</v>
      </c>
      <c r="AQ48" s="126">
        <f t="shared" si="88"/>
        <v>0</v>
      </c>
      <c r="AR48" s="179">
        <f t="shared" si="88"/>
        <v>0</v>
      </c>
      <c r="AS48" s="181">
        <f t="shared" si="88"/>
        <v>0</v>
      </c>
      <c r="AT48" s="126">
        <f t="shared" si="88"/>
        <v>0</v>
      </c>
      <c r="AU48" s="128">
        <f t="shared" si="88"/>
        <v>0</v>
      </c>
      <c r="AV48" s="127">
        <f t="shared" ref="AP48:BE49" si="89">SUMIF($A$9:$A$32,$AE48,R$40:R$63)</f>
        <v>0</v>
      </c>
      <c r="AW48" s="180">
        <f t="shared" si="89"/>
        <v>0</v>
      </c>
      <c r="AX48" s="126">
        <f t="shared" si="89"/>
        <v>0</v>
      </c>
      <c r="AY48" s="128">
        <f t="shared" si="89"/>
        <v>0</v>
      </c>
      <c r="AZ48" s="127">
        <f t="shared" si="89"/>
        <v>0</v>
      </c>
      <c r="BA48" s="180">
        <f t="shared" si="89"/>
        <v>0</v>
      </c>
      <c r="BB48" s="126">
        <f t="shared" si="89"/>
        <v>0</v>
      </c>
      <c r="BC48" s="128">
        <f t="shared" si="89"/>
        <v>0</v>
      </c>
      <c r="BD48" s="184">
        <f t="shared" si="89"/>
        <v>0</v>
      </c>
      <c r="BE48" s="185">
        <f t="shared" si="89"/>
        <v>0</v>
      </c>
      <c r="BF48" s="170">
        <f>AF48+AH48+AJ48+AL48+AN48+AP48+AR48+AT48+AV48+AX48+AZ48+BB48+BD48</f>
        <v>0</v>
      </c>
      <c r="BG48" s="171">
        <f>AG48+AI48+AK48+AM48+AO48+AQ48+AS48+AU48+AW48+AY48+BA48+BC48+BE48</f>
        <v>0</v>
      </c>
      <c r="BI48" s="146" t="s">
        <v>24</v>
      </c>
      <c r="BJ48" s="129" t="e">
        <f t="shared" ref="BJ48:CI48" si="90">B48/B64</f>
        <v>#DIV/0!</v>
      </c>
      <c r="BK48" s="130" t="e">
        <f t="shared" si="90"/>
        <v>#DIV/0!</v>
      </c>
      <c r="BL48" s="131" t="e">
        <f t="shared" si="90"/>
        <v>#DIV/0!</v>
      </c>
      <c r="BM48" s="132" t="e">
        <f t="shared" si="90"/>
        <v>#DIV/0!</v>
      </c>
      <c r="BN48" s="129" t="e">
        <f t="shared" si="90"/>
        <v>#DIV/0!</v>
      </c>
      <c r="BO48" s="130" t="e">
        <f t="shared" si="90"/>
        <v>#DIV/0!</v>
      </c>
      <c r="BP48" s="131" t="e">
        <f t="shared" si="90"/>
        <v>#DIV/0!</v>
      </c>
      <c r="BQ48" s="132" t="e">
        <f t="shared" si="90"/>
        <v>#DIV/0!</v>
      </c>
      <c r="BR48" s="129" t="e">
        <f t="shared" si="90"/>
        <v>#DIV/0!</v>
      </c>
      <c r="BS48" s="130" t="e">
        <f t="shared" si="90"/>
        <v>#DIV/0!</v>
      </c>
      <c r="BT48" s="131" t="e">
        <f t="shared" si="90"/>
        <v>#DIV/0!</v>
      </c>
      <c r="BU48" s="129" t="e">
        <f t="shared" si="90"/>
        <v>#DIV/0!</v>
      </c>
      <c r="BV48" s="133" t="e">
        <f t="shared" si="90"/>
        <v>#DIV/0!</v>
      </c>
      <c r="BW48" s="134" t="e">
        <f t="shared" si="90"/>
        <v>#DIV/0!</v>
      </c>
      <c r="BX48" s="129" t="e">
        <f t="shared" si="90"/>
        <v>#DIV/0!</v>
      </c>
      <c r="BY48" s="130" t="e">
        <f t="shared" si="90"/>
        <v>#DIV/0!</v>
      </c>
      <c r="BZ48" s="131" t="e">
        <f t="shared" si="90"/>
        <v>#DIV/0!</v>
      </c>
      <c r="CA48" s="132" t="e">
        <f t="shared" si="90"/>
        <v>#DIV/0!</v>
      </c>
      <c r="CB48" s="129" t="e">
        <f t="shared" si="90"/>
        <v>#DIV/0!</v>
      </c>
      <c r="CC48" s="130" t="e">
        <f t="shared" si="90"/>
        <v>#DIV/0!</v>
      </c>
      <c r="CD48" s="131" t="e">
        <f t="shared" si="90"/>
        <v>#DIV/0!</v>
      </c>
      <c r="CE48" s="132" t="e">
        <f t="shared" si="90"/>
        <v>#DIV/0!</v>
      </c>
      <c r="CF48" s="129" t="e">
        <f t="shared" si="90"/>
        <v>#DIV/0!</v>
      </c>
      <c r="CG48" s="130" t="e">
        <f t="shared" si="90"/>
        <v>#DIV/0!</v>
      </c>
      <c r="CH48" s="131" t="e">
        <f t="shared" si="90"/>
        <v>#DIV/0!</v>
      </c>
      <c r="CI48" s="129" t="e">
        <f t="shared" si="90"/>
        <v>#DIV/0!</v>
      </c>
      <c r="CJ48" s="135" t="e">
        <f t="shared" ref="CJ48" si="91">AB48/AB64</f>
        <v>#DIV/0!</v>
      </c>
      <c r="CK48" s="136" t="e">
        <f t="shared" ref="CK48" si="92">AC48/AC64</f>
        <v>#DIV/0!</v>
      </c>
    </row>
    <row r="49" spans="1:89" x14ac:dyDescent="0.2">
      <c r="A49" s="137" t="s">
        <v>25</v>
      </c>
      <c r="B49" s="206"/>
      <c r="C49" s="190"/>
      <c r="D49" s="191"/>
      <c r="E49" s="192"/>
      <c r="F49" s="189"/>
      <c r="G49" s="193"/>
      <c r="H49" s="191"/>
      <c r="I49" s="192"/>
      <c r="J49" s="189"/>
      <c r="K49" s="190"/>
      <c r="L49" s="191"/>
      <c r="M49" s="189"/>
      <c r="N49" s="194"/>
      <c r="O49" s="207"/>
      <c r="P49" s="189"/>
      <c r="Q49" s="190"/>
      <c r="R49" s="191"/>
      <c r="S49" s="192"/>
      <c r="T49" s="198"/>
      <c r="U49" s="189"/>
      <c r="V49" s="191"/>
      <c r="W49" s="208"/>
      <c r="X49" s="189"/>
      <c r="Y49" s="193"/>
      <c r="Z49" s="191"/>
      <c r="AA49" s="189"/>
      <c r="AB49" s="172">
        <f t="shared" si="64"/>
        <v>0</v>
      </c>
      <c r="AC49" s="173">
        <f t="shared" si="65"/>
        <v>0</v>
      </c>
      <c r="AE49" s="277" t="str">
        <f>$AE$18</f>
        <v>18:00 - 18:59</v>
      </c>
      <c r="AF49" s="126">
        <f t="shared" si="88"/>
        <v>0</v>
      </c>
      <c r="AG49" s="190">
        <f t="shared" si="88"/>
        <v>0</v>
      </c>
      <c r="AH49" s="191">
        <f t="shared" si="88"/>
        <v>0</v>
      </c>
      <c r="AI49" s="192">
        <f t="shared" si="88"/>
        <v>0</v>
      </c>
      <c r="AJ49" s="278">
        <f t="shared" si="88"/>
        <v>0</v>
      </c>
      <c r="AK49" s="193">
        <f t="shared" si="88"/>
        <v>0</v>
      </c>
      <c r="AL49" s="191">
        <f t="shared" si="88"/>
        <v>0</v>
      </c>
      <c r="AM49" s="192">
        <f t="shared" si="88"/>
        <v>0</v>
      </c>
      <c r="AN49" s="278">
        <f t="shared" si="88"/>
        <v>0</v>
      </c>
      <c r="AO49" s="193">
        <f t="shared" si="88"/>
        <v>0</v>
      </c>
      <c r="AP49" s="191">
        <f t="shared" si="89"/>
        <v>0</v>
      </c>
      <c r="AQ49" s="278">
        <f t="shared" si="89"/>
        <v>0</v>
      </c>
      <c r="AR49" s="194">
        <f t="shared" si="89"/>
        <v>0</v>
      </c>
      <c r="AS49" s="195">
        <f t="shared" si="89"/>
        <v>0</v>
      </c>
      <c r="AT49" s="278">
        <f t="shared" si="89"/>
        <v>0</v>
      </c>
      <c r="AU49" s="193">
        <f t="shared" si="89"/>
        <v>0</v>
      </c>
      <c r="AV49" s="191">
        <f t="shared" si="89"/>
        <v>0</v>
      </c>
      <c r="AW49" s="192">
        <f t="shared" si="89"/>
        <v>0</v>
      </c>
      <c r="AX49" s="278">
        <f t="shared" si="89"/>
        <v>0</v>
      </c>
      <c r="AY49" s="193">
        <f t="shared" si="89"/>
        <v>0</v>
      </c>
      <c r="AZ49" s="191">
        <f t="shared" si="89"/>
        <v>0</v>
      </c>
      <c r="BA49" s="192">
        <f t="shared" si="89"/>
        <v>0</v>
      </c>
      <c r="BB49" s="278">
        <f t="shared" si="89"/>
        <v>0</v>
      </c>
      <c r="BC49" s="193">
        <f t="shared" si="89"/>
        <v>0</v>
      </c>
      <c r="BD49" s="191">
        <f t="shared" si="89"/>
        <v>0</v>
      </c>
      <c r="BE49" s="278">
        <f t="shared" si="89"/>
        <v>0</v>
      </c>
      <c r="BF49" s="172">
        <f>SUM(AF49,AH49,AJ49,AL49,AN49,AP49,AR49,AT49,AV49,AX49,AZ49,BB49,BD49)</f>
        <v>0</v>
      </c>
      <c r="BG49" s="173">
        <f>SUM(AG49,AI49,AK49,AM49,AO49,AQ49,AS49,AU49,AW49,AY49,BA49,BC49,BE49)</f>
        <v>0</v>
      </c>
      <c r="BI49" s="137" t="s">
        <v>25</v>
      </c>
      <c r="BJ49" s="129" t="e">
        <f t="shared" ref="BJ49:CI49" si="93">B49/B64</f>
        <v>#DIV/0!</v>
      </c>
      <c r="BK49" s="130" t="e">
        <f t="shared" si="93"/>
        <v>#DIV/0!</v>
      </c>
      <c r="BL49" s="131" t="e">
        <f t="shared" si="93"/>
        <v>#DIV/0!</v>
      </c>
      <c r="BM49" s="132" t="e">
        <f t="shared" si="93"/>
        <v>#DIV/0!</v>
      </c>
      <c r="BN49" s="129" t="e">
        <f t="shared" si="93"/>
        <v>#DIV/0!</v>
      </c>
      <c r="BO49" s="130" t="e">
        <f t="shared" si="93"/>
        <v>#DIV/0!</v>
      </c>
      <c r="BP49" s="131" t="e">
        <f t="shared" si="93"/>
        <v>#DIV/0!</v>
      </c>
      <c r="BQ49" s="132" t="e">
        <f t="shared" si="93"/>
        <v>#DIV/0!</v>
      </c>
      <c r="BR49" s="129" t="e">
        <f t="shared" si="93"/>
        <v>#DIV/0!</v>
      </c>
      <c r="BS49" s="130" t="e">
        <f t="shared" si="93"/>
        <v>#DIV/0!</v>
      </c>
      <c r="BT49" s="131" t="e">
        <f t="shared" si="93"/>
        <v>#DIV/0!</v>
      </c>
      <c r="BU49" s="129" t="e">
        <f t="shared" si="93"/>
        <v>#DIV/0!</v>
      </c>
      <c r="BV49" s="133" t="e">
        <f t="shared" si="93"/>
        <v>#DIV/0!</v>
      </c>
      <c r="BW49" s="134" t="e">
        <f t="shared" si="93"/>
        <v>#DIV/0!</v>
      </c>
      <c r="BX49" s="129" t="e">
        <f t="shared" si="93"/>
        <v>#DIV/0!</v>
      </c>
      <c r="BY49" s="130" t="e">
        <f t="shared" si="93"/>
        <v>#DIV/0!</v>
      </c>
      <c r="BZ49" s="131" t="e">
        <f t="shared" si="93"/>
        <v>#DIV/0!</v>
      </c>
      <c r="CA49" s="132" t="e">
        <f t="shared" si="93"/>
        <v>#DIV/0!</v>
      </c>
      <c r="CB49" s="129" t="e">
        <f t="shared" si="93"/>
        <v>#DIV/0!</v>
      </c>
      <c r="CC49" s="130" t="e">
        <f t="shared" si="93"/>
        <v>#DIV/0!</v>
      </c>
      <c r="CD49" s="131" t="e">
        <f t="shared" si="93"/>
        <v>#DIV/0!</v>
      </c>
      <c r="CE49" s="132" t="e">
        <f t="shared" si="93"/>
        <v>#DIV/0!</v>
      </c>
      <c r="CF49" s="129" t="e">
        <f t="shared" si="93"/>
        <v>#DIV/0!</v>
      </c>
      <c r="CG49" s="130" t="e">
        <f t="shared" si="93"/>
        <v>#DIV/0!</v>
      </c>
      <c r="CH49" s="131" t="e">
        <f t="shared" si="93"/>
        <v>#DIV/0!</v>
      </c>
      <c r="CI49" s="129" t="e">
        <f t="shared" si="93"/>
        <v>#DIV/0!</v>
      </c>
      <c r="CJ49" s="135" t="e">
        <f t="shared" ref="CJ49" si="94">AB49/AB64</f>
        <v>#DIV/0!</v>
      </c>
      <c r="CK49" s="136" t="e">
        <f t="shared" ref="CK49" si="95">AC49/AC64</f>
        <v>#DIV/0!</v>
      </c>
    </row>
    <row r="50" spans="1:89" ht="13.5" thickBot="1" x14ac:dyDescent="0.25">
      <c r="A50" s="146" t="s">
        <v>26</v>
      </c>
      <c r="B50" s="203"/>
      <c r="C50" s="197"/>
      <c r="D50" s="198"/>
      <c r="E50" s="199"/>
      <c r="F50" s="196"/>
      <c r="G50" s="200"/>
      <c r="H50" s="198"/>
      <c r="I50" s="199"/>
      <c r="J50" s="196"/>
      <c r="K50" s="197"/>
      <c r="L50" s="198"/>
      <c r="M50" s="196"/>
      <c r="N50" s="201"/>
      <c r="O50" s="204"/>
      <c r="P50" s="196"/>
      <c r="Q50" s="197"/>
      <c r="R50" s="198"/>
      <c r="S50" s="199"/>
      <c r="T50" s="196"/>
      <c r="U50" s="200"/>
      <c r="V50" s="198"/>
      <c r="W50" s="205"/>
      <c r="X50" s="196"/>
      <c r="Y50" s="200"/>
      <c r="Z50" s="198"/>
      <c r="AA50" s="196"/>
      <c r="AB50" s="172">
        <f t="shared" si="64"/>
        <v>0</v>
      </c>
      <c r="AC50" s="173">
        <f t="shared" si="65"/>
        <v>0</v>
      </c>
      <c r="AE50" s="275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 t="e">
        <f t="shared" ref="BJ50:CI50" si="96">B50/B64</f>
        <v>#DIV/0!</v>
      </c>
      <c r="BK50" s="130" t="e">
        <f t="shared" si="96"/>
        <v>#DIV/0!</v>
      </c>
      <c r="BL50" s="131" t="e">
        <f t="shared" si="96"/>
        <v>#DIV/0!</v>
      </c>
      <c r="BM50" s="132" t="e">
        <f t="shared" si="96"/>
        <v>#DIV/0!</v>
      </c>
      <c r="BN50" s="129" t="e">
        <f t="shared" si="96"/>
        <v>#DIV/0!</v>
      </c>
      <c r="BO50" s="130" t="e">
        <f t="shared" si="96"/>
        <v>#DIV/0!</v>
      </c>
      <c r="BP50" s="131" t="e">
        <f t="shared" si="96"/>
        <v>#DIV/0!</v>
      </c>
      <c r="BQ50" s="132" t="e">
        <f t="shared" si="96"/>
        <v>#DIV/0!</v>
      </c>
      <c r="BR50" s="129" t="e">
        <f t="shared" si="96"/>
        <v>#DIV/0!</v>
      </c>
      <c r="BS50" s="130" t="e">
        <f t="shared" si="96"/>
        <v>#DIV/0!</v>
      </c>
      <c r="BT50" s="131" t="e">
        <f t="shared" si="96"/>
        <v>#DIV/0!</v>
      </c>
      <c r="BU50" s="129" t="e">
        <f t="shared" si="96"/>
        <v>#DIV/0!</v>
      </c>
      <c r="BV50" s="133" t="e">
        <f t="shared" si="96"/>
        <v>#DIV/0!</v>
      </c>
      <c r="BW50" s="134" t="e">
        <f t="shared" si="96"/>
        <v>#DIV/0!</v>
      </c>
      <c r="BX50" s="129" t="e">
        <f t="shared" si="96"/>
        <v>#DIV/0!</v>
      </c>
      <c r="BY50" s="130" t="e">
        <f t="shared" si="96"/>
        <v>#DIV/0!</v>
      </c>
      <c r="BZ50" s="131" t="e">
        <f t="shared" si="96"/>
        <v>#DIV/0!</v>
      </c>
      <c r="CA50" s="132" t="e">
        <f t="shared" si="96"/>
        <v>#DIV/0!</v>
      </c>
      <c r="CB50" s="129" t="e">
        <f t="shared" si="96"/>
        <v>#DIV/0!</v>
      </c>
      <c r="CC50" s="130" t="e">
        <f t="shared" si="96"/>
        <v>#DIV/0!</v>
      </c>
      <c r="CD50" s="131" t="e">
        <f t="shared" si="96"/>
        <v>#DIV/0!</v>
      </c>
      <c r="CE50" s="132" t="e">
        <f t="shared" si="96"/>
        <v>#DIV/0!</v>
      </c>
      <c r="CF50" s="129" t="e">
        <f t="shared" si="96"/>
        <v>#DIV/0!</v>
      </c>
      <c r="CG50" s="130" t="e">
        <f t="shared" si="96"/>
        <v>#DIV/0!</v>
      </c>
      <c r="CH50" s="131" t="e">
        <f t="shared" si="96"/>
        <v>#DIV/0!</v>
      </c>
      <c r="CI50" s="129" t="e">
        <f t="shared" si="96"/>
        <v>#DIV/0!</v>
      </c>
      <c r="CJ50" s="135" t="e">
        <f t="shared" ref="CJ50" si="97">AB50/AB64</f>
        <v>#DIV/0!</v>
      </c>
      <c r="CK50" s="136" t="e">
        <f t="shared" ref="CK50" si="98">AC50/AC64</f>
        <v>#DIV/0!</v>
      </c>
    </row>
    <row r="51" spans="1:89" ht="14.25" thickTop="1" thickBot="1" x14ac:dyDescent="0.25">
      <c r="A51" s="137" t="s">
        <v>27</v>
      </c>
      <c r="B51" s="206"/>
      <c r="C51" s="190"/>
      <c r="D51" s="191"/>
      <c r="E51" s="192"/>
      <c r="F51" s="189"/>
      <c r="G51" s="193"/>
      <c r="H51" s="191"/>
      <c r="I51" s="192"/>
      <c r="J51" s="189"/>
      <c r="K51" s="190"/>
      <c r="L51" s="191"/>
      <c r="M51" s="189"/>
      <c r="N51" s="194"/>
      <c r="O51" s="207"/>
      <c r="P51" s="189"/>
      <c r="Q51" s="190"/>
      <c r="R51" s="191"/>
      <c r="S51" s="192"/>
      <c r="T51" s="189"/>
      <c r="U51" s="193"/>
      <c r="V51" s="191"/>
      <c r="W51" s="208"/>
      <c r="X51" s="189"/>
      <c r="Y51" s="193"/>
      <c r="Z51" s="191"/>
      <c r="AA51" s="189"/>
      <c r="AB51" s="172">
        <f t="shared" si="64"/>
        <v>0</v>
      </c>
      <c r="AC51" s="173">
        <f t="shared" si="65"/>
        <v>0</v>
      </c>
      <c r="AE51" s="269" t="s">
        <v>13</v>
      </c>
      <c r="AF51" s="20">
        <f t="shared" ref="AF51:BG51" si="99">SUM(AF48:AF50)</f>
        <v>0</v>
      </c>
      <c r="AG51" s="21">
        <f t="shared" si="99"/>
        <v>0</v>
      </c>
      <c r="AH51" s="20">
        <f t="shared" si="99"/>
        <v>0</v>
      </c>
      <c r="AI51" s="21">
        <f t="shared" si="99"/>
        <v>0</v>
      </c>
      <c r="AJ51" s="20">
        <f t="shared" si="99"/>
        <v>0</v>
      </c>
      <c r="AK51" s="21">
        <f t="shared" si="99"/>
        <v>0</v>
      </c>
      <c r="AL51" s="20">
        <f t="shared" si="99"/>
        <v>0</v>
      </c>
      <c r="AM51" s="21">
        <f t="shared" si="99"/>
        <v>0</v>
      </c>
      <c r="AN51" s="20">
        <f t="shared" si="99"/>
        <v>0</v>
      </c>
      <c r="AO51" s="21">
        <f t="shared" si="99"/>
        <v>0</v>
      </c>
      <c r="AP51" s="20">
        <f t="shared" si="99"/>
        <v>0</v>
      </c>
      <c r="AQ51" s="21">
        <f t="shared" si="99"/>
        <v>0</v>
      </c>
      <c r="AR51" s="20">
        <f t="shared" si="99"/>
        <v>0</v>
      </c>
      <c r="AS51" s="21">
        <f t="shared" si="99"/>
        <v>0</v>
      </c>
      <c r="AT51" s="20">
        <f t="shared" si="99"/>
        <v>0</v>
      </c>
      <c r="AU51" s="21">
        <f t="shared" si="99"/>
        <v>0</v>
      </c>
      <c r="AV51" s="20">
        <f t="shared" si="99"/>
        <v>0</v>
      </c>
      <c r="AW51" s="21">
        <f t="shared" si="99"/>
        <v>0</v>
      </c>
      <c r="AX51" s="20">
        <f t="shared" si="99"/>
        <v>0</v>
      </c>
      <c r="AY51" s="21">
        <f t="shared" si="99"/>
        <v>0</v>
      </c>
      <c r="AZ51" s="20">
        <f t="shared" si="99"/>
        <v>0</v>
      </c>
      <c r="BA51" s="21">
        <f t="shared" si="99"/>
        <v>0</v>
      </c>
      <c r="BB51" s="20">
        <f t="shared" si="99"/>
        <v>0</v>
      </c>
      <c r="BC51" s="21">
        <f t="shared" si="99"/>
        <v>0</v>
      </c>
      <c r="BD51" s="20">
        <f t="shared" si="99"/>
        <v>0</v>
      </c>
      <c r="BE51" s="21">
        <f t="shared" si="99"/>
        <v>0</v>
      </c>
      <c r="BF51" s="174">
        <f t="shared" si="99"/>
        <v>0</v>
      </c>
      <c r="BG51" s="175">
        <f t="shared" si="99"/>
        <v>0</v>
      </c>
      <c r="BI51" s="137" t="s">
        <v>27</v>
      </c>
      <c r="BJ51" s="129" t="e">
        <f t="shared" ref="BJ51:CI51" si="100">B51/B64</f>
        <v>#DIV/0!</v>
      </c>
      <c r="BK51" s="130" t="e">
        <f t="shared" si="100"/>
        <v>#DIV/0!</v>
      </c>
      <c r="BL51" s="131" t="e">
        <f t="shared" si="100"/>
        <v>#DIV/0!</v>
      </c>
      <c r="BM51" s="132" t="e">
        <f t="shared" si="100"/>
        <v>#DIV/0!</v>
      </c>
      <c r="BN51" s="129" t="e">
        <f t="shared" si="100"/>
        <v>#DIV/0!</v>
      </c>
      <c r="BO51" s="130" t="e">
        <f t="shared" si="100"/>
        <v>#DIV/0!</v>
      </c>
      <c r="BP51" s="131" t="e">
        <f t="shared" si="100"/>
        <v>#DIV/0!</v>
      </c>
      <c r="BQ51" s="132" t="e">
        <f t="shared" si="100"/>
        <v>#DIV/0!</v>
      </c>
      <c r="BR51" s="129" t="e">
        <f t="shared" si="100"/>
        <v>#DIV/0!</v>
      </c>
      <c r="BS51" s="130" t="e">
        <f t="shared" si="100"/>
        <v>#DIV/0!</v>
      </c>
      <c r="BT51" s="131" t="e">
        <f t="shared" si="100"/>
        <v>#DIV/0!</v>
      </c>
      <c r="BU51" s="129" t="e">
        <f t="shared" si="100"/>
        <v>#DIV/0!</v>
      </c>
      <c r="BV51" s="133" t="e">
        <f t="shared" si="100"/>
        <v>#DIV/0!</v>
      </c>
      <c r="BW51" s="134" t="e">
        <f t="shared" si="100"/>
        <v>#DIV/0!</v>
      </c>
      <c r="BX51" s="129" t="e">
        <f t="shared" si="100"/>
        <v>#DIV/0!</v>
      </c>
      <c r="BY51" s="130" t="e">
        <f t="shared" si="100"/>
        <v>#DIV/0!</v>
      </c>
      <c r="BZ51" s="131" t="e">
        <f t="shared" si="100"/>
        <v>#DIV/0!</v>
      </c>
      <c r="CA51" s="132" t="e">
        <f t="shared" si="100"/>
        <v>#DIV/0!</v>
      </c>
      <c r="CB51" s="129" t="e">
        <f t="shared" si="100"/>
        <v>#DIV/0!</v>
      </c>
      <c r="CC51" s="130" t="e">
        <f t="shared" si="100"/>
        <v>#DIV/0!</v>
      </c>
      <c r="CD51" s="131" t="e">
        <f t="shared" si="100"/>
        <v>#DIV/0!</v>
      </c>
      <c r="CE51" s="132" t="e">
        <f t="shared" si="100"/>
        <v>#DIV/0!</v>
      </c>
      <c r="CF51" s="129" t="e">
        <f t="shared" si="100"/>
        <v>#DIV/0!</v>
      </c>
      <c r="CG51" s="130" t="e">
        <f t="shared" si="100"/>
        <v>#DIV/0!</v>
      </c>
      <c r="CH51" s="131" t="e">
        <f t="shared" si="100"/>
        <v>#DIV/0!</v>
      </c>
      <c r="CI51" s="129" t="e">
        <f t="shared" si="100"/>
        <v>#DIV/0!</v>
      </c>
      <c r="CJ51" s="135" t="e">
        <f t="shared" ref="CJ51" si="101">AB51/AB64</f>
        <v>#DIV/0!</v>
      </c>
      <c r="CK51" s="136" t="e">
        <f t="shared" ref="CK51" si="102">AC51/AC64</f>
        <v>#DIV/0!</v>
      </c>
    </row>
    <row r="52" spans="1:89" ht="13.5" thickTop="1" x14ac:dyDescent="0.2">
      <c r="A52" s="146" t="s">
        <v>28</v>
      </c>
      <c r="B52" s="203"/>
      <c r="C52" s="197"/>
      <c r="D52" s="198"/>
      <c r="E52" s="199"/>
      <c r="F52" s="196"/>
      <c r="G52" s="200"/>
      <c r="H52" s="198"/>
      <c r="I52" s="199"/>
      <c r="J52" s="196"/>
      <c r="K52" s="197"/>
      <c r="L52" s="198"/>
      <c r="M52" s="196"/>
      <c r="N52" s="201"/>
      <c r="O52" s="204"/>
      <c r="P52" s="196"/>
      <c r="Q52" s="197"/>
      <c r="R52" s="198"/>
      <c r="S52" s="199"/>
      <c r="T52" s="196"/>
      <c r="U52" s="200"/>
      <c r="V52" s="198"/>
      <c r="W52" s="205"/>
      <c r="X52" s="196"/>
      <c r="Y52" s="200"/>
      <c r="Z52" s="198"/>
      <c r="AA52" s="196"/>
      <c r="AB52" s="172">
        <f t="shared" si="64"/>
        <v>0</v>
      </c>
      <c r="AC52" s="173">
        <f t="shared" si="65"/>
        <v>0</v>
      </c>
      <c r="BI52" s="146" t="s">
        <v>28</v>
      </c>
      <c r="BJ52" s="129" t="e">
        <f t="shared" ref="BJ52:CI52" si="103">B52/B64</f>
        <v>#DIV/0!</v>
      </c>
      <c r="BK52" s="130" t="e">
        <f t="shared" si="103"/>
        <v>#DIV/0!</v>
      </c>
      <c r="BL52" s="131" t="e">
        <f t="shared" si="103"/>
        <v>#DIV/0!</v>
      </c>
      <c r="BM52" s="132" t="e">
        <f t="shared" si="103"/>
        <v>#DIV/0!</v>
      </c>
      <c r="BN52" s="129" t="e">
        <f t="shared" si="103"/>
        <v>#DIV/0!</v>
      </c>
      <c r="BO52" s="130" t="e">
        <f t="shared" si="103"/>
        <v>#DIV/0!</v>
      </c>
      <c r="BP52" s="131" t="e">
        <f t="shared" si="103"/>
        <v>#DIV/0!</v>
      </c>
      <c r="BQ52" s="132" t="e">
        <f t="shared" si="103"/>
        <v>#DIV/0!</v>
      </c>
      <c r="BR52" s="129" t="e">
        <f t="shared" si="103"/>
        <v>#DIV/0!</v>
      </c>
      <c r="BS52" s="130" t="e">
        <f t="shared" si="103"/>
        <v>#DIV/0!</v>
      </c>
      <c r="BT52" s="131" t="e">
        <f t="shared" si="103"/>
        <v>#DIV/0!</v>
      </c>
      <c r="BU52" s="129" t="e">
        <f t="shared" si="103"/>
        <v>#DIV/0!</v>
      </c>
      <c r="BV52" s="133" t="e">
        <f t="shared" si="103"/>
        <v>#DIV/0!</v>
      </c>
      <c r="BW52" s="134" t="e">
        <f t="shared" si="103"/>
        <v>#DIV/0!</v>
      </c>
      <c r="BX52" s="129" t="e">
        <f t="shared" si="103"/>
        <v>#DIV/0!</v>
      </c>
      <c r="BY52" s="130" t="e">
        <f t="shared" si="103"/>
        <v>#DIV/0!</v>
      </c>
      <c r="BZ52" s="131" t="e">
        <f t="shared" si="103"/>
        <v>#DIV/0!</v>
      </c>
      <c r="CA52" s="132" t="e">
        <f t="shared" si="103"/>
        <v>#DIV/0!</v>
      </c>
      <c r="CB52" s="129" t="e">
        <f t="shared" si="103"/>
        <v>#DIV/0!</v>
      </c>
      <c r="CC52" s="130" t="e">
        <f t="shared" si="103"/>
        <v>#DIV/0!</v>
      </c>
      <c r="CD52" s="131" t="e">
        <f t="shared" si="103"/>
        <v>#DIV/0!</v>
      </c>
      <c r="CE52" s="132" t="e">
        <f t="shared" si="103"/>
        <v>#DIV/0!</v>
      </c>
      <c r="CF52" s="129" t="e">
        <f t="shared" si="103"/>
        <v>#DIV/0!</v>
      </c>
      <c r="CG52" s="130" t="e">
        <f t="shared" si="103"/>
        <v>#DIV/0!</v>
      </c>
      <c r="CH52" s="131" t="e">
        <f t="shared" si="103"/>
        <v>#DIV/0!</v>
      </c>
      <c r="CI52" s="129" t="e">
        <f t="shared" si="103"/>
        <v>#DIV/0!</v>
      </c>
      <c r="CJ52" s="135" t="e">
        <f t="shared" ref="CJ52" si="104">AB52/AB64</f>
        <v>#DIV/0!</v>
      </c>
      <c r="CK52" s="136" t="e">
        <f t="shared" ref="CK52" si="105">AC52/AC64</f>
        <v>#DIV/0!</v>
      </c>
    </row>
    <row r="53" spans="1:89" x14ac:dyDescent="0.2">
      <c r="A53" s="137" t="s">
        <v>29</v>
      </c>
      <c r="B53" s="206"/>
      <c r="C53" s="190"/>
      <c r="D53" s="191"/>
      <c r="E53" s="192"/>
      <c r="F53" s="189"/>
      <c r="G53" s="193"/>
      <c r="H53" s="191"/>
      <c r="I53" s="192"/>
      <c r="J53" s="189"/>
      <c r="K53" s="190"/>
      <c r="L53" s="191"/>
      <c r="M53" s="189"/>
      <c r="N53" s="194"/>
      <c r="O53" s="207"/>
      <c r="P53" s="189"/>
      <c r="Q53" s="190"/>
      <c r="R53" s="191"/>
      <c r="S53" s="192"/>
      <c r="T53" s="189"/>
      <c r="U53" s="193"/>
      <c r="V53" s="191"/>
      <c r="W53" s="208"/>
      <c r="X53" s="189"/>
      <c r="Y53" s="193"/>
      <c r="Z53" s="191"/>
      <c r="AA53" s="189"/>
      <c r="AB53" s="172">
        <f t="shared" si="64"/>
        <v>0</v>
      </c>
      <c r="AC53" s="173">
        <f t="shared" si="65"/>
        <v>0</v>
      </c>
      <c r="BI53" s="137" t="s">
        <v>29</v>
      </c>
      <c r="BJ53" s="129" t="e">
        <f t="shared" ref="BJ53:CI53" si="106">B53/B64</f>
        <v>#DIV/0!</v>
      </c>
      <c r="BK53" s="130" t="e">
        <f t="shared" si="106"/>
        <v>#DIV/0!</v>
      </c>
      <c r="BL53" s="131" t="e">
        <f t="shared" si="106"/>
        <v>#DIV/0!</v>
      </c>
      <c r="BM53" s="132" t="e">
        <f t="shared" si="106"/>
        <v>#DIV/0!</v>
      </c>
      <c r="BN53" s="129" t="e">
        <f t="shared" si="106"/>
        <v>#DIV/0!</v>
      </c>
      <c r="BO53" s="130" t="e">
        <f t="shared" si="106"/>
        <v>#DIV/0!</v>
      </c>
      <c r="BP53" s="131" t="e">
        <f t="shared" si="106"/>
        <v>#DIV/0!</v>
      </c>
      <c r="BQ53" s="132" t="e">
        <f t="shared" si="106"/>
        <v>#DIV/0!</v>
      </c>
      <c r="BR53" s="129" t="e">
        <f t="shared" si="106"/>
        <v>#DIV/0!</v>
      </c>
      <c r="BS53" s="130" t="e">
        <f t="shared" si="106"/>
        <v>#DIV/0!</v>
      </c>
      <c r="BT53" s="131" t="e">
        <f t="shared" si="106"/>
        <v>#DIV/0!</v>
      </c>
      <c r="BU53" s="129" t="e">
        <f t="shared" si="106"/>
        <v>#DIV/0!</v>
      </c>
      <c r="BV53" s="133" t="e">
        <f t="shared" si="106"/>
        <v>#DIV/0!</v>
      </c>
      <c r="BW53" s="134" t="e">
        <f t="shared" si="106"/>
        <v>#DIV/0!</v>
      </c>
      <c r="BX53" s="129" t="e">
        <f t="shared" si="106"/>
        <v>#DIV/0!</v>
      </c>
      <c r="BY53" s="130" t="e">
        <f t="shared" si="106"/>
        <v>#DIV/0!</v>
      </c>
      <c r="BZ53" s="131" t="e">
        <f t="shared" si="106"/>
        <v>#DIV/0!</v>
      </c>
      <c r="CA53" s="132" t="e">
        <f t="shared" si="106"/>
        <v>#DIV/0!</v>
      </c>
      <c r="CB53" s="129" t="e">
        <f t="shared" si="106"/>
        <v>#DIV/0!</v>
      </c>
      <c r="CC53" s="130" t="e">
        <f t="shared" si="106"/>
        <v>#DIV/0!</v>
      </c>
      <c r="CD53" s="131" t="e">
        <f t="shared" si="106"/>
        <v>#DIV/0!</v>
      </c>
      <c r="CE53" s="132" t="e">
        <f t="shared" si="106"/>
        <v>#DIV/0!</v>
      </c>
      <c r="CF53" s="129" t="e">
        <f t="shared" si="106"/>
        <v>#DIV/0!</v>
      </c>
      <c r="CG53" s="130" t="e">
        <f t="shared" si="106"/>
        <v>#DIV/0!</v>
      </c>
      <c r="CH53" s="131" t="e">
        <f t="shared" si="106"/>
        <v>#DIV/0!</v>
      </c>
      <c r="CI53" s="129" t="e">
        <f t="shared" si="106"/>
        <v>#DIV/0!</v>
      </c>
      <c r="CJ53" s="135" t="e">
        <f t="shared" ref="CJ53" si="107">AB53/AB64</f>
        <v>#DIV/0!</v>
      </c>
      <c r="CK53" s="136" t="e">
        <f t="shared" ref="CK53" si="108">AC53/AC64</f>
        <v>#DIV/0!</v>
      </c>
    </row>
    <row r="54" spans="1:89" x14ac:dyDescent="0.2">
      <c r="A54" s="146" t="s">
        <v>30</v>
      </c>
      <c r="B54" s="203"/>
      <c r="C54" s="197"/>
      <c r="D54" s="198"/>
      <c r="E54" s="199"/>
      <c r="F54" s="196"/>
      <c r="G54" s="200"/>
      <c r="H54" s="198"/>
      <c r="I54" s="199"/>
      <c r="J54" s="196"/>
      <c r="K54" s="197"/>
      <c r="L54" s="198"/>
      <c r="M54" s="196"/>
      <c r="N54" s="201"/>
      <c r="O54" s="204"/>
      <c r="P54" s="196"/>
      <c r="Q54" s="197"/>
      <c r="R54" s="198"/>
      <c r="S54" s="199"/>
      <c r="T54" s="196"/>
      <c r="U54" s="200"/>
      <c r="V54" s="198"/>
      <c r="W54" s="205"/>
      <c r="X54" s="196"/>
      <c r="Y54" s="200"/>
      <c r="Z54" s="198"/>
      <c r="AA54" s="196"/>
      <c r="AB54" s="172">
        <f t="shared" si="64"/>
        <v>0</v>
      </c>
      <c r="AC54" s="173">
        <f t="shared" si="65"/>
        <v>0</v>
      </c>
      <c r="BI54" s="146" t="s">
        <v>30</v>
      </c>
      <c r="BJ54" s="129" t="e">
        <f t="shared" ref="BJ54:CI54" si="109">B54/B64</f>
        <v>#DIV/0!</v>
      </c>
      <c r="BK54" s="130" t="e">
        <f t="shared" si="109"/>
        <v>#DIV/0!</v>
      </c>
      <c r="BL54" s="131" t="e">
        <f t="shared" si="109"/>
        <v>#DIV/0!</v>
      </c>
      <c r="BM54" s="132" t="e">
        <f t="shared" si="109"/>
        <v>#DIV/0!</v>
      </c>
      <c r="BN54" s="129" t="e">
        <f t="shared" si="109"/>
        <v>#DIV/0!</v>
      </c>
      <c r="BO54" s="130" t="e">
        <f t="shared" si="109"/>
        <v>#DIV/0!</v>
      </c>
      <c r="BP54" s="131" t="e">
        <f t="shared" si="109"/>
        <v>#DIV/0!</v>
      </c>
      <c r="BQ54" s="132" t="e">
        <f t="shared" si="109"/>
        <v>#DIV/0!</v>
      </c>
      <c r="BR54" s="129" t="e">
        <f t="shared" si="109"/>
        <v>#DIV/0!</v>
      </c>
      <c r="BS54" s="130" t="e">
        <f t="shared" si="109"/>
        <v>#DIV/0!</v>
      </c>
      <c r="BT54" s="131" t="e">
        <f t="shared" si="109"/>
        <v>#DIV/0!</v>
      </c>
      <c r="BU54" s="129" t="e">
        <f t="shared" si="109"/>
        <v>#DIV/0!</v>
      </c>
      <c r="BV54" s="133" t="e">
        <f t="shared" si="109"/>
        <v>#DIV/0!</v>
      </c>
      <c r="BW54" s="134" t="e">
        <f t="shared" si="109"/>
        <v>#DIV/0!</v>
      </c>
      <c r="BX54" s="129" t="e">
        <f t="shared" si="109"/>
        <v>#DIV/0!</v>
      </c>
      <c r="BY54" s="130" t="e">
        <f t="shared" si="109"/>
        <v>#DIV/0!</v>
      </c>
      <c r="BZ54" s="131" t="e">
        <f t="shared" si="109"/>
        <v>#DIV/0!</v>
      </c>
      <c r="CA54" s="132" t="e">
        <f t="shared" si="109"/>
        <v>#DIV/0!</v>
      </c>
      <c r="CB54" s="129" t="e">
        <f t="shared" si="109"/>
        <v>#DIV/0!</v>
      </c>
      <c r="CC54" s="130" t="e">
        <f t="shared" si="109"/>
        <v>#DIV/0!</v>
      </c>
      <c r="CD54" s="131" t="e">
        <f t="shared" si="109"/>
        <v>#DIV/0!</v>
      </c>
      <c r="CE54" s="132" t="e">
        <f t="shared" si="109"/>
        <v>#DIV/0!</v>
      </c>
      <c r="CF54" s="129" t="e">
        <f t="shared" si="109"/>
        <v>#DIV/0!</v>
      </c>
      <c r="CG54" s="130" t="e">
        <f t="shared" si="109"/>
        <v>#DIV/0!</v>
      </c>
      <c r="CH54" s="131" t="e">
        <f t="shared" si="109"/>
        <v>#DIV/0!</v>
      </c>
      <c r="CI54" s="129" t="e">
        <f t="shared" si="109"/>
        <v>#DIV/0!</v>
      </c>
      <c r="CJ54" s="135" t="e">
        <f t="shared" ref="CJ54" si="110">AB54/AB64</f>
        <v>#DIV/0!</v>
      </c>
      <c r="CK54" s="136" t="e">
        <f t="shared" ref="CK54" si="111">AC54/AC64</f>
        <v>#DIV/0!</v>
      </c>
    </row>
    <row r="55" spans="1:89" x14ac:dyDescent="0.2">
      <c r="A55" s="137" t="s">
        <v>31</v>
      </c>
      <c r="B55" s="206"/>
      <c r="C55" s="190"/>
      <c r="D55" s="191"/>
      <c r="E55" s="192"/>
      <c r="F55" s="189"/>
      <c r="G55" s="193"/>
      <c r="H55" s="191"/>
      <c r="I55" s="192"/>
      <c r="J55" s="189"/>
      <c r="K55" s="190"/>
      <c r="L55" s="191"/>
      <c r="M55" s="189"/>
      <c r="N55" s="194"/>
      <c r="O55" s="207"/>
      <c r="P55" s="189"/>
      <c r="Q55" s="190"/>
      <c r="R55" s="191"/>
      <c r="S55" s="192"/>
      <c r="T55" s="189"/>
      <c r="U55" s="193"/>
      <c r="V55" s="191"/>
      <c r="W55" s="208"/>
      <c r="X55" s="189"/>
      <c r="Y55" s="193"/>
      <c r="Z55" s="191"/>
      <c r="AA55" s="189"/>
      <c r="AB55" s="172">
        <f t="shared" si="64"/>
        <v>0</v>
      </c>
      <c r="AC55" s="173">
        <f t="shared" si="65"/>
        <v>0</v>
      </c>
      <c r="BI55" s="137" t="s">
        <v>31</v>
      </c>
      <c r="BJ55" s="129" t="e">
        <f t="shared" ref="BJ55:CI55" si="112">B55/B64</f>
        <v>#DIV/0!</v>
      </c>
      <c r="BK55" s="130" t="e">
        <f t="shared" si="112"/>
        <v>#DIV/0!</v>
      </c>
      <c r="BL55" s="131" t="e">
        <f t="shared" si="112"/>
        <v>#DIV/0!</v>
      </c>
      <c r="BM55" s="132" t="e">
        <f t="shared" si="112"/>
        <v>#DIV/0!</v>
      </c>
      <c r="BN55" s="129" t="e">
        <f t="shared" si="112"/>
        <v>#DIV/0!</v>
      </c>
      <c r="BO55" s="130" t="e">
        <f t="shared" si="112"/>
        <v>#DIV/0!</v>
      </c>
      <c r="BP55" s="131" t="e">
        <f t="shared" si="112"/>
        <v>#DIV/0!</v>
      </c>
      <c r="BQ55" s="132" t="e">
        <f t="shared" si="112"/>
        <v>#DIV/0!</v>
      </c>
      <c r="BR55" s="129" t="e">
        <f t="shared" si="112"/>
        <v>#DIV/0!</v>
      </c>
      <c r="BS55" s="130" t="e">
        <f t="shared" si="112"/>
        <v>#DIV/0!</v>
      </c>
      <c r="BT55" s="131" t="e">
        <f t="shared" si="112"/>
        <v>#DIV/0!</v>
      </c>
      <c r="BU55" s="129" t="e">
        <f t="shared" si="112"/>
        <v>#DIV/0!</v>
      </c>
      <c r="BV55" s="133" t="e">
        <f t="shared" si="112"/>
        <v>#DIV/0!</v>
      </c>
      <c r="BW55" s="134" t="e">
        <f t="shared" si="112"/>
        <v>#DIV/0!</v>
      </c>
      <c r="BX55" s="129" t="e">
        <f t="shared" si="112"/>
        <v>#DIV/0!</v>
      </c>
      <c r="BY55" s="130" t="e">
        <f t="shared" si="112"/>
        <v>#DIV/0!</v>
      </c>
      <c r="BZ55" s="131" t="e">
        <f t="shared" si="112"/>
        <v>#DIV/0!</v>
      </c>
      <c r="CA55" s="132" t="e">
        <f t="shared" si="112"/>
        <v>#DIV/0!</v>
      </c>
      <c r="CB55" s="129" t="e">
        <f t="shared" si="112"/>
        <v>#DIV/0!</v>
      </c>
      <c r="CC55" s="130" t="e">
        <f t="shared" si="112"/>
        <v>#DIV/0!</v>
      </c>
      <c r="CD55" s="131" t="e">
        <f t="shared" si="112"/>
        <v>#DIV/0!</v>
      </c>
      <c r="CE55" s="132" t="e">
        <f t="shared" si="112"/>
        <v>#DIV/0!</v>
      </c>
      <c r="CF55" s="129" t="e">
        <f t="shared" si="112"/>
        <v>#DIV/0!</v>
      </c>
      <c r="CG55" s="130" t="e">
        <f t="shared" si="112"/>
        <v>#DIV/0!</v>
      </c>
      <c r="CH55" s="131" t="e">
        <f t="shared" si="112"/>
        <v>#DIV/0!</v>
      </c>
      <c r="CI55" s="129" t="e">
        <f t="shared" si="112"/>
        <v>#DIV/0!</v>
      </c>
      <c r="CJ55" s="135" t="e">
        <f t="shared" ref="CJ55" si="113">AB55/AB64</f>
        <v>#DIV/0!</v>
      </c>
      <c r="CK55" s="136" t="e">
        <f t="shared" ref="CK55" si="114">AC55/AC64</f>
        <v>#DIV/0!</v>
      </c>
    </row>
    <row r="56" spans="1:89" x14ac:dyDescent="0.2">
      <c r="A56" s="146" t="s">
        <v>32</v>
      </c>
      <c r="B56" s="203"/>
      <c r="C56" s="197"/>
      <c r="D56" s="198"/>
      <c r="E56" s="199"/>
      <c r="F56" s="196"/>
      <c r="G56" s="200"/>
      <c r="H56" s="198"/>
      <c r="I56" s="199"/>
      <c r="J56" s="196"/>
      <c r="K56" s="197"/>
      <c r="L56" s="198"/>
      <c r="M56" s="196"/>
      <c r="N56" s="201"/>
      <c r="O56" s="204"/>
      <c r="P56" s="196"/>
      <c r="Q56" s="197"/>
      <c r="R56" s="198"/>
      <c r="S56" s="199"/>
      <c r="T56" s="196"/>
      <c r="U56" s="200"/>
      <c r="V56" s="198"/>
      <c r="W56" s="205"/>
      <c r="X56" s="196"/>
      <c r="Y56" s="200"/>
      <c r="Z56" s="198"/>
      <c r="AA56" s="196"/>
      <c r="AB56" s="172">
        <f t="shared" si="64"/>
        <v>0</v>
      </c>
      <c r="AC56" s="173">
        <f t="shared" si="65"/>
        <v>0</v>
      </c>
      <c r="BI56" s="146" t="s">
        <v>32</v>
      </c>
      <c r="BJ56" s="129" t="e">
        <f t="shared" ref="BJ56:CI56" si="115">B56/B64</f>
        <v>#DIV/0!</v>
      </c>
      <c r="BK56" s="130" t="e">
        <f t="shared" si="115"/>
        <v>#DIV/0!</v>
      </c>
      <c r="BL56" s="131" t="e">
        <f t="shared" si="115"/>
        <v>#DIV/0!</v>
      </c>
      <c r="BM56" s="132" t="e">
        <f t="shared" si="115"/>
        <v>#DIV/0!</v>
      </c>
      <c r="BN56" s="129" t="e">
        <f t="shared" si="115"/>
        <v>#DIV/0!</v>
      </c>
      <c r="BO56" s="130" t="e">
        <f t="shared" si="115"/>
        <v>#DIV/0!</v>
      </c>
      <c r="BP56" s="131" t="e">
        <f t="shared" si="115"/>
        <v>#DIV/0!</v>
      </c>
      <c r="BQ56" s="132" t="e">
        <f t="shared" si="115"/>
        <v>#DIV/0!</v>
      </c>
      <c r="BR56" s="129" t="e">
        <f t="shared" si="115"/>
        <v>#DIV/0!</v>
      </c>
      <c r="BS56" s="130" t="e">
        <f t="shared" si="115"/>
        <v>#DIV/0!</v>
      </c>
      <c r="BT56" s="131" t="e">
        <f t="shared" si="115"/>
        <v>#DIV/0!</v>
      </c>
      <c r="BU56" s="129" t="e">
        <f t="shared" si="115"/>
        <v>#DIV/0!</v>
      </c>
      <c r="BV56" s="133" t="e">
        <f t="shared" si="115"/>
        <v>#DIV/0!</v>
      </c>
      <c r="BW56" s="134" t="e">
        <f t="shared" si="115"/>
        <v>#DIV/0!</v>
      </c>
      <c r="BX56" s="129" t="e">
        <f t="shared" si="115"/>
        <v>#DIV/0!</v>
      </c>
      <c r="BY56" s="130" t="e">
        <f t="shared" si="115"/>
        <v>#DIV/0!</v>
      </c>
      <c r="BZ56" s="131" t="e">
        <f t="shared" si="115"/>
        <v>#DIV/0!</v>
      </c>
      <c r="CA56" s="132" t="e">
        <f t="shared" si="115"/>
        <v>#DIV/0!</v>
      </c>
      <c r="CB56" s="129" t="e">
        <f t="shared" si="115"/>
        <v>#DIV/0!</v>
      </c>
      <c r="CC56" s="130" t="e">
        <f t="shared" si="115"/>
        <v>#DIV/0!</v>
      </c>
      <c r="CD56" s="131" t="e">
        <f t="shared" si="115"/>
        <v>#DIV/0!</v>
      </c>
      <c r="CE56" s="132" t="e">
        <f t="shared" si="115"/>
        <v>#DIV/0!</v>
      </c>
      <c r="CF56" s="129" t="e">
        <f t="shared" si="115"/>
        <v>#DIV/0!</v>
      </c>
      <c r="CG56" s="130" t="e">
        <f t="shared" si="115"/>
        <v>#DIV/0!</v>
      </c>
      <c r="CH56" s="131" t="e">
        <f t="shared" si="115"/>
        <v>#DIV/0!</v>
      </c>
      <c r="CI56" s="129" t="e">
        <f t="shared" si="115"/>
        <v>#DIV/0!</v>
      </c>
      <c r="CJ56" s="135" t="e">
        <f t="shared" ref="CJ56" si="116">AB56/AB64</f>
        <v>#DIV/0!</v>
      </c>
      <c r="CK56" s="136" t="e">
        <f t="shared" ref="CK56" si="117">AC56/AC64</f>
        <v>#DIV/0!</v>
      </c>
    </row>
    <row r="57" spans="1:89" x14ac:dyDescent="0.2">
      <c r="A57" s="137" t="s">
        <v>33</v>
      </c>
      <c r="B57" s="206"/>
      <c r="C57" s="190"/>
      <c r="D57" s="191"/>
      <c r="E57" s="192"/>
      <c r="F57" s="189"/>
      <c r="G57" s="193"/>
      <c r="H57" s="191"/>
      <c r="I57" s="192"/>
      <c r="J57" s="189"/>
      <c r="K57" s="190"/>
      <c r="L57" s="191"/>
      <c r="M57" s="189"/>
      <c r="N57" s="194"/>
      <c r="O57" s="207"/>
      <c r="P57" s="189"/>
      <c r="Q57" s="190"/>
      <c r="R57" s="191"/>
      <c r="S57" s="192"/>
      <c r="T57" s="189"/>
      <c r="U57" s="193"/>
      <c r="V57" s="191"/>
      <c r="W57" s="208"/>
      <c r="X57" s="189"/>
      <c r="Y57" s="193"/>
      <c r="Z57" s="191"/>
      <c r="AA57" s="189"/>
      <c r="AB57" s="172">
        <f t="shared" si="64"/>
        <v>0</v>
      </c>
      <c r="AC57" s="173">
        <f t="shared" si="65"/>
        <v>0</v>
      </c>
      <c r="BI57" s="137" t="s">
        <v>33</v>
      </c>
      <c r="BJ57" s="129" t="e">
        <f t="shared" ref="BJ57:CI57" si="118">B57/B64</f>
        <v>#DIV/0!</v>
      </c>
      <c r="BK57" s="130" t="e">
        <f t="shared" si="118"/>
        <v>#DIV/0!</v>
      </c>
      <c r="BL57" s="131" t="e">
        <f t="shared" si="118"/>
        <v>#DIV/0!</v>
      </c>
      <c r="BM57" s="132" t="e">
        <f t="shared" si="118"/>
        <v>#DIV/0!</v>
      </c>
      <c r="BN57" s="129" t="e">
        <f t="shared" si="118"/>
        <v>#DIV/0!</v>
      </c>
      <c r="BO57" s="130" t="e">
        <f t="shared" si="118"/>
        <v>#DIV/0!</v>
      </c>
      <c r="BP57" s="131" t="e">
        <f t="shared" si="118"/>
        <v>#DIV/0!</v>
      </c>
      <c r="BQ57" s="132" t="e">
        <f t="shared" si="118"/>
        <v>#DIV/0!</v>
      </c>
      <c r="BR57" s="129" t="e">
        <f t="shared" si="118"/>
        <v>#DIV/0!</v>
      </c>
      <c r="BS57" s="130" t="e">
        <f t="shared" si="118"/>
        <v>#DIV/0!</v>
      </c>
      <c r="BT57" s="131" t="e">
        <f t="shared" si="118"/>
        <v>#DIV/0!</v>
      </c>
      <c r="BU57" s="129" t="e">
        <f t="shared" si="118"/>
        <v>#DIV/0!</v>
      </c>
      <c r="BV57" s="133" t="e">
        <f t="shared" si="118"/>
        <v>#DIV/0!</v>
      </c>
      <c r="BW57" s="134" t="e">
        <f t="shared" si="118"/>
        <v>#DIV/0!</v>
      </c>
      <c r="BX57" s="129" t="e">
        <f t="shared" si="118"/>
        <v>#DIV/0!</v>
      </c>
      <c r="BY57" s="130" t="e">
        <f t="shared" si="118"/>
        <v>#DIV/0!</v>
      </c>
      <c r="BZ57" s="131" t="e">
        <f t="shared" si="118"/>
        <v>#DIV/0!</v>
      </c>
      <c r="CA57" s="132" t="e">
        <f t="shared" si="118"/>
        <v>#DIV/0!</v>
      </c>
      <c r="CB57" s="129" t="e">
        <f t="shared" si="118"/>
        <v>#DIV/0!</v>
      </c>
      <c r="CC57" s="130" t="e">
        <f t="shared" si="118"/>
        <v>#DIV/0!</v>
      </c>
      <c r="CD57" s="131" t="e">
        <f t="shared" si="118"/>
        <v>#DIV/0!</v>
      </c>
      <c r="CE57" s="132" t="e">
        <f t="shared" si="118"/>
        <v>#DIV/0!</v>
      </c>
      <c r="CF57" s="129" t="e">
        <f t="shared" si="118"/>
        <v>#DIV/0!</v>
      </c>
      <c r="CG57" s="130" t="e">
        <f t="shared" si="118"/>
        <v>#DIV/0!</v>
      </c>
      <c r="CH57" s="131" t="e">
        <f t="shared" si="118"/>
        <v>#DIV/0!</v>
      </c>
      <c r="CI57" s="129" t="e">
        <f t="shared" si="118"/>
        <v>#DIV/0!</v>
      </c>
      <c r="CJ57" s="135" t="e">
        <f t="shared" ref="CJ57" si="119">AB57/AB64</f>
        <v>#DIV/0!</v>
      </c>
      <c r="CK57" s="136" t="e">
        <f t="shared" ref="CK57" si="120">AC57/AC64</f>
        <v>#DIV/0!</v>
      </c>
    </row>
    <row r="58" spans="1:89" x14ac:dyDescent="0.2">
      <c r="A58" s="146" t="s">
        <v>34</v>
      </c>
      <c r="B58" s="203"/>
      <c r="C58" s="197"/>
      <c r="D58" s="198"/>
      <c r="E58" s="199"/>
      <c r="F58" s="196"/>
      <c r="G58" s="200"/>
      <c r="H58" s="198"/>
      <c r="I58" s="199"/>
      <c r="J58" s="196"/>
      <c r="K58" s="197"/>
      <c r="L58" s="198"/>
      <c r="M58" s="196"/>
      <c r="N58" s="201"/>
      <c r="O58" s="204"/>
      <c r="P58" s="196"/>
      <c r="Q58" s="197"/>
      <c r="R58" s="198"/>
      <c r="S58" s="199"/>
      <c r="T58" s="196"/>
      <c r="U58" s="200"/>
      <c r="V58" s="198"/>
      <c r="W58" s="205"/>
      <c r="X58" s="196"/>
      <c r="Y58" s="200"/>
      <c r="Z58" s="198"/>
      <c r="AA58" s="196"/>
      <c r="AB58" s="172">
        <f t="shared" si="64"/>
        <v>0</v>
      </c>
      <c r="AC58" s="173">
        <f t="shared" si="65"/>
        <v>0</v>
      </c>
      <c r="BI58" s="146" t="s">
        <v>34</v>
      </c>
      <c r="BJ58" s="129" t="e">
        <f t="shared" ref="BJ58:CI58" si="121">B58/B64</f>
        <v>#DIV/0!</v>
      </c>
      <c r="BK58" s="130" t="e">
        <f t="shared" si="121"/>
        <v>#DIV/0!</v>
      </c>
      <c r="BL58" s="131" t="e">
        <f t="shared" si="121"/>
        <v>#DIV/0!</v>
      </c>
      <c r="BM58" s="132" t="e">
        <f t="shared" si="121"/>
        <v>#DIV/0!</v>
      </c>
      <c r="BN58" s="129" t="e">
        <f t="shared" si="121"/>
        <v>#DIV/0!</v>
      </c>
      <c r="BO58" s="130" t="e">
        <f t="shared" si="121"/>
        <v>#DIV/0!</v>
      </c>
      <c r="BP58" s="131" t="e">
        <f t="shared" si="121"/>
        <v>#DIV/0!</v>
      </c>
      <c r="BQ58" s="132" t="e">
        <f t="shared" si="121"/>
        <v>#DIV/0!</v>
      </c>
      <c r="BR58" s="129" t="e">
        <f t="shared" si="121"/>
        <v>#DIV/0!</v>
      </c>
      <c r="BS58" s="130" t="e">
        <f t="shared" si="121"/>
        <v>#DIV/0!</v>
      </c>
      <c r="BT58" s="131" t="e">
        <f t="shared" si="121"/>
        <v>#DIV/0!</v>
      </c>
      <c r="BU58" s="129" t="e">
        <f t="shared" si="121"/>
        <v>#DIV/0!</v>
      </c>
      <c r="BV58" s="133" t="e">
        <f t="shared" si="121"/>
        <v>#DIV/0!</v>
      </c>
      <c r="BW58" s="134" t="e">
        <f t="shared" si="121"/>
        <v>#DIV/0!</v>
      </c>
      <c r="BX58" s="129" t="e">
        <f t="shared" si="121"/>
        <v>#DIV/0!</v>
      </c>
      <c r="BY58" s="130" t="e">
        <f t="shared" si="121"/>
        <v>#DIV/0!</v>
      </c>
      <c r="BZ58" s="131" t="e">
        <f t="shared" si="121"/>
        <v>#DIV/0!</v>
      </c>
      <c r="CA58" s="132" t="e">
        <f t="shared" si="121"/>
        <v>#DIV/0!</v>
      </c>
      <c r="CB58" s="129" t="e">
        <f t="shared" si="121"/>
        <v>#DIV/0!</v>
      </c>
      <c r="CC58" s="130" t="e">
        <f t="shared" si="121"/>
        <v>#DIV/0!</v>
      </c>
      <c r="CD58" s="131" t="e">
        <f t="shared" si="121"/>
        <v>#DIV/0!</v>
      </c>
      <c r="CE58" s="132" t="e">
        <f t="shared" si="121"/>
        <v>#DIV/0!</v>
      </c>
      <c r="CF58" s="129" t="e">
        <f t="shared" si="121"/>
        <v>#DIV/0!</v>
      </c>
      <c r="CG58" s="130" t="e">
        <f t="shared" si="121"/>
        <v>#DIV/0!</v>
      </c>
      <c r="CH58" s="131" t="e">
        <f t="shared" si="121"/>
        <v>#DIV/0!</v>
      </c>
      <c r="CI58" s="129" t="e">
        <f t="shared" si="121"/>
        <v>#DIV/0!</v>
      </c>
      <c r="CJ58" s="135" t="e">
        <f t="shared" ref="CJ58" si="122">AB58/AB64</f>
        <v>#DIV/0!</v>
      </c>
      <c r="CK58" s="136" t="e">
        <f t="shared" ref="CK58" si="123">AC58/AC64</f>
        <v>#DIV/0!</v>
      </c>
    </row>
    <row r="59" spans="1:89" x14ac:dyDescent="0.2">
      <c r="A59" s="137" t="s">
        <v>35</v>
      </c>
      <c r="B59" s="206"/>
      <c r="C59" s="190"/>
      <c r="D59" s="191"/>
      <c r="E59" s="192"/>
      <c r="F59" s="189"/>
      <c r="G59" s="193"/>
      <c r="H59" s="191"/>
      <c r="I59" s="192"/>
      <c r="J59" s="189"/>
      <c r="K59" s="190"/>
      <c r="L59" s="191"/>
      <c r="M59" s="189"/>
      <c r="N59" s="194"/>
      <c r="O59" s="207"/>
      <c r="P59" s="189"/>
      <c r="Q59" s="190"/>
      <c r="R59" s="191"/>
      <c r="S59" s="192"/>
      <c r="T59" s="189"/>
      <c r="U59" s="193"/>
      <c r="V59" s="191"/>
      <c r="W59" s="208"/>
      <c r="X59" s="189"/>
      <c r="Y59" s="193"/>
      <c r="Z59" s="191"/>
      <c r="AA59" s="189"/>
      <c r="AB59" s="172">
        <f t="shared" si="64"/>
        <v>0</v>
      </c>
      <c r="AC59" s="173">
        <f t="shared" si="65"/>
        <v>0</v>
      </c>
      <c r="BI59" s="137" t="s">
        <v>35</v>
      </c>
      <c r="BJ59" s="129" t="e">
        <f t="shared" ref="BJ59:CI59" si="124">B59/B64</f>
        <v>#DIV/0!</v>
      </c>
      <c r="BK59" s="130" t="e">
        <f t="shared" si="124"/>
        <v>#DIV/0!</v>
      </c>
      <c r="BL59" s="131" t="e">
        <f t="shared" si="124"/>
        <v>#DIV/0!</v>
      </c>
      <c r="BM59" s="132" t="e">
        <f t="shared" si="124"/>
        <v>#DIV/0!</v>
      </c>
      <c r="BN59" s="129" t="e">
        <f t="shared" si="124"/>
        <v>#DIV/0!</v>
      </c>
      <c r="BO59" s="130" t="e">
        <f t="shared" si="124"/>
        <v>#DIV/0!</v>
      </c>
      <c r="BP59" s="131" t="e">
        <f t="shared" si="124"/>
        <v>#DIV/0!</v>
      </c>
      <c r="BQ59" s="132" t="e">
        <f t="shared" si="124"/>
        <v>#DIV/0!</v>
      </c>
      <c r="BR59" s="129" t="e">
        <f t="shared" si="124"/>
        <v>#DIV/0!</v>
      </c>
      <c r="BS59" s="130" t="e">
        <f t="shared" si="124"/>
        <v>#DIV/0!</v>
      </c>
      <c r="BT59" s="131" t="e">
        <f t="shared" si="124"/>
        <v>#DIV/0!</v>
      </c>
      <c r="BU59" s="129" t="e">
        <f t="shared" si="124"/>
        <v>#DIV/0!</v>
      </c>
      <c r="BV59" s="133" t="e">
        <f t="shared" si="124"/>
        <v>#DIV/0!</v>
      </c>
      <c r="BW59" s="134" t="e">
        <f t="shared" si="124"/>
        <v>#DIV/0!</v>
      </c>
      <c r="BX59" s="129" t="e">
        <f t="shared" si="124"/>
        <v>#DIV/0!</v>
      </c>
      <c r="BY59" s="130" t="e">
        <f t="shared" si="124"/>
        <v>#DIV/0!</v>
      </c>
      <c r="BZ59" s="131" t="e">
        <f t="shared" si="124"/>
        <v>#DIV/0!</v>
      </c>
      <c r="CA59" s="132" t="e">
        <f t="shared" si="124"/>
        <v>#DIV/0!</v>
      </c>
      <c r="CB59" s="129" t="e">
        <f t="shared" si="124"/>
        <v>#DIV/0!</v>
      </c>
      <c r="CC59" s="130" t="e">
        <f t="shared" si="124"/>
        <v>#DIV/0!</v>
      </c>
      <c r="CD59" s="131" t="e">
        <f t="shared" si="124"/>
        <v>#DIV/0!</v>
      </c>
      <c r="CE59" s="132" t="e">
        <f t="shared" si="124"/>
        <v>#DIV/0!</v>
      </c>
      <c r="CF59" s="129" t="e">
        <f t="shared" si="124"/>
        <v>#DIV/0!</v>
      </c>
      <c r="CG59" s="130" t="e">
        <f t="shared" si="124"/>
        <v>#DIV/0!</v>
      </c>
      <c r="CH59" s="131" t="e">
        <f t="shared" si="124"/>
        <v>#DIV/0!</v>
      </c>
      <c r="CI59" s="129" t="e">
        <f t="shared" si="124"/>
        <v>#DIV/0!</v>
      </c>
      <c r="CJ59" s="135" t="e">
        <f t="shared" ref="CJ59" si="125">AB59/AB64</f>
        <v>#DIV/0!</v>
      </c>
      <c r="CK59" s="136" t="e">
        <f t="shared" ref="CK59" si="126">AC59/AC64</f>
        <v>#DIV/0!</v>
      </c>
    </row>
    <row r="60" spans="1:89" x14ac:dyDescent="0.2">
      <c r="A60" s="146" t="s">
        <v>36</v>
      </c>
      <c r="B60" s="203"/>
      <c r="C60" s="197"/>
      <c r="D60" s="198"/>
      <c r="E60" s="199"/>
      <c r="F60" s="196"/>
      <c r="G60" s="200"/>
      <c r="H60" s="198"/>
      <c r="I60" s="199"/>
      <c r="J60" s="196"/>
      <c r="K60" s="200"/>
      <c r="L60" s="198"/>
      <c r="M60" s="196"/>
      <c r="N60" s="201"/>
      <c r="O60" s="204"/>
      <c r="P60" s="196"/>
      <c r="Q60" s="200"/>
      <c r="R60" s="198"/>
      <c r="S60" s="199"/>
      <c r="T60" s="196"/>
      <c r="U60" s="200"/>
      <c r="V60" s="198"/>
      <c r="W60" s="199"/>
      <c r="X60" s="196"/>
      <c r="Y60" s="200"/>
      <c r="Z60" s="198"/>
      <c r="AA60" s="196"/>
      <c r="AB60" s="172">
        <f t="shared" si="64"/>
        <v>0</v>
      </c>
      <c r="AC60" s="173">
        <f t="shared" si="65"/>
        <v>0</v>
      </c>
      <c r="BI60" s="146" t="s">
        <v>36</v>
      </c>
      <c r="BJ60" s="129" t="e">
        <f t="shared" ref="BJ60:CI60" si="127">B60/B64</f>
        <v>#DIV/0!</v>
      </c>
      <c r="BK60" s="130" t="e">
        <f t="shared" si="127"/>
        <v>#DIV/0!</v>
      </c>
      <c r="BL60" s="131" t="e">
        <f t="shared" si="127"/>
        <v>#DIV/0!</v>
      </c>
      <c r="BM60" s="132" t="e">
        <f t="shared" si="127"/>
        <v>#DIV/0!</v>
      </c>
      <c r="BN60" s="129" t="e">
        <f t="shared" si="127"/>
        <v>#DIV/0!</v>
      </c>
      <c r="BO60" s="130" t="e">
        <f t="shared" si="127"/>
        <v>#DIV/0!</v>
      </c>
      <c r="BP60" s="131" t="e">
        <f t="shared" si="127"/>
        <v>#DIV/0!</v>
      </c>
      <c r="BQ60" s="132" t="e">
        <f t="shared" si="127"/>
        <v>#DIV/0!</v>
      </c>
      <c r="BR60" s="129" t="e">
        <f t="shared" si="127"/>
        <v>#DIV/0!</v>
      </c>
      <c r="BS60" s="130" t="e">
        <f t="shared" si="127"/>
        <v>#DIV/0!</v>
      </c>
      <c r="BT60" s="131" t="e">
        <f t="shared" si="127"/>
        <v>#DIV/0!</v>
      </c>
      <c r="BU60" s="129" t="e">
        <f t="shared" si="127"/>
        <v>#DIV/0!</v>
      </c>
      <c r="BV60" s="133" t="e">
        <f t="shared" si="127"/>
        <v>#DIV/0!</v>
      </c>
      <c r="BW60" s="134" t="e">
        <f t="shared" si="127"/>
        <v>#DIV/0!</v>
      </c>
      <c r="BX60" s="129" t="e">
        <f t="shared" si="127"/>
        <v>#DIV/0!</v>
      </c>
      <c r="BY60" s="130" t="e">
        <f t="shared" si="127"/>
        <v>#DIV/0!</v>
      </c>
      <c r="BZ60" s="131" t="e">
        <f t="shared" si="127"/>
        <v>#DIV/0!</v>
      </c>
      <c r="CA60" s="132" t="e">
        <f t="shared" si="127"/>
        <v>#DIV/0!</v>
      </c>
      <c r="CB60" s="129" t="e">
        <f t="shared" si="127"/>
        <v>#DIV/0!</v>
      </c>
      <c r="CC60" s="130" t="e">
        <f t="shared" si="127"/>
        <v>#DIV/0!</v>
      </c>
      <c r="CD60" s="131" t="e">
        <f t="shared" si="127"/>
        <v>#DIV/0!</v>
      </c>
      <c r="CE60" s="132" t="e">
        <f t="shared" si="127"/>
        <v>#DIV/0!</v>
      </c>
      <c r="CF60" s="129" t="e">
        <f t="shared" si="127"/>
        <v>#DIV/0!</v>
      </c>
      <c r="CG60" s="130" t="e">
        <f t="shared" si="127"/>
        <v>#DIV/0!</v>
      </c>
      <c r="CH60" s="131" t="e">
        <f t="shared" si="127"/>
        <v>#DIV/0!</v>
      </c>
      <c r="CI60" s="129" t="e">
        <f t="shared" si="127"/>
        <v>#DIV/0!</v>
      </c>
      <c r="CJ60" s="135" t="e">
        <f t="shared" ref="CJ60" si="128">AB60/AB64</f>
        <v>#DIV/0!</v>
      </c>
      <c r="CK60" s="136" t="e">
        <f t="shared" ref="CK60" si="129">AC60/AC64</f>
        <v>#DIV/0!</v>
      </c>
    </row>
    <row r="61" spans="1:89" x14ac:dyDescent="0.2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>
        <f t="shared" si="64"/>
        <v>0</v>
      </c>
      <c r="AC61" s="173">
        <f t="shared" si="65"/>
        <v>0</v>
      </c>
      <c r="BI61" s="137" t="s">
        <v>37</v>
      </c>
      <c r="BJ61" s="129" t="e">
        <f t="shared" ref="BJ61:CI61" si="130">B61/B64</f>
        <v>#DIV/0!</v>
      </c>
      <c r="BK61" s="130" t="e">
        <f t="shared" si="130"/>
        <v>#DIV/0!</v>
      </c>
      <c r="BL61" s="131" t="e">
        <f t="shared" si="130"/>
        <v>#DIV/0!</v>
      </c>
      <c r="BM61" s="132" t="e">
        <f t="shared" si="130"/>
        <v>#DIV/0!</v>
      </c>
      <c r="BN61" s="129" t="e">
        <f t="shared" si="130"/>
        <v>#DIV/0!</v>
      </c>
      <c r="BO61" s="130" t="e">
        <f t="shared" si="130"/>
        <v>#DIV/0!</v>
      </c>
      <c r="BP61" s="131" t="e">
        <f t="shared" si="130"/>
        <v>#DIV/0!</v>
      </c>
      <c r="BQ61" s="132" t="e">
        <f t="shared" si="130"/>
        <v>#DIV/0!</v>
      </c>
      <c r="BR61" s="129" t="e">
        <f t="shared" si="130"/>
        <v>#DIV/0!</v>
      </c>
      <c r="BS61" s="130" t="e">
        <f t="shared" si="130"/>
        <v>#DIV/0!</v>
      </c>
      <c r="BT61" s="131" t="e">
        <f t="shared" si="130"/>
        <v>#DIV/0!</v>
      </c>
      <c r="BU61" s="129" t="e">
        <f t="shared" si="130"/>
        <v>#DIV/0!</v>
      </c>
      <c r="BV61" s="133" t="e">
        <f t="shared" si="130"/>
        <v>#DIV/0!</v>
      </c>
      <c r="BW61" s="134" t="e">
        <f t="shared" si="130"/>
        <v>#DIV/0!</v>
      </c>
      <c r="BX61" s="129" t="e">
        <f t="shared" si="130"/>
        <v>#DIV/0!</v>
      </c>
      <c r="BY61" s="130" t="e">
        <f t="shared" si="130"/>
        <v>#DIV/0!</v>
      </c>
      <c r="BZ61" s="131" t="e">
        <f t="shared" si="130"/>
        <v>#DIV/0!</v>
      </c>
      <c r="CA61" s="132" t="e">
        <f t="shared" si="130"/>
        <v>#DIV/0!</v>
      </c>
      <c r="CB61" s="129" t="e">
        <f t="shared" si="130"/>
        <v>#DIV/0!</v>
      </c>
      <c r="CC61" s="130" t="e">
        <f t="shared" si="130"/>
        <v>#DIV/0!</v>
      </c>
      <c r="CD61" s="131" t="e">
        <f t="shared" si="130"/>
        <v>#DIV/0!</v>
      </c>
      <c r="CE61" s="132" t="e">
        <f t="shared" si="130"/>
        <v>#DIV/0!</v>
      </c>
      <c r="CF61" s="129" t="e">
        <f t="shared" si="130"/>
        <v>#DIV/0!</v>
      </c>
      <c r="CG61" s="130" t="e">
        <f t="shared" si="130"/>
        <v>#DIV/0!</v>
      </c>
      <c r="CH61" s="131" t="e">
        <f t="shared" si="130"/>
        <v>#DIV/0!</v>
      </c>
      <c r="CI61" s="129" t="e">
        <f t="shared" si="130"/>
        <v>#DIV/0!</v>
      </c>
      <c r="CJ61" s="135" t="e">
        <f t="shared" ref="CJ61" si="131">AB61/AB64</f>
        <v>#DIV/0!</v>
      </c>
      <c r="CK61" s="136" t="e">
        <f t="shared" ref="CK61" si="132">AC61/AC64</f>
        <v>#DIV/0!</v>
      </c>
    </row>
    <row r="62" spans="1:89" x14ac:dyDescent="0.2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 t="e">
        <f>B62/B64</f>
        <v>#DIV/0!</v>
      </c>
      <c r="BK62" s="130" t="e">
        <f t="shared" ref="BK62" si="133">C62/C64</f>
        <v>#DIV/0!</v>
      </c>
      <c r="BL62" s="131" t="e">
        <f t="shared" ref="BL62" si="134">D62/D64</f>
        <v>#DIV/0!</v>
      </c>
      <c r="BM62" s="132" t="e">
        <f t="shared" ref="BM62" si="135">E62/E64</f>
        <v>#DIV/0!</v>
      </c>
      <c r="BN62" s="129" t="e">
        <f t="shared" ref="BN62" si="136">F62/F64</f>
        <v>#DIV/0!</v>
      </c>
      <c r="BO62" s="130" t="e">
        <f t="shared" ref="BO62" si="137">G62/G64</f>
        <v>#DIV/0!</v>
      </c>
      <c r="BP62" s="131" t="e">
        <f t="shared" ref="BP62" si="138">H62/H64</f>
        <v>#DIV/0!</v>
      </c>
      <c r="BQ62" s="132" t="e">
        <f t="shared" ref="BQ62" si="139">I62/I64</f>
        <v>#DIV/0!</v>
      </c>
      <c r="BR62" s="129" t="e">
        <f t="shared" ref="BR62" si="140">J62/J64</f>
        <v>#DIV/0!</v>
      </c>
      <c r="BS62" s="130" t="e">
        <f t="shared" ref="BS62" si="141">K62/K64</f>
        <v>#DIV/0!</v>
      </c>
      <c r="BT62" s="131" t="e">
        <f t="shared" ref="BT62" si="142">L62/L64</f>
        <v>#DIV/0!</v>
      </c>
      <c r="BU62" s="129" t="e">
        <f t="shared" ref="BU62" si="143">M62/M64</f>
        <v>#DIV/0!</v>
      </c>
      <c r="BV62" s="133" t="e">
        <f t="shared" ref="BV62" si="144">N62/N64</f>
        <v>#DIV/0!</v>
      </c>
      <c r="BW62" s="134" t="e">
        <f t="shared" ref="BW62" si="145">O62/O64</f>
        <v>#DIV/0!</v>
      </c>
      <c r="BX62" s="129" t="e">
        <f t="shared" ref="BX62" si="146">P62/P64</f>
        <v>#DIV/0!</v>
      </c>
      <c r="BY62" s="130" t="e">
        <f t="shared" ref="BY62" si="147">Q62/Q64</f>
        <v>#DIV/0!</v>
      </c>
      <c r="BZ62" s="131" t="e">
        <f t="shared" ref="BZ62" si="148">R62/R64</f>
        <v>#DIV/0!</v>
      </c>
      <c r="CA62" s="132" t="e">
        <f t="shared" ref="CA62" si="149">S62/S64</f>
        <v>#DIV/0!</v>
      </c>
      <c r="CB62" s="129" t="e">
        <f t="shared" ref="CB62" si="150">T62/T64</f>
        <v>#DIV/0!</v>
      </c>
      <c r="CC62" s="130" t="e">
        <f t="shared" ref="CC62" si="151">U62/U64</f>
        <v>#DIV/0!</v>
      </c>
      <c r="CD62" s="131" t="e">
        <f t="shared" ref="CD62" si="152">V62/V64</f>
        <v>#DIV/0!</v>
      </c>
      <c r="CE62" s="132" t="e">
        <f t="shared" ref="CE62" si="153">W62/W64</f>
        <v>#DIV/0!</v>
      </c>
      <c r="CF62" s="129" t="e">
        <f t="shared" ref="CF62" si="154">X62/X64</f>
        <v>#DIV/0!</v>
      </c>
      <c r="CG62" s="130" t="e">
        <f t="shared" ref="CG62" si="155">Y62/Y64</f>
        <v>#DIV/0!</v>
      </c>
      <c r="CH62" s="131" t="e">
        <f t="shared" ref="CH62" si="156">Z62/Z64</f>
        <v>#DIV/0!</v>
      </c>
      <c r="CI62" s="129" t="e">
        <f t="shared" ref="CI62" si="157">AA62/AA64</f>
        <v>#DIV/0!</v>
      </c>
      <c r="CJ62" s="135" t="e">
        <f t="shared" ref="CJ62" si="158">AB62/AB64</f>
        <v>#DIV/0!</v>
      </c>
      <c r="CK62" s="136" t="e">
        <f t="shared" ref="CK62" si="159">AC62/AC64</f>
        <v>#DIV/0!</v>
      </c>
    </row>
    <row r="63" spans="1:89" ht="13.5" thickBot="1" x14ac:dyDescent="0.25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 t="e">
        <f>B63/B64</f>
        <v>#DIV/0!</v>
      </c>
      <c r="BK63" s="130" t="e">
        <f t="shared" ref="BK63" si="160">C63/C64</f>
        <v>#DIV/0!</v>
      </c>
      <c r="BL63" s="131" t="e">
        <f t="shared" ref="BL63" si="161">D63/D64</f>
        <v>#DIV/0!</v>
      </c>
      <c r="BM63" s="132" t="e">
        <f t="shared" ref="BM63" si="162">E63/E64</f>
        <v>#DIV/0!</v>
      </c>
      <c r="BN63" s="129" t="e">
        <f t="shared" ref="BN63" si="163">F63/F64</f>
        <v>#DIV/0!</v>
      </c>
      <c r="BO63" s="130" t="e">
        <f t="shared" ref="BO63" si="164">G63/G64</f>
        <v>#DIV/0!</v>
      </c>
      <c r="BP63" s="131" t="e">
        <f t="shared" ref="BP63" si="165">H63/H64</f>
        <v>#DIV/0!</v>
      </c>
      <c r="BQ63" s="132" t="e">
        <f t="shared" ref="BQ63" si="166">I63/I64</f>
        <v>#DIV/0!</v>
      </c>
      <c r="BR63" s="129" t="e">
        <f t="shared" ref="BR63" si="167">J63/J64</f>
        <v>#DIV/0!</v>
      </c>
      <c r="BS63" s="130" t="e">
        <f t="shared" ref="BS63" si="168">K63/K64</f>
        <v>#DIV/0!</v>
      </c>
      <c r="BT63" s="131" t="e">
        <f t="shared" ref="BT63" si="169">L63/L64</f>
        <v>#DIV/0!</v>
      </c>
      <c r="BU63" s="129" t="e">
        <f t="shared" ref="BU63" si="170">M63/M64</f>
        <v>#DIV/0!</v>
      </c>
      <c r="BV63" s="133" t="e">
        <f t="shared" ref="BV63" si="171">N63/N64</f>
        <v>#DIV/0!</v>
      </c>
      <c r="BW63" s="134" t="e">
        <f t="shared" ref="BW63" si="172">O63/O64</f>
        <v>#DIV/0!</v>
      </c>
      <c r="BX63" s="129" t="e">
        <f t="shared" ref="BX63" si="173">P63/P64</f>
        <v>#DIV/0!</v>
      </c>
      <c r="BY63" s="130" t="e">
        <f t="shared" ref="BY63" si="174">Q63/Q64</f>
        <v>#DIV/0!</v>
      </c>
      <c r="BZ63" s="131" t="e">
        <f t="shared" ref="BZ63" si="175">R63/R64</f>
        <v>#DIV/0!</v>
      </c>
      <c r="CA63" s="132" t="e">
        <f t="shared" ref="CA63" si="176">S63/S64</f>
        <v>#DIV/0!</v>
      </c>
      <c r="CB63" s="129" t="e">
        <f t="shared" ref="CB63" si="177">T63/T64</f>
        <v>#DIV/0!</v>
      </c>
      <c r="CC63" s="130" t="e">
        <f t="shared" ref="CC63" si="178">U63/U64</f>
        <v>#DIV/0!</v>
      </c>
      <c r="CD63" s="131" t="e">
        <f t="shared" ref="CD63" si="179">V63/V64</f>
        <v>#DIV/0!</v>
      </c>
      <c r="CE63" s="132" t="e">
        <f t="shared" ref="CE63" si="180">W63/W64</f>
        <v>#DIV/0!</v>
      </c>
      <c r="CF63" s="129" t="e">
        <f t="shared" ref="CF63" si="181">X63/X64</f>
        <v>#DIV/0!</v>
      </c>
      <c r="CG63" s="130" t="e">
        <f t="shared" ref="CG63" si="182">Y63/Y64</f>
        <v>#DIV/0!</v>
      </c>
      <c r="CH63" s="131" t="e">
        <f t="shared" ref="CH63" si="183">Z63/Z64</f>
        <v>#DIV/0!</v>
      </c>
      <c r="CI63" s="129" t="e">
        <f t="shared" ref="CI63" si="184">AA63/AA64</f>
        <v>#DIV/0!</v>
      </c>
      <c r="CJ63" s="135" t="e">
        <f t="shared" ref="CJ63" si="185">AB63/AB64</f>
        <v>#DIV/0!</v>
      </c>
      <c r="CK63" s="136" t="e">
        <f t="shared" ref="CK63" si="186">AC63/AC64</f>
        <v>#DIV/0!</v>
      </c>
    </row>
    <row r="64" spans="1:89" ht="14.25" thickTop="1" thickBot="1" x14ac:dyDescent="0.25">
      <c r="A64" s="269" t="s">
        <v>13</v>
      </c>
      <c r="B64" s="20">
        <f t="shared" ref="B64:AA64" si="187">SUM(B41:B63)</f>
        <v>0</v>
      </c>
      <c r="C64" s="21">
        <f t="shared" si="187"/>
        <v>0</v>
      </c>
      <c r="D64" s="20">
        <f t="shared" si="187"/>
        <v>0</v>
      </c>
      <c r="E64" s="21">
        <f t="shared" si="187"/>
        <v>0</v>
      </c>
      <c r="F64" s="20">
        <f t="shared" si="187"/>
        <v>0</v>
      </c>
      <c r="G64" s="21">
        <f t="shared" si="187"/>
        <v>0</v>
      </c>
      <c r="H64" s="20">
        <f t="shared" si="187"/>
        <v>0</v>
      </c>
      <c r="I64" s="21">
        <f t="shared" si="187"/>
        <v>0</v>
      </c>
      <c r="J64" s="20">
        <f t="shared" si="187"/>
        <v>0</v>
      </c>
      <c r="K64" s="21">
        <f t="shared" si="187"/>
        <v>0</v>
      </c>
      <c r="L64" s="20">
        <f t="shared" si="187"/>
        <v>0</v>
      </c>
      <c r="M64" s="21">
        <f t="shared" si="187"/>
        <v>0</v>
      </c>
      <c r="N64" s="20">
        <f t="shared" si="187"/>
        <v>0</v>
      </c>
      <c r="O64" s="21">
        <f t="shared" si="187"/>
        <v>0</v>
      </c>
      <c r="P64" s="20">
        <f t="shared" si="187"/>
        <v>0</v>
      </c>
      <c r="Q64" s="21">
        <f t="shared" si="187"/>
        <v>0</v>
      </c>
      <c r="R64" s="20">
        <f t="shared" si="187"/>
        <v>0</v>
      </c>
      <c r="S64" s="21">
        <f t="shared" si="187"/>
        <v>0</v>
      </c>
      <c r="T64" s="20">
        <f t="shared" si="187"/>
        <v>0</v>
      </c>
      <c r="U64" s="21">
        <f t="shared" si="187"/>
        <v>0</v>
      </c>
      <c r="V64" s="20">
        <f t="shared" si="187"/>
        <v>0</v>
      </c>
      <c r="W64" s="21">
        <f t="shared" si="187"/>
        <v>0</v>
      </c>
      <c r="X64" s="20">
        <f t="shared" si="187"/>
        <v>0</v>
      </c>
      <c r="Y64" s="21">
        <f t="shared" si="187"/>
        <v>0</v>
      </c>
      <c r="Z64" s="20">
        <f t="shared" si="187"/>
        <v>0</v>
      </c>
      <c r="AA64" s="21">
        <f t="shared" si="187"/>
        <v>0</v>
      </c>
      <c r="AB64" s="174">
        <f t="shared" ref="AB64:AC64" si="188">SUM(AB40:AB63)</f>
        <v>0</v>
      </c>
      <c r="AC64" s="175">
        <f t="shared" si="188"/>
        <v>0</v>
      </c>
      <c r="BI64" s="269" t="s">
        <v>13</v>
      </c>
      <c r="BJ64" s="155" t="e">
        <f>SUM(BJ40:BJ63)</f>
        <v>#DIV/0!</v>
      </c>
      <c r="BK64" s="156" t="e">
        <f t="shared" ref="BK64:CK64" si="189">SUM(BK40:BK63)</f>
        <v>#DIV/0!</v>
      </c>
      <c r="BL64" s="155" t="e">
        <f t="shared" si="189"/>
        <v>#DIV/0!</v>
      </c>
      <c r="BM64" s="156" t="e">
        <f t="shared" si="189"/>
        <v>#DIV/0!</v>
      </c>
      <c r="BN64" s="155" t="e">
        <f t="shared" si="189"/>
        <v>#DIV/0!</v>
      </c>
      <c r="BO64" s="156" t="e">
        <f t="shared" si="189"/>
        <v>#DIV/0!</v>
      </c>
      <c r="BP64" s="155" t="e">
        <f t="shared" si="189"/>
        <v>#DIV/0!</v>
      </c>
      <c r="BQ64" s="156" t="e">
        <f t="shared" si="189"/>
        <v>#DIV/0!</v>
      </c>
      <c r="BR64" s="155" t="e">
        <f t="shared" si="189"/>
        <v>#DIV/0!</v>
      </c>
      <c r="BS64" s="156" t="e">
        <f t="shared" si="189"/>
        <v>#DIV/0!</v>
      </c>
      <c r="BT64" s="155" t="e">
        <f t="shared" si="189"/>
        <v>#DIV/0!</v>
      </c>
      <c r="BU64" s="156" t="e">
        <f t="shared" si="189"/>
        <v>#DIV/0!</v>
      </c>
      <c r="BV64" s="155" t="e">
        <f t="shared" si="189"/>
        <v>#DIV/0!</v>
      </c>
      <c r="BW64" s="156" t="e">
        <f t="shared" si="189"/>
        <v>#DIV/0!</v>
      </c>
      <c r="BX64" s="155" t="e">
        <f t="shared" si="189"/>
        <v>#DIV/0!</v>
      </c>
      <c r="BY64" s="156" t="e">
        <f t="shared" si="189"/>
        <v>#DIV/0!</v>
      </c>
      <c r="BZ64" s="155" t="e">
        <f t="shared" si="189"/>
        <v>#DIV/0!</v>
      </c>
      <c r="CA64" s="156" t="e">
        <f t="shared" si="189"/>
        <v>#DIV/0!</v>
      </c>
      <c r="CB64" s="155" t="e">
        <f t="shared" si="189"/>
        <v>#DIV/0!</v>
      </c>
      <c r="CC64" s="156" t="e">
        <f t="shared" si="189"/>
        <v>#DIV/0!</v>
      </c>
      <c r="CD64" s="155" t="e">
        <f t="shared" si="189"/>
        <v>#DIV/0!</v>
      </c>
      <c r="CE64" s="156" t="e">
        <f t="shared" si="189"/>
        <v>#DIV/0!</v>
      </c>
      <c r="CF64" s="155" t="e">
        <f t="shared" si="189"/>
        <v>#DIV/0!</v>
      </c>
      <c r="CG64" s="156" t="e">
        <f t="shared" si="189"/>
        <v>#DIV/0!</v>
      </c>
      <c r="CH64" s="155" t="e">
        <f t="shared" si="189"/>
        <v>#DIV/0!</v>
      </c>
      <c r="CI64" s="156" t="e">
        <f t="shared" si="189"/>
        <v>#DIV/0!</v>
      </c>
      <c r="CJ64" s="155" t="e">
        <f t="shared" si="189"/>
        <v>#DIV/0!</v>
      </c>
      <c r="CK64" s="156" t="e">
        <f t="shared" si="189"/>
        <v>#DIV/0!</v>
      </c>
    </row>
    <row r="65" spans="1:89" ht="13.5" thickTop="1" x14ac:dyDescent="0.2">
      <c r="A65" s="187"/>
    </row>
    <row r="67" spans="1:89" x14ac:dyDescent="0.2">
      <c r="A67" s="301">
        <f>+A36+1</f>
        <v>44289</v>
      </c>
      <c r="B67" s="301"/>
      <c r="C67" s="301"/>
      <c r="D67" s="301"/>
      <c r="BI67" s="300">
        <f>+BI36+1</f>
        <v>44289</v>
      </c>
      <c r="BJ67" s="300"/>
      <c r="BK67" s="300"/>
      <c r="BL67" s="300"/>
    </row>
    <row r="68" spans="1:89" ht="13.5" thickBot="1" x14ac:dyDescent="0.25">
      <c r="AE68" s="272" t="s">
        <v>84</v>
      </c>
    </row>
    <row r="69" spans="1:89" ht="14.25" thickTop="1" thickBot="1" x14ac:dyDescent="0.25">
      <c r="A69" s="298" t="s">
        <v>0</v>
      </c>
      <c r="B69" s="292" t="s">
        <v>1</v>
      </c>
      <c r="C69" s="293"/>
      <c r="D69" s="292" t="s">
        <v>2</v>
      </c>
      <c r="E69" s="293"/>
      <c r="F69" s="292" t="s">
        <v>3</v>
      </c>
      <c r="G69" s="293"/>
      <c r="H69" s="292" t="s">
        <v>4</v>
      </c>
      <c r="I69" s="293"/>
      <c r="J69" s="292" t="s">
        <v>5</v>
      </c>
      <c r="K69" s="293"/>
      <c r="L69" s="292" t="s">
        <v>6</v>
      </c>
      <c r="M69" s="293"/>
      <c r="N69" s="292" t="s">
        <v>7</v>
      </c>
      <c r="O69" s="293"/>
      <c r="P69" s="292" t="s">
        <v>8</v>
      </c>
      <c r="Q69" s="293"/>
      <c r="R69" s="292" t="s">
        <v>9</v>
      </c>
      <c r="S69" s="293"/>
      <c r="T69" s="292" t="s">
        <v>10</v>
      </c>
      <c r="U69" s="293"/>
      <c r="V69" s="292" t="s">
        <v>11</v>
      </c>
      <c r="W69" s="293"/>
      <c r="X69" s="292" t="s">
        <v>12</v>
      </c>
      <c r="Y69" s="293"/>
      <c r="Z69" s="294" t="s">
        <v>40</v>
      </c>
      <c r="AA69" s="295"/>
      <c r="AB69" s="296" t="s">
        <v>41</v>
      </c>
      <c r="AC69" s="297"/>
      <c r="AE69" s="298" t="s">
        <v>0</v>
      </c>
      <c r="AF69" s="292" t="s">
        <v>1</v>
      </c>
      <c r="AG69" s="293"/>
      <c r="AH69" s="292" t="s">
        <v>2</v>
      </c>
      <c r="AI69" s="293"/>
      <c r="AJ69" s="292" t="s">
        <v>3</v>
      </c>
      <c r="AK69" s="293"/>
      <c r="AL69" s="292" t="s">
        <v>4</v>
      </c>
      <c r="AM69" s="293"/>
      <c r="AN69" s="292" t="s">
        <v>5</v>
      </c>
      <c r="AO69" s="293"/>
      <c r="AP69" s="292" t="s">
        <v>6</v>
      </c>
      <c r="AQ69" s="293"/>
      <c r="AR69" s="292" t="s">
        <v>7</v>
      </c>
      <c r="AS69" s="293"/>
      <c r="AT69" s="292" t="s">
        <v>8</v>
      </c>
      <c r="AU69" s="293"/>
      <c r="AV69" s="292" t="s">
        <v>9</v>
      </c>
      <c r="AW69" s="293"/>
      <c r="AX69" s="292" t="s">
        <v>10</v>
      </c>
      <c r="AY69" s="293"/>
      <c r="AZ69" s="292" t="s">
        <v>11</v>
      </c>
      <c r="BA69" s="293"/>
      <c r="BB69" s="292" t="s">
        <v>12</v>
      </c>
      <c r="BC69" s="293"/>
      <c r="BD69" s="294" t="s">
        <v>40</v>
      </c>
      <c r="BE69" s="295"/>
      <c r="BF69" s="296" t="s">
        <v>41</v>
      </c>
      <c r="BG69" s="297"/>
      <c r="BI69" s="298" t="s">
        <v>0</v>
      </c>
      <c r="BJ69" s="292" t="s">
        <v>1</v>
      </c>
      <c r="BK69" s="293"/>
      <c r="BL69" s="292" t="s">
        <v>2</v>
      </c>
      <c r="BM69" s="293"/>
      <c r="BN69" s="292" t="s">
        <v>3</v>
      </c>
      <c r="BO69" s="293"/>
      <c r="BP69" s="292" t="s">
        <v>4</v>
      </c>
      <c r="BQ69" s="293"/>
      <c r="BR69" s="292" t="s">
        <v>5</v>
      </c>
      <c r="BS69" s="293"/>
      <c r="BT69" s="292" t="s">
        <v>6</v>
      </c>
      <c r="BU69" s="293"/>
      <c r="BV69" s="292" t="s">
        <v>7</v>
      </c>
      <c r="BW69" s="293"/>
      <c r="BX69" s="292" t="s">
        <v>8</v>
      </c>
      <c r="BY69" s="293"/>
      <c r="BZ69" s="292" t="s">
        <v>9</v>
      </c>
      <c r="CA69" s="293"/>
      <c r="CB69" s="292" t="s">
        <v>10</v>
      </c>
      <c r="CC69" s="293"/>
      <c r="CD69" s="292" t="s">
        <v>11</v>
      </c>
      <c r="CE69" s="293"/>
      <c r="CF69" s="292" t="s">
        <v>12</v>
      </c>
      <c r="CG69" s="293"/>
      <c r="CH69" s="294" t="s">
        <v>40</v>
      </c>
      <c r="CI69" s="295"/>
      <c r="CJ69" s="292" t="s">
        <v>41</v>
      </c>
      <c r="CK69" s="293"/>
    </row>
    <row r="70" spans="1:89" ht="15" thickTop="1" thickBot="1" x14ac:dyDescent="0.3">
      <c r="A70" s="299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9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9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3.5" thickTop="1" x14ac:dyDescent="0.2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5" t="str">
        <f>$AE$9</f>
        <v>07:00 - 07:59</v>
      </c>
      <c r="AF71" s="126">
        <f>SUMIF($A$9:$A$32,$AE71,B$71:B$94)</f>
        <v>0</v>
      </c>
      <c r="AG71" s="186">
        <f t="shared" ref="AG71:AV72" si="190">SUMIF($A$9:$A$32,$AE71,C$71:C$94)</f>
        <v>0</v>
      </c>
      <c r="AH71" s="127">
        <f t="shared" si="190"/>
        <v>0</v>
      </c>
      <c r="AI71" s="180">
        <f t="shared" si="190"/>
        <v>0</v>
      </c>
      <c r="AJ71" s="126">
        <f t="shared" si="190"/>
        <v>0</v>
      </c>
      <c r="AK71" s="128">
        <f t="shared" si="190"/>
        <v>0</v>
      </c>
      <c r="AL71" s="127">
        <f t="shared" si="190"/>
        <v>0</v>
      </c>
      <c r="AM71" s="180">
        <f t="shared" si="190"/>
        <v>0</v>
      </c>
      <c r="AN71" s="126">
        <f t="shared" si="190"/>
        <v>0</v>
      </c>
      <c r="AO71" s="128">
        <f t="shared" si="190"/>
        <v>0</v>
      </c>
      <c r="AP71" s="127">
        <f t="shared" si="190"/>
        <v>0</v>
      </c>
      <c r="AQ71" s="126">
        <f t="shared" si="190"/>
        <v>0</v>
      </c>
      <c r="AR71" s="179">
        <f t="shared" si="190"/>
        <v>0</v>
      </c>
      <c r="AS71" s="181">
        <f t="shared" si="190"/>
        <v>0</v>
      </c>
      <c r="AT71" s="126">
        <f t="shared" si="190"/>
        <v>0</v>
      </c>
      <c r="AU71" s="128">
        <f t="shared" si="190"/>
        <v>0</v>
      </c>
      <c r="AV71" s="127">
        <f t="shared" si="190"/>
        <v>0</v>
      </c>
      <c r="AW71" s="180">
        <f t="shared" ref="AW71:BE72" si="191">SUMIF($A$9:$A$32,$AE71,S$71:S$94)</f>
        <v>0</v>
      </c>
      <c r="AX71" s="126">
        <f t="shared" si="191"/>
        <v>0</v>
      </c>
      <c r="AY71" s="128">
        <f t="shared" si="191"/>
        <v>0</v>
      </c>
      <c r="AZ71" s="127">
        <f t="shared" si="191"/>
        <v>0</v>
      </c>
      <c r="BA71" s="180">
        <f t="shared" si="191"/>
        <v>0</v>
      </c>
      <c r="BB71" s="126">
        <f t="shared" si="191"/>
        <v>0</v>
      </c>
      <c r="BC71" s="128">
        <f t="shared" si="191"/>
        <v>0</v>
      </c>
      <c r="BD71" s="184">
        <f t="shared" si="191"/>
        <v>0</v>
      </c>
      <c r="BE71" s="185">
        <f t="shared" si="191"/>
        <v>0</v>
      </c>
      <c r="BF71" s="170">
        <f>AF71+AH71+AJ71+AL71+AN71+AP71+AR71+AT71+AV71+AX71+AZ71+BB71+BD71</f>
        <v>0</v>
      </c>
      <c r="BG71" s="171">
        <f>AG71+AI71+AK71+AM71+AO71+AQ71+AS71+AU71+AW71+AY71+BA71+BC71+BE71</f>
        <v>0</v>
      </c>
      <c r="BI71" s="125" t="s">
        <v>16</v>
      </c>
      <c r="BJ71" s="129" t="e">
        <f t="shared" ref="BJ71:CK71" si="192">B71/B95</f>
        <v>#DIV/0!</v>
      </c>
      <c r="BK71" s="130" t="e">
        <f t="shared" si="192"/>
        <v>#DIV/0!</v>
      </c>
      <c r="BL71" s="131" t="e">
        <f t="shared" si="192"/>
        <v>#DIV/0!</v>
      </c>
      <c r="BM71" s="132" t="e">
        <f t="shared" si="192"/>
        <v>#DIV/0!</v>
      </c>
      <c r="BN71" s="129" t="e">
        <f t="shared" si="192"/>
        <v>#DIV/0!</v>
      </c>
      <c r="BO71" s="130" t="e">
        <f t="shared" si="192"/>
        <v>#DIV/0!</v>
      </c>
      <c r="BP71" s="131" t="e">
        <f t="shared" si="192"/>
        <v>#DIV/0!</v>
      </c>
      <c r="BQ71" s="132" t="e">
        <f t="shared" si="192"/>
        <v>#DIV/0!</v>
      </c>
      <c r="BR71" s="129" t="e">
        <f t="shared" si="192"/>
        <v>#DIV/0!</v>
      </c>
      <c r="BS71" s="130" t="e">
        <f t="shared" si="192"/>
        <v>#DIV/0!</v>
      </c>
      <c r="BT71" s="131" t="e">
        <f t="shared" si="192"/>
        <v>#DIV/0!</v>
      </c>
      <c r="BU71" s="129" t="e">
        <f t="shared" si="192"/>
        <v>#DIV/0!</v>
      </c>
      <c r="BV71" s="133" t="e">
        <f t="shared" si="192"/>
        <v>#DIV/0!</v>
      </c>
      <c r="BW71" s="134" t="e">
        <f t="shared" si="192"/>
        <v>#DIV/0!</v>
      </c>
      <c r="BX71" s="129" t="e">
        <f t="shared" si="192"/>
        <v>#DIV/0!</v>
      </c>
      <c r="BY71" s="130" t="e">
        <f t="shared" si="192"/>
        <v>#DIV/0!</v>
      </c>
      <c r="BZ71" s="131" t="e">
        <f t="shared" si="192"/>
        <v>#DIV/0!</v>
      </c>
      <c r="CA71" s="132" t="e">
        <f t="shared" si="192"/>
        <v>#DIV/0!</v>
      </c>
      <c r="CB71" s="129" t="e">
        <f t="shared" si="192"/>
        <v>#DIV/0!</v>
      </c>
      <c r="CC71" s="130" t="e">
        <f t="shared" si="192"/>
        <v>#DIV/0!</v>
      </c>
      <c r="CD71" s="131" t="e">
        <f t="shared" si="192"/>
        <v>#DIV/0!</v>
      </c>
      <c r="CE71" s="132" t="e">
        <f t="shared" si="192"/>
        <v>#DIV/0!</v>
      </c>
      <c r="CF71" s="129" t="e">
        <f t="shared" si="192"/>
        <v>#DIV/0!</v>
      </c>
      <c r="CG71" s="130" t="e">
        <f t="shared" si="192"/>
        <v>#DIV/0!</v>
      </c>
      <c r="CH71" s="131" t="e">
        <f t="shared" si="192"/>
        <v>#DIV/0!</v>
      </c>
      <c r="CI71" s="129" t="e">
        <f t="shared" si="192"/>
        <v>#DIV/0!</v>
      </c>
      <c r="CJ71" s="135" t="e">
        <f t="shared" si="192"/>
        <v>#DIV/0!</v>
      </c>
      <c r="CK71" s="136" t="e">
        <f t="shared" si="192"/>
        <v>#DIV/0!</v>
      </c>
    </row>
    <row r="72" spans="1:89" x14ac:dyDescent="0.2">
      <c r="A72" s="137" t="s">
        <v>17</v>
      </c>
      <c r="B72" s="189"/>
      <c r="C72" s="190"/>
      <c r="D72" s="191"/>
      <c r="E72" s="192"/>
      <c r="F72" s="189"/>
      <c r="G72" s="193"/>
      <c r="H72" s="191"/>
      <c r="I72" s="192"/>
      <c r="J72" s="189"/>
      <c r="K72" s="193"/>
      <c r="L72" s="191"/>
      <c r="M72" s="189"/>
      <c r="N72" s="194"/>
      <c r="O72" s="195"/>
      <c r="P72" s="189"/>
      <c r="Q72" s="193"/>
      <c r="R72" s="191"/>
      <c r="S72" s="192"/>
      <c r="T72" s="189"/>
      <c r="U72" s="193"/>
      <c r="V72" s="191"/>
      <c r="W72" s="192"/>
      <c r="X72" s="189"/>
      <c r="Y72" s="193"/>
      <c r="Z72" s="191"/>
      <c r="AA72" s="189"/>
      <c r="AB72" s="172">
        <f t="shared" ref="AB72:AB94" si="193">SUM(B72,D72,F72,H72,J72,L72,N72,P72,R72,T72,V72,X72,Z72)</f>
        <v>0</v>
      </c>
      <c r="AC72" s="173">
        <f t="shared" ref="AC72:AC94" si="194">SUM(C72,E72,G72,I72,K72,M72,O72,Q72,S72,U72,W72,Y72,AA72)</f>
        <v>0</v>
      </c>
      <c r="AE72" s="277" t="str">
        <f>$AE$10</f>
        <v>08:00 - 08:59</v>
      </c>
      <c r="AF72" s="126">
        <f>SUMIF($A$9:$A$32,$AE72,B$71:B$94)</f>
        <v>0</v>
      </c>
      <c r="AG72" s="190">
        <f t="shared" si="190"/>
        <v>0</v>
      </c>
      <c r="AH72" s="191">
        <f t="shared" si="190"/>
        <v>0</v>
      </c>
      <c r="AI72" s="192">
        <f t="shared" si="190"/>
        <v>0</v>
      </c>
      <c r="AJ72" s="278">
        <f t="shared" si="190"/>
        <v>0</v>
      </c>
      <c r="AK72" s="193">
        <f t="shared" si="190"/>
        <v>0</v>
      </c>
      <c r="AL72" s="191">
        <f t="shared" si="190"/>
        <v>0</v>
      </c>
      <c r="AM72" s="192">
        <f t="shared" si="190"/>
        <v>0</v>
      </c>
      <c r="AN72" s="278">
        <f t="shared" si="190"/>
        <v>0</v>
      </c>
      <c r="AO72" s="193">
        <f t="shared" si="190"/>
        <v>0</v>
      </c>
      <c r="AP72" s="191">
        <f t="shared" si="190"/>
        <v>0</v>
      </c>
      <c r="AQ72" s="278">
        <f t="shared" si="190"/>
        <v>0</v>
      </c>
      <c r="AR72" s="194">
        <f t="shared" si="190"/>
        <v>0</v>
      </c>
      <c r="AS72" s="195">
        <f t="shared" si="190"/>
        <v>0</v>
      </c>
      <c r="AT72" s="278">
        <f t="shared" si="190"/>
        <v>0</v>
      </c>
      <c r="AU72" s="193">
        <f t="shared" si="190"/>
        <v>0</v>
      </c>
      <c r="AV72" s="191">
        <f t="shared" si="190"/>
        <v>0</v>
      </c>
      <c r="AW72" s="192">
        <f t="shared" si="191"/>
        <v>0</v>
      </c>
      <c r="AX72" s="278">
        <f t="shared" si="191"/>
        <v>0</v>
      </c>
      <c r="AY72" s="193">
        <f t="shared" si="191"/>
        <v>0</v>
      </c>
      <c r="AZ72" s="191">
        <f t="shared" si="191"/>
        <v>0</v>
      </c>
      <c r="BA72" s="192">
        <f t="shared" si="191"/>
        <v>0</v>
      </c>
      <c r="BB72" s="278">
        <f t="shared" si="191"/>
        <v>0</v>
      </c>
      <c r="BC72" s="193">
        <f t="shared" si="191"/>
        <v>0</v>
      </c>
      <c r="BD72" s="191">
        <f t="shared" si="191"/>
        <v>0</v>
      </c>
      <c r="BE72" s="278">
        <f t="shared" si="191"/>
        <v>0</v>
      </c>
      <c r="BF72" s="172">
        <f>SUM(AF72,AH72,AJ72,AL72,AN72,AP72,AR72,AT72,AV72,AX72,AZ72,BB72,BD72)</f>
        <v>0</v>
      </c>
      <c r="BG72" s="173">
        <f>SUM(AG72,AI72,AK72,AM72,AO72,AQ72,AS72,AU72,AW72,AY72,BA72,BC72,BE72)</f>
        <v>0</v>
      </c>
      <c r="BI72" s="137" t="s">
        <v>17</v>
      </c>
      <c r="BJ72" s="129" t="e">
        <f t="shared" ref="BJ72:CK72" si="195">B72/B95</f>
        <v>#DIV/0!</v>
      </c>
      <c r="BK72" s="130" t="e">
        <f t="shared" si="195"/>
        <v>#DIV/0!</v>
      </c>
      <c r="BL72" s="131" t="e">
        <f t="shared" si="195"/>
        <v>#DIV/0!</v>
      </c>
      <c r="BM72" s="132" t="e">
        <f t="shared" si="195"/>
        <v>#DIV/0!</v>
      </c>
      <c r="BN72" s="129" t="e">
        <f t="shared" si="195"/>
        <v>#DIV/0!</v>
      </c>
      <c r="BO72" s="130" t="e">
        <f t="shared" si="195"/>
        <v>#DIV/0!</v>
      </c>
      <c r="BP72" s="131" t="e">
        <f t="shared" si="195"/>
        <v>#DIV/0!</v>
      </c>
      <c r="BQ72" s="132" t="e">
        <f t="shared" si="195"/>
        <v>#DIV/0!</v>
      </c>
      <c r="BR72" s="129" t="e">
        <f t="shared" si="195"/>
        <v>#DIV/0!</v>
      </c>
      <c r="BS72" s="130" t="e">
        <f t="shared" si="195"/>
        <v>#DIV/0!</v>
      </c>
      <c r="BT72" s="131" t="e">
        <f t="shared" si="195"/>
        <v>#DIV/0!</v>
      </c>
      <c r="BU72" s="129" t="e">
        <f t="shared" si="195"/>
        <v>#DIV/0!</v>
      </c>
      <c r="BV72" s="133" t="e">
        <f t="shared" si="195"/>
        <v>#DIV/0!</v>
      </c>
      <c r="BW72" s="134" t="e">
        <f t="shared" si="195"/>
        <v>#DIV/0!</v>
      </c>
      <c r="BX72" s="129" t="e">
        <f t="shared" si="195"/>
        <v>#DIV/0!</v>
      </c>
      <c r="BY72" s="130" t="e">
        <f t="shared" si="195"/>
        <v>#DIV/0!</v>
      </c>
      <c r="BZ72" s="131" t="e">
        <f t="shared" si="195"/>
        <v>#DIV/0!</v>
      </c>
      <c r="CA72" s="132" t="e">
        <f t="shared" si="195"/>
        <v>#DIV/0!</v>
      </c>
      <c r="CB72" s="129" t="e">
        <f t="shared" si="195"/>
        <v>#DIV/0!</v>
      </c>
      <c r="CC72" s="130" t="e">
        <f t="shared" si="195"/>
        <v>#DIV/0!</v>
      </c>
      <c r="CD72" s="131" t="e">
        <f t="shared" si="195"/>
        <v>#DIV/0!</v>
      </c>
      <c r="CE72" s="132" t="e">
        <f t="shared" si="195"/>
        <v>#DIV/0!</v>
      </c>
      <c r="CF72" s="129" t="e">
        <f t="shared" si="195"/>
        <v>#DIV/0!</v>
      </c>
      <c r="CG72" s="130" t="e">
        <f t="shared" si="195"/>
        <v>#DIV/0!</v>
      </c>
      <c r="CH72" s="131" t="e">
        <f t="shared" si="195"/>
        <v>#DIV/0!</v>
      </c>
      <c r="CI72" s="129" t="e">
        <f t="shared" si="195"/>
        <v>#DIV/0!</v>
      </c>
      <c r="CJ72" s="135" t="e">
        <f t="shared" si="195"/>
        <v>#DIV/0!</v>
      </c>
      <c r="CK72" s="136" t="e">
        <f t="shared" si="195"/>
        <v>#DIV/0!</v>
      </c>
    </row>
    <row r="73" spans="1:89" ht="13.5" thickBot="1" x14ac:dyDescent="0.25">
      <c r="A73" s="146" t="s">
        <v>18</v>
      </c>
      <c r="B73" s="196"/>
      <c r="C73" s="197"/>
      <c r="D73" s="198"/>
      <c r="E73" s="199"/>
      <c r="F73" s="196"/>
      <c r="G73" s="200"/>
      <c r="H73" s="198"/>
      <c r="I73" s="199"/>
      <c r="J73" s="196"/>
      <c r="K73" s="200"/>
      <c r="L73" s="198"/>
      <c r="M73" s="196"/>
      <c r="N73" s="201"/>
      <c r="O73" s="202"/>
      <c r="P73" s="196"/>
      <c r="Q73" s="200"/>
      <c r="R73" s="198"/>
      <c r="S73" s="199"/>
      <c r="T73" s="196"/>
      <c r="U73" s="200"/>
      <c r="V73" s="198"/>
      <c r="W73" s="199"/>
      <c r="X73" s="196"/>
      <c r="Y73" s="200"/>
      <c r="Z73" s="198"/>
      <c r="AA73" s="196"/>
      <c r="AB73" s="172">
        <f t="shared" si="193"/>
        <v>0</v>
      </c>
      <c r="AC73" s="173">
        <f t="shared" si="194"/>
        <v>0</v>
      </c>
      <c r="AE73" s="275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 t="e">
        <f t="shared" ref="BJ73:CK73" si="196">B73/B95</f>
        <v>#DIV/0!</v>
      </c>
      <c r="BK73" s="130" t="e">
        <f t="shared" si="196"/>
        <v>#DIV/0!</v>
      </c>
      <c r="BL73" s="131" t="e">
        <f t="shared" si="196"/>
        <v>#DIV/0!</v>
      </c>
      <c r="BM73" s="132" t="e">
        <f t="shared" si="196"/>
        <v>#DIV/0!</v>
      </c>
      <c r="BN73" s="129" t="e">
        <f t="shared" si="196"/>
        <v>#DIV/0!</v>
      </c>
      <c r="BO73" s="130" t="e">
        <f t="shared" si="196"/>
        <v>#DIV/0!</v>
      </c>
      <c r="BP73" s="131" t="e">
        <f t="shared" si="196"/>
        <v>#DIV/0!</v>
      </c>
      <c r="BQ73" s="132" t="e">
        <f t="shared" si="196"/>
        <v>#DIV/0!</v>
      </c>
      <c r="BR73" s="129" t="e">
        <f t="shared" si="196"/>
        <v>#DIV/0!</v>
      </c>
      <c r="BS73" s="130" t="e">
        <f t="shared" si="196"/>
        <v>#DIV/0!</v>
      </c>
      <c r="BT73" s="131" t="e">
        <f t="shared" si="196"/>
        <v>#DIV/0!</v>
      </c>
      <c r="BU73" s="129" t="e">
        <f t="shared" si="196"/>
        <v>#DIV/0!</v>
      </c>
      <c r="BV73" s="133" t="e">
        <f t="shared" si="196"/>
        <v>#DIV/0!</v>
      </c>
      <c r="BW73" s="134" t="e">
        <f t="shared" si="196"/>
        <v>#DIV/0!</v>
      </c>
      <c r="BX73" s="129" t="e">
        <f t="shared" si="196"/>
        <v>#DIV/0!</v>
      </c>
      <c r="BY73" s="130" t="e">
        <f t="shared" si="196"/>
        <v>#DIV/0!</v>
      </c>
      <c r="BZ73" s="131" t="e">
        <f t="shared" si="196"/>
        <v>#DIV/0!</v>
      </c>
      <c r="CA73" s="132" t="e">
        <f t="shared" si="196"/>
        <v>#DIV/0!</v>
      </c>
      <c r="CB73" s="129" t="e">
        <f t="shared" si="196"/>
        <v>#DIV/0!</v>
      </c>
      <c r="CC73" s="130" t="e">
        <f t="shared" si="196"/>
        <v>#DIV/0!</v>
      </c>
      <c r="CD73" s="131" t="e">
        <f t="shared" si="196"/>
        <v>#DIV/0!</v>
      </c>
      <c r="CE73" s="132" t="e">
        <f t="shared" si="196"/>
        <v>#DIV/0!</v>
      </c>
      <c r="CF73" s="129" t="e">
        <f t="shared" si="196"/>
        <v>#DIV/0!</v>
      </c>
      <c r="CG73" s="130" t="e">
        <f t="shared" si="196"/>
        <v>#DIV/0!</v>
      </c>
      <c r="CH73" s="131" t="e">
        <f t="shared" si="196"/>
        <v>#DIV/0!</v>
      </c>
      <c r="CI73" s="129" t="e">
        <f t="shared" si="196"/>
        <v>#DIV/0!</v>
      </c>
      <c r="CJ73" s="135" t="e">
        <f t="shared" si="196"/>
        <v>#DIV/0!</v>
      </c>
      <c r="CK73" s="136" t="e">
        <f t="shared" si="196"/>
        <v>#DIV/0!</v>
      </c>
    </row>
    <row r="74" spans="1:89" ht="14.25" thickTop="1" thickBot="1" x14ac:dyDescent="0.25">
      <c r="A74" s="137" t="s">
        <v>19</v>
      </c>
      <c r="B74" s="189"/>
      <c r="C74" s="190"/>
      <c r="D74" s="191"/>
      <c r="E74" s="192"/>
      <c r="F74" s="189"/>
      <c r="G74" s="193"/>
      <c r="H74" s="191"/>
      <c r="I74" s="192"/>
      <c r="J74" s="189"/>
      <c r="K74" s="193"/>
      <c r="L74" s="191"/>
      <c r="M74" s="189"/>
      <c r="N74" s="194"/>
      <c r="O74" s="195"/>
      <c r="P74" s="189"/>
      <c r="Q74" s="193"/>
      <c r="R74" s="191"/>
      <c r="S74" s="192"/>
      <c r="T74" s="189"/>
      <c r="U74" s="193"/>
      <c r="V74" s="191"/>
      <c r="W74" s="192"/>
      <c r="X74" s="189"/>
      <c r="Y74" s="193"/>
      <c r="Z74" s="191"/>
      <c r="AA74" s="189"/>
      <c r="AB74" s="172">
        <f t="shared" si="193"/>
        <v>0</v>
      </c>
      <c r="AC74" s="173">
        <f t="shared" si="194"/>
        <v>0</v>
      </c>
      <c r="AE74" s="269" t="s">
        <v>13</v>
      </c>
      <c r="AF74" s="20">
        <f t="shared" ref="AF74:BG74" si="197">SUM(AF71:AF73)</f>
        <v>0</v>
      </c>
      <c r="AG74" s="21">
        <f t="shared" si="197"/>
        <v>0</v>
      </c>
      <c r="AH74" s="20">
        <f t="shared" si="197"/>
        <v>0</v>
      </c>
      <c r="AI74" s="21">
        <f t="shared" si="197"/>
        <v>0</v>
      </c>
      <c r="AJ74" s="20">
        <f t="shared" si="197"/>
        <v>0</v>
      </c>
      <c r="AK74" s="21">
        <f t="shared" si="197"/>
        <v>0</v>
      </c>
      <c r="AL74" s="20">
        <f t="shared" si="197"/>
        <v>0</v>
      </c>
      <c r="AM74" s="21">
        <f t="shared" si="197"/>
        <v>0</v>
      </c>
      <c r="AN74" s="20">
        <f t="shared" si="197"/>
        <v>0</v>
      </c>
      <c r="AO74" s="21">
        <f t="shared" si="197"/>
        <v>0</v>
      </c>
      <c r="AP74" s="20">
        <f t="shared" si="197"/>
        <v>0</v>
      </c>
      <c r="AQ74" s="21">
        <f t="shared" si="197"/>
        <v>0</v>
      </c>
      <c r="AR74" s="20">
        <f t="shared" si="197"/>
        <v>0</v>
      </c>
      <c r="AS74" s="21">
        <f t="shared" si="197"/>
        <v>0</v>
      </c>
      <c r="AT74" s="20">
        <f t="shared" si="197"/>
        <v>0</v>
      </c>
      <c r="AU74" s="21">
        <f t="shared" si="197"/>
        <v>0</v>
      </c>
      <c r="AV74" s="20">
        <f t="shared" si="197"/>
        <v>0</v>
      </c>
      <c r="AW74" s="21">
        <f t="shared" si="197"/>
        <v>0</v>
      </c>
      <c r="AX74" s="20">
        <f t="shared" si="197"/>
        <v>0</v>
      </c>
      <c r="AY74" s="21">
        <f t="shared" si="197"/>
        <v>0</v>
      </c>
      <c r="AZ74" s="20">
        <f t="shared" si="197"/>
        <v>0</v>
      </c>
      <c r="BA74" s="21">
        <f t="shared" si="197"/>
        <v>0</v>
      </c>
      <c r="BB74" s="20">
        <f t="shared" si="197"/>
        <v>0</v>
      </c>
      <c r="BC74" s="21">
        <f t="shared" si="197"/>
        <v>0</v>
      </c>
      <c r="BD74" s="20">
        <f t="shared" si="197"/>
        <v>0</v>
      </c>
      <c r="BE74" s="21">
        <f t="shared" si="197"/>
        <v>0</v>
      </c>
      <c r="BF74" s="174">
        <f t="shared" si="197"/>
        <v>0</v>
      </c>
      <c r="BG74" s="175">
        <f t="shared" si="197"/>
        <v>0</v>
      </c>
      <c r="BI74" s="137" t="s">
        <v>19</v>
      </c>
      <c r="BJ74" s="129" t="e">
        <f t="shared" ref="BJ74:CK74" si="198">B74/B95</f>
        <v>#DIV/0!</v>
      </c>
      <c r="BK74" s="130" t="e">
        <f t="shared" si="198"/>
        <v>#DIV/0!</v>
      </c>
      <c r="BL74" s="131" t="e">
        <f t="shared" si="198"/>
        <v>#DIV/0!</v>
      </c>
      <c r="BM74" s="132" t="e">
        <f t="shared" si="198"/>
        <v>#DIV/0!</v>
      </c>
      <c r="BN74" s="129" t="e">
        <f t="shared" si="198"/>
        <v>#DIV/0!</v>
      </c>
      <c r="BO74" s="130" t="e">
        <f t="shared" si="198"/>
        <v>#DIV/0!</v>
      </c>
      <c r="BP74" s="131" t="e">
        <f t="shared" si="198"/>
        <v>#DIV/0!</v>
      </c>
      <c r="BQ74" s="132" t="e">
        <f t="shared" si="198"/>
        <v>#DIV/0!</v>
      </c>
      <c r="BR74" s="129" t="e">
        <f t="shared" si="198"/>
        <v>#DIV/0!</v>
      </c>
      <c r="BS74" s="130" t="e">
        <f t="shared" si="198"/>
        <v>#DIV/0!</v>
      </c>
      <c r="BT74" s="131" t="e">
        <f t="shared" si="198"/>
        <v>#DIV/0!</v>
      </c>
      <c r="BU74" s="129" t="e">
        <f t="shared" si="198"/>
        <v>#DIV/0!</v>
      </c>
      <c r="BV74" s="133" t="e">
        <f t="shared" si="198"/>
        <v>#DIV/0!</v>
      </c>
      <c r="BW74" s="134" t="e">
        <f t="shared" si="198"/>
        <v>#DIV/0!</v>
      </c>
      <c r="BX74" s="129" t="e">
        <f t="shared" si="198"/>
        <v>#DIV/0!</v>
      </c>
      <c r="BY74" s="130" t="e">
        <f t="shared" si="198"/>
        <v>#DIV/0!</v>
      </c>
      <c r="BZ74" s="131" t="e">
        <f t="shared" si="198"/>
        <v>#DIV/0!</v>
      </c>
      <c r="CA74" s="132" t="e">
        <f t="shared" si="198"/>
        <v>#DIV/0!</v>
      </c>
      <c r="CB74" s="129" t="e">
        <f t="shared" si="198"/>
        <v>#DIV/0!</v>
      </c>
      <c r="CC74" s="130" t="e">
        <f t="shared" si="198"/>
        <v>#DIV/0!</v>
      </c>
      <c r="CD74" s="131" t="e">
        <f t="shared" si="198"/>
        <v>#DIV/0!</v>
      </c>
      <c r="CE74" s="132" t="e">
        <f t="shared" si="198"/>
        <v>#DIV/0!</v>
      </c>
      <c r="CF74" s="129" t="e">
        <f t="shared" si="198"/>
        <v>#DIV/0!</v>
      </c>
      <c r="CG74" s="130" t="e">
        <f t="shared" si="198"/>
        <v>#DIV/0!</v>
      </c>
      <c r="CH74" s="131" t="e">
        <f t="shared" si="198"/>
        <v>#DIV/0!</v>
      </c>
      <c r="CI74" s="129" t="e">
        <f t="shared" si="198"/>
        <v>#DIV/0!</v>
      </c>
      <c r="CJ74" s="135" t="e">
        <f t="shared" si="198"/>
        <v>#DIV/0!</v>
      </c>
      <c r="CK74" s="136" t="e">
        <f t="shared" si="198"/>
        <v>#DIV/0!</v>
      </c>
    </row>
    <row r="75" spans="1:89" ht="13.5" thickTop="1" x14ac:dyDescent="0.2">
      <c r="A75" s="146" t="s">
        <v>20</v>
      </c>
      <c r="B75" s="196"/>
      <c r="C75" s="197"/>
      <c r="D75" s="198"/>
      <c r="E75" s="199"/>
      <c r="F75" s="196"/>
      <c r="G75" s="200"/>
      <c r="H75" s="198"/>
      <c r="I75" s="199"/>
      <c r="J75" s="196"/>
      <c r="K75" s="200"/>
      <c r="L75" s="198"/>
      <c r="M75" s="196"/>
      <c r="N75" s="201"/>
      <c r="O75" s="202"/>
      <c r="P75" s="196"/>
      <c r="Q75" s="200"/>
      <c r="R75" s="198"/>
      <c r="S75" s="199"/>
      <c r="T75" s="196"/>
      <c r="U75" s="200"/>
      <c r="V75" s="198"/>
      <c r="W75" s="199"/>
      <c r="X75" s="196"/>
      <c r="Y75" s="200"/>
      <c r="Z75" s="198"/>
      <c r="AA75" s="196"/>
      <c r="AB75" s="172">
        <f t="shared" si="193"/>
        <v>0</v>
      </c>
      <c r="AC75" s="173">
        <f t="shared" si="194"/>
        <v>0</v>
      </c>
      <c r="BI75" s="146" t="s">
        <v>20</v>
      </c>
      <c r="BJ75" s="129" t="e">
        <f t="shared" ref="BJ75:CK75" si="199">B75/B95</f>
        <v>#DIV/0!</v>
      </c>
      <c r="BK75" s="130" t="e">
        <f t="shared" si="199"/>
        <v>#DIV/0!</v>
      </c>
      <c r="BL75" s="131" t="e">
        <f t="shared" si="199"/>
        <v>#DIV/0!</v>
      </c>
      <c r="BM75" s="132" t="e">
        <f t="shared" si="199"/>
        <v>#DIV/0!</v>
      </c>
      <c r="BN75" s="129" t="e">
        <f t="shared" si="199"/>
        <v>#DIV/0!</v>
      </c>
      <c r="BO75" s="130" t="e">
        <f t="shared" si="199"/>
        <v>#DIV/0!</v>
      </c>
      <c r="BP75" s="131" t="e">
        <f t="shared" si="199"/>
        <v>#DIV/0!</v>
      </c>
      <c r="BQ75" s="132" t="e">
        <f t="shared" si="199"/>
        <v>#DIV/0!</v>
      </c>
      <c r="BR75" s="129" t="e">
        <f t="shared" si="199"/>
        <v>#DIV/0!</v>
      </c>
      <c r="BS75" s="130" t="e">
        <f t="shared" si="199"/>
        <v>#DIV/0!</v>
      </c>
      <c r="BT75" s="131" t="e">
        <f t="shared" si="199"/>
        <v>#DIV/0!</v>
      </c>
      <c r="BU75" s="129" t="e">
        <f t="shared" si="199"/>
        <v>#DIV/0!</v>
      </c>
      <c r="BV75" s="133" t="e">
        <f t="shared" si="199"/>
        <v>#DIV/0!</v>
      </c>
      <c r="BW75" s="134" t="e">
        <f t="shared" si="199"/>
        <v>#DIV/0!</v>
      </c>
      <c r="BX75" s="129" t="e">
        <f t="shared" si="199"/>
        <v>#DIV/0!</v>
      </c>
      <c r="BY75" s="130" t="e">
        <f t="shared" si="199"/>
        <v>#DIV/0!</v>
      </c>
      <c r="BZ75" s="131" t="e">
        <f t="shared" si="199"/>
        <v>#DIV/0!</v>
      </c>
      <c r="CA75" s="132" t="e">
        <f t="shared" si="199"/>
        <v>#DIV/0!</v>
      </c>
      <c r="CB75" s="129" t="e">
        <f t="shared" si="199"/>
        <v>#DIV/0!</v>
      </c>
      <c r="CC75" s="130" t="e">
        <f t="shared" si="199"/>
        <v>#DIV/0!</v>
      </c>
      <c r="CD75" s="131" t="e">
        <f t="shared" si="199"/>
        <v>#DIV/0!</v>
      </c>
      <c r="CE75" s="132" t="e">
        <f t="shared" si="199"/>
        <v>#DIV/0!</v>
      </c>
      <c r="CF75" s="129" t="e">
        <f t="shared" si="199"/>
        <v>#DIV/0!</v>
      </c>
      <c r="CG75" s="130" t="e">
        <f t="shared" si="199"/>
        <v>#DIV/0!</v>
      </c>
      <c r="CH75" s="131" t="e">
        <f t="shared" si="199"/>
        <v>#DIV/0!</v>
      </c>
      <c r="CI75" s="129" t="e">
        <f t="shared" si="199"/>
        <v>#DIV/0!</v>
      </c>
      <c r="CJ75" s="135" t="e">
        <f t="shared" si="199"/>
        <v>#DIV/0!</v>
      </c>
      <c r="CK75" s="136" t="e">
        <f t="shared" si="199"/>
        <v>#DIV/0!</v>
      </c>
    </row>
    <row r="76" spans="1:89" ht="13.5" thickBot="1" x14ac:dyDescent="0.25">
      <c r="A76" s="137" t="s">
        <v>21</v>
      </c>
      <c r="B76" s="189"/>
      <c r="C76" s="190"/>
      <c r="D76" s="191"/>
      <c r="E76" s="192"/>
      <c r="F76" s="189"/>
      <c r="G76" s="193"/>
      <c r="H76" s="191"/>
      <c r="I76" s="192"/>
      <c r="J76" s="189"/>
      <c r="K76" s="193"/>
      <c r="L76" s="191"/>
      <c r="M76" s="189"/>
      <c r="N76" s="194"/>
      <c r="O76" s="195"/>
      <c r="P76" s="189"/>
      <c r="Q76" s="193"/>
      <c r="R76" s="191"/>
      <c r="S76" s="192"/>
      <c r="T76" s="189"/>
      <c r="U76" s="193"/>
      <c r="V76" s="191"/>
      <c r="W76" s="192"/>
      <c r="X76" s="189"/>
      <c r="Y76" s="193"/>
      <c r="Z76" s="191"/>
      <c r="AA76" s="189"/>
      <c r="AB76" s="172">
        <f t="shared" si="193"/>
        <v>0</v>
      </c>
      <c r="AC76" s="173">
        <f t="shared" si="194"/>
        <v>0</v>
      </c>
      <c r="AE76" s="272" t="s">
        <v>85</v>
      </c>
      <c r="BI76" s="137" t="s">
        <v>21</v>
      </c>
      <c r="BJ76" s="129" t="e">
        <f t="shared" ref="BJ76:CK76" si="200">B76/B95</f>
        <v>#DIV/0!</v>
      </c>
      <c r="BK76" s="130" t="e">
        <f t="shared" si="200"/>
        <v>#DIV/0!</v>
      </c>
      <c r="BL76" s="131" t="e">
        <f t="shared" si="200"/>
        <v>#DIV/0!</v>
      </c>
      <c r="BM76" s="132" t="e">
        <f t="shared" si="200"/>
        <v>#DIV/0!</v>
      </c>
      <c r="BN76" s="129" t="e">
        <f t="shared" si="200"/>
        <v>#DIV/0!</v>
      </c>
      <c r="BO76" s="130" t="e">
        <f t="shared" si="200"/>
        <v>#DIV/0!</v>
      </c>
      <c r="BP76" s="131" t="e">
        <f t="shared" si="200"/>
        <v>#DIV/0!</v>
      </c>
      <c r="BQ76" s="132" t="e">
        <f t="shared" si="200"/>
        <v>#DIV/0!</v>
      </c>
      <c r="BR76" s="129" t="e">
        <f t="shared" si="200"/>
        <v>#DIV/0!</v>
      </c>
      <c r="BS76" s="130" t="e">
        <f t="shared" si="200"/>
        <v>#DIV/0!</v>
      </c>
      <c r="BT76" s="131" t="e">
        <f t="shared" si="200"/>
        <v>#DIV/0!</v>
      </c>
      <c r="BU76" s="129" t="e">
        <f t="shared" si="200"/>
        <v>#DIV/0!</v>
      </c>
      <c r="BV76" s="133" t="e">
        <f t="shared" si="200"/>
        <v>#DIV/0!</v>
      </c>
      <c r="BW76" s="134" t="e">
        <f t="shared" si="200"/>
        <v>#DIV/0!</v>
      </c>
      <c r="BX76" s="129" t="e">
        <f t="shared" si="200"/>
        <v>#DIV/0!</v>
      </c>
      <c r="BY76" s="130" t="e">
        <f t="shared" si="200"/>
        <v>#DIV/0!</v>
      </c>
      <c r="BZ76" s="131" t="e">
        <f t="shared" si="200"/>
        <v>#DIV/0!</v>
      </c>
      <c r="CA76" s="132" t="e">
        <f t="shared" si="200"/>
        <v>#DIV/0!</v>
      </c>
      <c r="CB76" s="129" t="e">
        <f t="shared" si="200"/>
        <v>#DIV/0!</v>
      </c>
      <c r="CC76" s="130" t="e">
        <f t="shared" si="200"/>
        <v>#DIV/0!</v>
      </c>
      <c r="CD76" s="131" t="e">
        <f t="shared" si="200"/>
        <v>#DIV/0!</v>
      </c>
      <c r="CE76" s="132" t="e">
        <f t="shared" si="200"/>
        <v>#DIV/0!</v>
      </c>
      <c r="CF76" s="129" t="e">
        <f t="shared" si="200"/>
        <v>#DIV/0!</v>
      </c>
      <c r="CG76" s="130" t="e">
        <f t="shared" si="200"/>
        <v>#DIV/0!</v>
      </c>
      <c r="CH76" s="131" t="e">
        <f t="shared" si="200"/>
        <v>#DIV/0!</v>
      </c>
      <c r="CI76" s="129" t="e">
        <f t="shared" si="200"/>
        <v>#DIV/0!</v>
      </c>
      <c r="CJ76" s="135" t="e">
        <f t="shared" si="200"/>
        <v>#DIV/0!</v>
      </c>
      <c r="CK76" s="136" t="e">
        <f t="shared" si="200"/>
        <v>#DIV/0!</v>
      </c>
    </row>
    <row r="77" spans="1:89" ht="14.25" thickTop="1" thickBot="1" x14ac:dyDescent="0.25">
      <c r="A77" s="146" t="s">
        <v>22</v>
      </c>
      <c r="B77" s="196"/>
      <c r="C77" s="197"/>
      <c r="D77" s="198"/>
      <c r="E77" s="199"/>
      <c r="F77" s="196"/>
      <c r="G77" s="200"/>
      <c r="H77" s="198"/>
      <c r="I77" s="199"/>
      <c r="J77" s="196"/>
      <c r="K77" s="200"/>
      <c r="L77" s="198"/>
      <c r="M77" s="196"/>
      <c r="N77" s="201"/>
      <c r="O77" s="202"/>
      <c r="P77" s="196"/>
      <c r="Q77" s="200"/>
      <c r="R77" s="198"/>
      <c r="S77" s="199"/>
      <c r="T77" s="196"/>
      <c r="U77" s="200"/>
      <c r="V77" s="198"/>
      <c r="W77" s="199"/>
      <c r="X77" s="196"/>
      <c r="Y77" s="200"/>
      <c r="Z77" s="198"/>
      <c r="AA77" s="196"/>
      <c r="AB77" s="172">
        <f t="shared" si="193"/>
        <v>0</v>
      </c>
      <c r="AC77" s="173">
        <f t="shared" si="194"/>
        <v>0</v>
      </c>
      <c r="AE77" s="298" t="s">
        <v>0</v>
      </c>
      <c r="AF77" s="292" t="s">
        <v>1</v>
      </c>
      <c r="AG77" s="293"/>
      <c r="AH77" s="292" t="s">
        <v>2</v>
      </c>
      <c r="AI77" s="293"/>
      <c r="AJ77" s="292" t="s">
        <v>3</v>
      </c>
      <c r="AK77" s="293"/>
      <c r="AL77" s="292" t="s">
        <v>4</v>
      </c>
      <c r="AM77" s="293"/>
      <c r="AN77" s="292" t="s">
        <v>5</v>
      </c>
      <c r="AO77" s="293"/>
      <c r="AP77" s="292" t="s">
        <v>6</v>
      </c>
      <c r="AQ77" s="293"/>
      <c r="AR77" s="292" t="s">
        <v>7</v>
      </c>
      <c r="AS77" s="293"/>
      <c r="AT77" s="292" t="s">
        <v>8</v>
      </c>
      <c r="AU77" s="293"/>
      <c r="AV77" s="292" t="s">
        <v>9</v>
      </c>
      <c r="AW77" s="293"/>
      <c r="AX77" s="292" t="s">
        <v>10</v>
      </c>
      <c r="AY77" s="293"/>
      <c r="AZ77" s="292" t="s">
        <v>11</v>
      </c>
      <c r="BA77" s="293"/>
      <c r="BB77" s="292" t="s">
        <v>12</v>
      </c>
      <c r="BC77" s="293"/>
      <c r="BD77" s="294" t="s">
        <v>40</v>
      </c>
      <c r="BE77" s="295"/>
      <c r="BF77" s="296" t="s">
        <v>41</v>
      </c>
      <c r="BG77" s="297"/>
      <c r="BI77" s="146" t="s">
        <v>22</v>
      </c>
      <c r="BJ77" s="129" t="e">
        <f t="shared" ref="BJ77:CK77" si="201">B77/B95</f>
        <v>#DIV/0!</v>
      </c>
      <c r="BK77" s="130" t="e">
        <f t="shared" si="201"/>
        <v>#DIV/0!</v>
      </c>
      <c r="BL77" s="131" t="e">
        <f t="shared" si="201"/>
        <v>#DIV/0!</v>
      </c>
      <c r="BM77" s="132" t="e">
        <f t="shared" si="201"/>
        <v>#DIV/0!</v>
      </c>
      <c r="BN77" s="129" t="e">
        <f t="shared" si="201"/>
        <v>#DIV/0!</v>
      </c>
      <c r="BO77" s="130" t="e">
        <f t="shared" si="201"/>
        <v>#DIV/0!</v>
      </c>
      <c r="BP77" s="131" t="e">
        <f t="shared" si="201"/>
        <v>#DIV/0!</v>
      </c>
      <c r="BQ77" s="132" t="e">
        <f t="shared" si="201"/>
        <v>#DIV/0!</v>
      </c>
      <c r="BR77" s="129" t="e">
        <f t="shared" si="201"/>
        <v>#DIV/0!</v>
      </c>
      <c r="BS77" s="130" t="e">
        <f t="shared" si="201"/>
        <v>#DIV/0!</v>
      </c>
      <c r="BT77" s="131" t="e">
        <f t="shared" si="201"/>
        <v>#DIV/0!</v>
      </c>
      <c r="BU77" s="129" t="e">
        <f t="shared" si="201"/>
        <v>#DIV/0!</v>
      </c>
      <c r="BV77" s="133" t="e">
        <f t="shared" si="201"/>
        <v>#DIV/0!</v>
      </c>
      <c r="BW77" s="134" t="e">
        <f t="shared" si="201"/>
        <v>#DIV/0!</v>
      </c>
      <c r="BX77" s="129" t="e">
        <f t="shared" si="201"/>
        <v>#DIV/0!</v>
      </c>
      <c r="BY77" s="130" t="e">
        <f t="shared" si="201"/>
        <v>#DIV/0!</v>
      </c>
      <c r="BZ77" s="131" t="e">
        <f t="shared" si="201"/>
        <v>#DIV/0!</v>
      </c>
      <c r="CA77" s="132" t="e">
        <f t="shared" si="201"/>
        <v>#DIV/0!</v>
      </c>
      <c r="CB77" s="129" t="e">
        <f t="shared" si="201"/>
        <v>#DIV/0!</v>
      </c>
      <c r="CC77" s="130" t="e">
        <f t="shared" si="201"/>
        <v>#DIV/0!</v>
      </c>
      <c r="CD77" s="131" t="e">
        <f t="shared" si="201"/>
        <v>#DIV/0!</v>
      </c>
      <c r="CE77" s="132" t="e">
        <f t="shared" si="201"/>
        <v>#DIV/0!</v>
      </c>
      <c r="CF77" s="129" t="e">
        <f t="shared" si="201"/>
        <v>#DIV/0!</v>
      </c>
      <c r="CG77" s="130" t="e">
        <f t="shared" si="201"/>
        <v>#DIV/0!</v>
      </c>
      <c r="CH77" s="131" t="e">
        <f t="shared" si="201"/>
        <v>#DIV/0!</v>
      </c>
      <c r="CI77" s="129" t="e">
        <f t="shared" si="201"/>
        <v>#DIV/0!</v>
      </c>
      <c r="CJ77" s="135" t="e">
        <f t="shared" si="201"/>
        <v>#DIV/0!</v>
      </c>
      <c r="CK77" s="136" t="e">
        <f t="shared" si="201"/>
        <v>#DIV/0!</v>
      </c>
    </row>
    <row r="78" spans="1:89" ht="15" thickTop="1" thickBot="1" x14ac:dyDescent="0.3">
      <c r="A78" s="137" t="s">
        <v>23</v>
      </c>
      <c r="B78" s="189"/>
      <c r="C78" s="190"/>
      <c r="D78" s="191"/>
      <c r="E78" s="192"/>
      <c r="F78" s="189"/>
      <c r="G78" s="193"/>
      <c r="H78" s="191"/>
      <c r="I78" s="192"/>
      <c r="J78" s="189"/>
      <c r="K78" s="193"/>
      <c r="L78" s="191"/>
      <c r="M78" s="189"/>
      <c r="N78" s="194"/>
      <c r="O78" s="195"/>
      <c r="P78" s="189"/>
      <c r="Q78" s="193"/>
      <c r="R78" s="191"/>
      <c r="S78" s="192"/>
      <c r="T78" s="189"/>
      <c r="U78" s="193"/>
      <c r="V78" s="191"/>
      <c r="W78" s="192"/>
      <c r="X78" s="189"/>
      <c r="Y78" s="193"/>
      <c r="Z78" s="191"/>
      <c r="AA78" s="189"/>
      <c r="AB78" s="172">
        <f t="shared" si="193"/>
        <v>0</v>
      </c>
      <c r="AC78" s="173">
        <f t="shared" si="194"/>
        <v>0</v>
      </c>
      <c r="AE78" s="299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 t="e">
        <f t="shared" ref="BJ78:CK78" si="202">B78/B95</f>
        <v>#DIV/0!</v>
      </c>
      <c r="BK78" s="130" t="e">
        <f t="shared" si="202"/>
        <v>#DIV/0!</v>
      </c>
      <c r="BL78" s="131" t="e">
        <f t="shared" si="202"/>
        <v>#DIV/0!</v>
      </c>
      <c r="BM78" s="132" t="e">
        <f t="shared" si="202"/>
        <v>#DIV/0!</v>
      </c>
      <c r="BN78" s="129" t="e">
        <f t="shared" si="202"/>
        <v>#DIV/0!</v>
      </c>
      <c r="BO78" s="130" t="e">
        <f t="shared" si="202"/>
        <v>#DIV/0!</v>
      </c>
      <c r="BP78" s="131" t="e">
        <f t="shared" si="202"/>
        <v>#DIV/0!</v>
      </c>
      <c r="BQ78" s="132" t="e">
        <f t="shared" si="202"/>
        <v>#DIV/0!</v>
      </c>
      <c r="BR78" s="129" t="e">
        <f t="shared" si="202"/>
        <v>#DIV/0!</v>
      </c>
      <c r="BS78" s="130" t="e">
        <f t="shared" si="202"/>
        <v>#DIV/0!</v>
      </c>
      <c r="BT78" s="131" t="e">
        <f t="shared" si="202"/>
        <v>#DIV/0!</v>
      </c>
      <c r="BU78" s="129" t="e">
        <f t="shared" si="202"/>
        <v>#DIV/0!</v>
      </c>
      <c r="BV78" s="133" t="e">
        <f t="shared" si="202"/>
        <v>#DIV/0!</v>
      </c>
      <c r="BW78" s="134" t="e">
        <f t="shared" si="202"/>
        <v>#DIV/0!</v>
      </c>
      <c r="BX78" s="129" t="e">
        <f t="shared" si="202"/>
        <v>#DIV/0!</v>
      </c>
      <c r="BY78" s="130" t="e">
        <f t="shared" si="202"/>
        <v>#DIV/0!</v>
      </c>
      <c r="BZ78" s="131" t="e">
        <f t="shared" si="202"/>
        <v>#DIV/0!</v>
      </c>
      <c r="CA78" s="132" t="e">
        <f t="shared" si="202"/>
        <v>#DIV/0!</v>
      </c>
      <c r="CB78" s="129" t="e">
        <f t="shared" si="202"/>
        <v>#DIV/0!</v>
      </c>
      <c r="CC78" s="130" t="e">
        <f t="shared" si="202"/>
        <v>#DIV/0!</v>
      </c>
      <c r="CD78" s="131" t="e">
        <f t="shared" si="202"/>
        <v>#DIV/0!</v>
      </c>
      <c r="CE78" s="132" t="e">
        <f t="shared" si="202"/>
        <v>#DIV/0!</v>
      </c>
      <c r="CF78" s="129" t="e">
        <f t="shared" si="202"/>
        <v>#DIV/0!</v>
      </c>
      <c r="CG78" s="130" t="e">
        <f t="shared" si="202"/>
        <v>#DIV/0!</v>
      </c>
      <c r="CH78" s="131" t="e">
        <f t="shared" si="202"/>
        <v>#DIV/0!</v>
      </c>
      <c r="CI78" s="129" t="e">
        <f t="shared" si="202"/>
        <v>#DIV/0!</v>
      </c>
      <c r="CJ78" s="135" t="e">
        <f t="shared" si="202"/>
        <v>#DIV/0!</v>
      </c>
      <c r="CK78" s="136" t="e">
        <f t="shared" si="202"/>
        <v>#DIV/0!</v>
      </c>
    </row>
    <row r="79" spans="1:89" ht="13.5" thickTop="1" x14ac:dyDescent="0.2">
      <c r="A79" s="146" t="s">
        <v>24</v>
      </c>
      <c r="B79" s="203"/>
      <c r="C79" s="197"/>
      <c r="D79" s="198"/>
      <c r="E79" s="199"/>
      <c r="F79" s="196"/>
      <c r="G79" s="200"/>
      <c r="H79" s="198"/>
      <c r="I79" s="199"/>
      <c r="J79" s="196"/>
      <c r="K79" s="200"/>
      <c r="L79" s="198"/>
      <c r="M79" s="196"/>
      <c r="N79" s="201"/>
      <c r="O79" s="204"/>
      <c r="P79" s="196"/>
      <c r="Q79" s="200"/>
      <c r="R79" s="198"/>
      <c r="S79" s="199"/>
      <c r="T79" s="196"/>
      <c r="U79" s="200"/>
      <c r="V79" s="198"/>
      <c r="W79" s="205"/>
      <c r="X79" s="196"/>
      <c r="Y79" s="200"/>
      <c r="Z79" s="198"/>
      <c r="AA79" s="196"/>
      <c r="AB79" s="172">
        <f t="shared" si="193"/>
        <v>0</v>
      </c>
      <c r="AC79" s="173">
        <f t="shared" si="194"/>
        <v>0</v>
      </c>
      <c r="AE79" s="275" t="str">
        <f>$AE$17</f>
        <v>17:00 - 17:59</v>
      </c>
      <c r="AF79" s="126">
        <f t="shared" ref="AF79:AU80" si="203">SUMIF($A$9:$A$32,$AE79,B$71:B$94)</f>
        <v>0</v>
      </c>
      <c r="AG79" s="186">
        <f t="shared" si="203"/>
        <v>0</v>
      </c>
      <c r="AH79" s="127">
        <f t="shared" si="203"/>
        <v>0</v>
      </c>
      <c r="AI79" s="180">
        <f t="shared" si="203"/>
        <v>0</v>
      </c>
      <c r="AJ79" s="126">
        <f t="shared" si="203"/>
        <v>0</v>
      </c>
      <c r="AK79" s="128">
        <f t="shared" si="203"/>
        <v>0</v>
      </c>
      <c r="AL79" s="127">
        <f t="shared" si="203"/>
        <v>0</v>
      </c>
      <c r="AM79" s="180">
        <f t="shared" si="203"/>
        <v>0</v>
      </c>
      <c r="AN79" s="126">
        <f t="shared" si="203"/>
        <v>0</v>
      </c>
      <c r="AO79" s="128">
        <f t="shared" si="203"/>
        <v>0</v>
      </c>
      <c r="AP79" s="127">
        <f t="shared" si="203"/>
        <v>0</v>
      </c>
      <c r="AQ79" s="126">
        <f t="shared" si="203"/>
        <v>0</v>
      </c>
      <c r="AR79" s="179">
        <f t="shared" si="203"/>
        <v>0</v>
      </c>
      <c r="AS79" s="181">
        <f t="shared" si="203"/>
        <v>0</v>
      </c>
      <c r="AT79" s="126">
        <f t="shared" si="203"/>
        <v>0</v>
      </c>
      <c r="AU79" s="128">
        <f t="shared" si="203"/>
        <v>0</v>
      </c>
      <c r="AV79" s="127">
        <f t="shared" ref="AP79:BE80" si="204">SUMIF($A$9:$A$32,$AE79,R$71:R$94)</f>
        <v>0</v>
      </c>
      <c r="AW79" s="180">
        <f t="shared" si="204"/>
        <v>0</v>
      </c>
      <c r="AX79" s="126">
        <f t="shared" si="204"/>
        <v>0</v>
      </c>
      <c r="AY79" s="128">
        <f t="shared" si="204"/>
        <v>0</v>
      </c>
      <c r="AZ79" s="127">
        <f t="shared" si="204"/>
        <v>0</v>
      </c>
      <c r="BA79" s="180">
        <f t="shared" si="204"/>
        <v>0</v>
      </c>
      <c r="BB79" s="126">
        <f t="shared" si="204"/>
        <v>0</v>
      </c>
      <c r="BC79" s="128">
        <f t="shared" si="204"/>
        <v>0</v>
      </c>
      <c r="BD79" s="184">
        <f t="shared" si="204"/>
        <v>0</v>
      </c>
      <c r="BE79" s="185">
        <f t="shared" si="204"/>
        <v>0</v>
      </c>
      <c r="BF79" s="170">
        <f>AF79+AH79+AJ79+AL79+AN79+AP79+AR79+AT79+AV79+AX79+AZ79+BB79+BD79</f>
        <v>0</v>
      </c>
      <c r="BG79" s="171">
        <f>AG79+AI79+AK79+AM79+AO79+AQ79+AS79+AU79+AW79+AY79+BA79+BC79+BE79</f>
        <v>0</v>
      </c>
      <c r="BI79" s="146" t="s">
        <v>24</v>
      </c>
      <c r="BJ79" s="129" t="e">
        <f t="shared" ref="BJ79:CK79" si="205">B79/B95</f>
        <v>#DIV/0!</v>
      </c>
      <c r="BK79" s="130" t="e">
        <f t="shared" si="205"/>
        <v>#DIV/0!</v>
      </c>
      <c r="BL79" s="131" t="e">
        <f t="shared" si="205"/>
        <v>#DIV/0!</v>
      </c>
      <c r="BM79" s="132" t="e">
        <f t="shared" si="205"/>
        <v>#DIV/0!</v>
      </c>
      <c r="BN79" s="129" t="e">
        <f t="shared" si="205"/>
        <v>#DIV/0!</v>
      </c>
      <c r="BO79" s="130" t="e">
        <f t="shared" si="205"/>
        <v>#DIV/0!</v>
      </c>
      <c r="BP79" s="131" t="e">
        <f t="shared" si="205"/>
        <v>#DIV/0!</v>
      </c>
      <c r="BQ79" s="132" t="e">
        <f t="shared" si="205"/>
        <v>#DIV/0!</v>
      </c>
      <c r="BR79" s="129" t="e">
        <f t="shared" si="205"/>
        <v>#DIV/0!</v>
      </c>
      <c r="BS79" s="130" t="e">
        <f t="shared" si="205"/>
        <v>#DIV/0!</v>
      </c>
      <c r="BT79" s="131" t="e">
        <f t="shared" si="205"/>
        <v>#DIV/0!</v>
      </c>
      <c r="BU79" s="129" t="e">
        <f t="shared" si="205"/>
        <v>#DIV/0!</v>
      </c>
      <c r="BV79" s="133" t="e">
        <f t="shared" si="205"/>
        <v>#DIV/0!</v>
      </c>
      <c r="BW79" s="134" t="e">
        <f t="shared" si="205"/>
        <v>#DIV/0!</v>
      </c>
      <c r="BX79" s="129" t="e">
        <f t="shared" si="205"/>
        <v>#DIV/0!</v>
      </c>
      <c r="BY79" s="130" t="e">
        <f t="shared" si="205"/>
        <v>#DIV/0!</v>
      </c>
      <c r="BZ79" s="131" t="e">
        <f t="shared" si="205"/>
        <v>#DIV/0!</v>
      </c>
      <c r="CA79" s="132" t="e">
        <f t="shared" si="205"/>
        <v>#DIV/0!</v>
      </c>
      <c r="CB79" s="129" t="e">
        <f t="shared" si="205"/>
        <v>#DIV/0!</v>
      </c>
      <c r="CC79" s="130" t="e">
        <f t="shared" si="205"/>
        <v>#DIV/0!</v>
      </c>
      <c r="CD79" s="131" t="e">
        <f t="shared" si="205"/>
        <v>#DIV/0!</v>
      </c>
      <c r="CE79" s="132" t="e">
        <f t="shared" si="205"/>
        <v>#DIV/0!</v>
      </c>
      <c r="CF79" s="129" t="e">
        <f t="shared" si="205"/>
        <v>#DIV/0!</v>
      </c>
      <c r="CG79" s="130" t="e">
        <f t="shared" si="205"/>
        <v>#DIV/0!</v>
      </c>
      <c r="CH79" s="131" t="e">
        <f t="shared" si="205"/>
        <v>#DIV/0!</v>
      </c>
      <c r="CI79" s="129" t="e">
        <f t="shared" si="205"/>
        <v>#DIV/0!</v>
      </c>
      <c r="CJ79" s="135" t="e">
        <f t="shared" si="205"/>
        <v>#DIV/0!</v>
      </c>
      <c r="CK79" s="136" t="e">
        <f t="shared" si="205"/>
        <v>#DIV/0!</v>
      </c>
    </row>
    <row r="80" spans="1:89" x14ac:dyDescent="0.2">
      <c r="A80" s="137" t="s">
        <v>25</v>
      </c>
      <c r="B80" s="206"/>
      <c r="C80" s="190"/>
      <c r="D80" s="191"/>
      <c r="E80" s="192"/>
      <c r="F80" s="189"/>
      <c r="G80" s="193"/>
      <c r="H80" s="191"/>
      <c r="I80" s="192"/>
      <c r="J80" s="189"/>
      <c r="K80" s="190"/>
      <c r="L80" s="191"/>
      <c r="M80" s="189"/>
      <c r="N80" s="194"/>
      <c r="O80" s="207"/>
      <c r="P80" s="189"/>
      <c r="Q80" s="190"/>
      <c r="R80" s="191"/>
      <c r="S80" s="192"/>
      <c r="T80" s="198"/>
      <c r="U80" s="189"/>
      <c r="V80" s="191"/>
      <c r="W80" s="208"/>
      <c r="X80" s="189"/>
      <c r="Y80" s="193"/>
      <c r="Z80" s="191"/>
      <c r="AA80" s="189"/>
      <c r="AB80" s="172">
        <f t="shared" si="193"/>
        <v>0</v>
      </c>
      <c r="AC80" s="173">
        <f t="shared" si="194"/>
        <v>0</v>
      </c>
      <c r="AE80" s="277" t="str">
        <f>$AE$18</f>
        <v>18:00 - 18:59</v>
      </c>
      <c r="AF80" s="126">
        <f t="shared" si="203"/>
        <v>0</v>
      </c>
      <c r="AG80" s="190">
        <f t="shared" si="203"/>
        <v>0</v>
      </c>
      <c r="AH80" s="191">
        <f t="shared" si="203"/>
        <v>0</v>
      </c>
      <c r="AI80" s="192">
        <f t="shared" si="203"/>
        <v>0</v>
      </c>
      <c r="AJ80" s="278">
        <f t="shared" si="203"/>
        <v>0</v>
      </c>
      <c r="AK80" s="193">
        <f t="shared" si="203"/>
        <v>0</v>
      </c>
      <c r="AL80" s="191">
        <f t="shared" si="203"/>
        <v>0</v>
      </c>
      <c r="AM80" s="192">
        <f t="shared" si="203"/>
        <v>0</v>
      </c>
      <c r="AN80" s="278">
        <f t="shared" si="203"/>
        <v>0</v>
      </c>
      <c r="AO80" s="193">
        <f t="shared" si="203"/>
        <v>0</v>
      </c>
      <c r="AP80" s="191">
        <f t="shared" si="204"/>
        <v>0</v>
      </c>
      <c r="AQ80" s="278">
        <f t="shared" si="204"/>
        <v>0</v>
      </c>
      <c r="AR80" s="194">
        <f t="shared" si="204"/>
        <v>0</v>
      </c>
      <c r="AS80" s="195">
        <f t="shared" si="204"/>
        <v>0</v>
      </c>
      <c r="AT80" s="278">
        <f t="shared" si="204"/>
        <v>0</v>
      </c>
      <c r="AU80" s="193">
        <f t="shared" si="204"/>
        <v>0</v>
      </c>
      <c r="AV80" s="191">
        <f t="shared" si="204"/>
        <v>0</v>
      </c>
      <c r="AW80" s="192">
        <f t="shared" si="204"/>
        <v>0</v>
      </c>
      <c r="AX80" s="278">
        <f t="shared" si="204"/>
        <v>0</v>
      </c>
      <c r="AY80" s="193">
        <f t="shared" si="204"/>
        <v>0</v>
      </c>
      <c r="AZ80" s="191">
        <f t="shared" si="204"/>
        <v>0</v>
      </c>
      <c r="BA80" s="192">
        <f t="shared" si="204"/>
        <v>0</v>
      </c>
      <c r="BB80" s="278">
        <f t="shared" si="204"/>
        <v>0</v>
      </c>
      <c r="BC80" s="193">
        <f t="shared" si="204"/>
        <v>0</v>
      </c>
      <c r="BD80" s="191">
        <f t="shared" si="204"/>
        <v>0</v>
      </c>
      <c r="BE80" s="278">
        <f t="shared" si="204"/>
        <v>0</v>
      </c>
      <c r="BF80" s="172">
        <f>SUM(AF80,AH80,AJ80,AL80,AN80,AP80,AR80,AT80,AV80,AX80,AZ80,BB80,BD80)</f>
        <v>0</v>
      </c>
      <c r="BG80" s="173">
        <f>SUM(AG80,AI80,AK80,AM80,AO80,AQ80,AS80,AU80,AW80,AY80,BA80,BC80,BE80)</f>
        <v>0</v>
      </c>
      <c r="BI80" s="137" t="s">
        <v>25</v>
      </c>
      <c r="BJ80" s="129" t="e">
        <f t="shared" ref="BJ80:CK80" si="206">B80/B95</f>
        <v>#DIV/0!</v>
      </c>
      <c r="BK80" s="130" t="e">
        <f t="shared" si="206"/>
        <v>#DIV/0!</v>
      </c>
      <c r="BL80" s="131" t="e">
        <f t="shared" si="206"/>
        <v>#DIV/0!</v>
      </c>
      <c r="BM80" s="132" t="e">
        <f t="shared" si="206"/>
        <v>#DIV/0!</v>
      </c>
      <c r="BN80" s="129" t="e">
        <f t="shared" si="206"/>
        <v>#DIV/0!</v>
      </c>
      <c r="BO80" s="130" t="e">
        <f t="shared" si="206"/>
        <v>#DIV/0!</v>
      </c>
      <c r="BP80" s="131" t="e">
        <f t="shared" si="206"/>
        <v>#DIV/0!</v>
      </c>
      <c r="BQ80" s="132" t="e">
        <f t="shared" si="206"/>
        <v>#DIV/0!</v>
      </c>
      <c r="BR80" s="129" t="e">
        <f t="shared" si="206"/>
        <v>#DIV/0!</v>
      </c>
      <c r="BS80" s="130" t="e">
        <f t="shared" si="206"/>
        <v>#DIV/0!</v>
      </c>
      <c r="BT80" s="131" t="e">
        <f t="shared" si="206"/>
        <v>#DIV/0!</v>
      </c>
      <c r="BU80" s="129" t="e">
        <f t="shared" si="206"/>
        <v>#DIV/0!</v>
      </c>
      <c r="BV80" s="133" t="e">
        <f t="shared" si="206"/>
        <v>#DIV/0!</v>
      </c>
      <c r="BW80" s="134" t="e">
        <f t="shared" si="206"/>
        <v>#DIV/0!</v>
      </c>
      <c r="BX80" s="129" t="e">
        <f t="shared" si="206"/>
        <v>#DIV/0!</v>
      </c>
      <c r="BY80" s="130" t="e">
        <f t="shared" si="206"/>
        <v>#DIV/0!</v>
      </c>
      <c r="BZ80" s="131" t="e">
        <f t="shared" si="206"/>
        <v>#DIV/0!</v>
      </c>
      <c r="CA80" s="132" t="e">
        <f t="shared" si="206"/>
        <v>#DIV/0!</v>
      </c>
      <c r="CB80" s="129" t="e">
        <f t="shared" si="206"/>
        <v>#DIV/0!</v>
      </c>
      <c r="CC80" s="130" t="e">
        <f t="shared" si="206"/>
        <v>#DIV/0!</v>
      </c>
      <c r="CD80" s="131" t="e">
        <f t="shared" si="206"/>
        <v>#DIV/0!</v>
      </c>
      <c r="CE80" s="132" t="e">
        <f t="shared" si="206"/>
        <v>#DIV/0!</v>
      </c>
      <c r="CF80" s="129" t="e">
        <f t="shared" si="206"/>
        <v>#DIV/0!</v>
      </c>
      <c r="CG80" s="130" t="e">
        <f t="shared" si="206"/>
        <v>#DIV/0!</v>
      </c>
      <c r="CH80" s="131" t="e">
        <f t="shared" si="206"/>
        <v>#DIV/0!</v>
      </c>
      <c r="CI80" s="129" t="e">
        <f t="shared" si="206"/>
        <v>#DIV/0!</v>
      </c>
      <c r="CJ80" s="135" t="e">
        <f t="shared" si="206"/>
        <v>#DIV/0!</v>
      </c>
      <c r="CK80" s="136" t="e">
        <f t="shared" si="206"/>
        <v>#DIV/0!</v>
      </c>
    </row>
    <row r="81" spans="1:89" ht="13.5" thickBot="1" x14ac:dyDescent="0.25">
      <c r="A81" s="146" t="s">
        <v>26</v>
      </c>
      <c r="B81" s="203"/>
      <c r="C81" s="197"/>
      <c r="D81" s="198"/>
      <c r="E81" s="199"/>
      <c r="F81" s="196"/>
      <c r="G81" s="200"/>
      <c r="H81" s="198"/>
      <c r="I81" s="199"/>
      <c r="J81" s="196"/>
      <c r="K81" s="197"/>
      <c r="L81" s="198"/>
      <c r="M81" s="196"/>
      <c r="N81" s="201"/>
      <c r="O81" s="204"/>
      <c r="P81" s="196"/>
      <c r="Q81" s="197"/>
      <c r="R81" s="198"/>
      <c r="S81" s="199"/>
      <c r="T81" s="196"/>
      <c r="U81" s="200"/>
      <c r="V81" s="198"/>
      <c r="W81" s="205"/>
      <c r="X81" s="196"/>
      <c r="Y81" s="200"/>
      <c r="Z81" s="198"/>
      <c r="AA81" s="196"/>
      <c r="AB81" s="172">
        <f t="shared" si="193"/>
        <v>0</v>
      </c>
      <c r="AC81" s="173">
        <f t="shared" si="194"/>
        <v>0</v>
      </c>
      <c r="AE81" s="275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 t="e">
        <f t="shared" ref="BJ81:CK81" si="207">B81/B95</f>
        <v>#DIV/0!</v>
      </c>
      <c r="BK81" s="130" t="e">
        <f t="shared" si="207"/>
        <v>#DIV/0!</v>
      </c>
      <c r="BL81" s="131" t="e">
        <f t="shared" si="207"/>
        <v>#DIV/0!</v>
      </c>
      <c r="BM81" s="132" t="e">
        <f t="shared" si="207"/>
        <v>#DIV/0!</v>
      </c>
      <c r="BN81" s="129" t="e">
        <f t="shared" si="207"/>
        <v>#DIV/0!</v>
      </c>
      <c r="BO81" s="130" t="e">
        <f t="shared" si="207"/>
        <v>#DIV/0!</v>
      </c>
      <c r="BP81" s="131" t="e">
        <f t="shared" si="207"/>
        <v>#DIV/0!</v>
      </c>
      <c r="BQ81" s="132" t="e">
        <f t="shared" si="207"/>
        <v>#DIV/0!</v>
      </c>
      <c r="BR81" s="129" t="e">
        <f t="shared" si="207"/>
        <v>#DIV/0!</v>
      </c>
      <c r="BS81" s="130" t="e">
        <f t="shared" si="207"/>
        <v>#DIV/0!</v>
      </c>
      <c r="BT81" s="131" t="e">
        <f t="shared" si="207"/>
        <v>#DIV/0!</v>
      </c>
      <c r="BU81" s="129" t="e">
        <f t="shared" si="207"/>
        <v>#DIV/0!</v>
      </c>
      <c r="BV81" s="133" t="e">
        <f t="shared" si="207"/>
        <v>#DIV/0!</v>
      </c>
      <c r="BW81" s="134" t="e">
        <f t="shared" si="207"/>
        <v>#DIV/0!</v>
      </c>
      <c r="BX81" s="129" t="e">
        <f t="shared" si="207"/>
        <v>#DIV/0!</v>
      </c>
      <c r="BY81" s="130" t="e">
        <f t="shared" si="207"/>
        <v>#DIV/0!</v>
      </c>
      <c r="BZ81" s="131" t="e">
        <f t="shared" si="207"/>
        <v>#DIV/0!</v>
      </c>
      <c r="CA81" s="132" t="e">
        <f t="shared" si="207"/>
        <v>#DIV/0!</v>
      </c>
      <c r="CB81" s="129" t="e">
        <f t="shared" si="207"/>
        <v>#DIV/0!</v>
      </c>
      <c r="CC81" s="130" t="e">
        <f t="shared" si="207"/>
        <v>#DIV/0!</v>
      </c>
      <c r="CD81" s="131" t="e">
        <f t="shared" si="207"/>
        <v>#DIV/0!</v>
      </c>
      <c r="CE81" s="132" t="e">
        <f t="shared" si="207"/>
        <v>#DIV/0!</v>
      </c>
      <c r="CF81" s="129" t="e">
        <f t="shared" si="207"/>
        <v>#DIV/0!</v>
      </c>
      <c r="CG81" s="130" t="e">
        <f t="shared" si="207"/>
        <v>#DIV/0!</v>
      </c>
      <c r="CH81" s="131" t="e">
        <f t="shared" si="207"/>
        <v>#DIV/0!</v>
      </c>
      <c r="CI81" s="129" t="e">
        <f t="shared" si="207"/>
        <v>#DIV/0!</v>
      </c>
      <c r="CJ81" s="135" t="e">
        <f t="shared" si="207"/>
        <v>#DIV/0!</v>
      </c>
      <c r="CK81" s="136" t="e">
        <f t="shared" si="207"/>
        <v>#DIV/0!</v>
      </c>
    </row>
    <row r="82" spans="1:89" ht="14.25" thickTop="1" thickBot="1" x14ac:dyDescent="0.25">
      <c r="A82" s="137" t="s">
        <v>27</v>
      </c>
      <c r="B82" s="206"/>
      <c r="C82" s="190"/>
      <c r="D82" s="191"/>
      <c r="E82" s="192"/>
      <c r="F82" s="189"/>
      <c r="G82" s="193"/>
      <c r="H82" s="191"/>
      <c r="I82" s="192"/>
      <c r="J82" s="189"/>
      <c r="K82" s="190"/>
      <c r="L82" s="191"/>
      <c r="M82" s="189"/>
      <c r="N82" s="194"/>
      <c r="O82" s="207"/>
      <c r="P82" s="189"/>
      <c r="Q82" s="190"/>
      <c r="R82" s="191"/>
      <c r="S82" s="192"/>
      <c r="T82" s="189"/>
      <c r="U82" s="193"/>
      <c r="V82" s="191"/>
      <c r="W82" s="208"/>
      <c r="X82" s="189"/>
      <c r="Y82" s="193"/>
      <c r="Z82" s="191"/>
      <c r="AA82" s="189"/>
      <c r="AB82" s="172">
        <f t="shared" si="193"/>
        <v>0</v>
      </c>
      <c r="AC82" s="173">
        <f t="shared" si="194"/>
        <v>0</v>
      </c>
      <c r="AE82" s="269" t="s">
        <v>13</v>
      </c>
      <c r="AF82" s="20">
        <f t="shared" ref="AF82:BG82" si="208">SUM(AF79:AF81)</f>
        <v>0</v>
      </c>
      <c r="AG82" s="21">
        <f t="shared" si="208"/>
        <v>0</v>
      </c>
      <c r="AH82" s="20">
        <f t="shared" si="208"/>
        <v>0</v>
      </c>
      <c r="AI82" s="21">
        <f t="shared" si="208"/>
        <v>0</v>
      </c>
      <c r="AJ82" s="20">
        <f t="shared" si="208"/>
        <v>0</v>
      </c>
      <c r="AK82" s="21">
        <f t="shared" si="208"/>
        <v>0</v>
      </c>
      <c r="AL82" s="20">
        <f t="shared" si="208"/>
        <v>0</v>
      </c>
      <c r="AM82" s="21">
        <f t="shared" si="208"/>
        <v>0</v>
      </c>
      <c r="AN82" s="20">
        <f t="shared" si="208"/>
        <v>0</v>
      </c>
      <c r="AO82" s="21">
        <f t="shared" si="208"/>
        <v>0</v>
      </c>
      <c r="AP82" s="20">
        <f t="shared" si="208"/>
        <v>0</v>
      </c>
      <c r="AQ82" s="21">
        <f t="shared" si="208"/>
        <v>0</v>
      </c>
      <c r="AR82" s="20">
        <f t="shared" si="208"/>
        <v>0</v>
      </c>
      <c r="AS82" s="21">
        <f t="shared" si="208"/>
        <v>0</v>
      </c>
      <c r="AT82" s="20">
        <f t="shared" si="208"/>
        <v>0</v>
      </c>
      <c r="AU82" s="21">
        <f t="shared" si="208"/>
        <v>0</v>
      </c>
      <c r="AV82" s="20">
        <f t="shared" si="208"/>
        <v>0</v>
      </c>
      <c r="AW82" s="21">
        <f t="shared" si="208"/>
        <v>0</v>
      </c>
      <c r="AX82" s="20">
        <f t="shared" si="208"/>
        <v>0</v>
      </c>
      <c r="AY82" s="21">
        <f t="shared" si="208"/>
        <v>0</v>
      </c>
      <c r="AZ82" s="20">
        <f t="shared" si="208"/>
        <v>0</v>
      </c>
      <c r="BA82" s="21">
        <f t="shared" si="208"/>
        <v>0</v>
      </c>
      <c r="BB82" s="20">
        <f t="shared" si="208"/>
        <v>0</v>
      </c>
      <c r="BC82" s="21">
        <f t="shared" si="208"/>
        <v>0</v>
      </c>
      <c r="BD82" s="20">
        <f t="shared" si="208"/>
        <v>0</v>
      </c>
      <c r="BE82" s="21">
        <f t="shared" si="208"/>
        <v>0</v>
      </c>
      <c r="BF82" s="174">
        <f t="shared" si="208"/>
        <v>0</v>
      </c>
      <c r="BG82" s="175">
        <f t="shared" si="208"/>
        <v>0</v>
      </c>
      <c r="BI82" s="137" t="s">
        <v>27</v>
      </c>
      <c r="BJ82" s="129" t="e">
        <f t="shared" ref="BJ82:CK82" si="209">B82/B95</f>
        <v>#DIV/0!</v>
      </c>
      <c r="BK82" s="130" t="e">
        <f t="shared" si="209"/>
        <v>#DIV/0!</v>
      </c>
      <c r="BL82" s="131" t="e">
        <f t="shared" si="209"/>
        <v>#DIV/0!</v>
      </c>
      <c r="BM82" s="132" t="e">
        <f t="shared" si="209"/>
        <v>#DIV/0!</v>
      </c>
      <c r="BN82" s="129" t="e">
        <f t="shared" si="209"/>
        <v>#DIV/0!</v>
      </c>
      <c r="BO82" s="130" t="e">
        <f t="shared" si="209"/>
        <v>#DIV/0!</v>
      </c>
      <c r="BP82" s="131" t="e">
        <f t="shared" si="209"/>
        <v>#DIV/0!</v>
      </c>
      <c r="BQ82" s="132" t="e">
        <f t="shared" si="209"/>
        <v>#DIV/0!</v>
      </c>
      <c r="BR82" s="129" t="e">
        <f t="shared" si="209"/>
        <v>#DIV/0!</v>
      </c>
      <c r="BS82" s="130" t="e">
        <f t="shared" si="209"/>
        <v>#DIV/0!</v>
      </c>
      <c r="BT82" s="131" t="e">
        <f t="shared" si="209"/>
        <v>#DIV/0!</v>
      </c>
      <c r="BU82" s="129" t="e">
        <f t="shared" si="209"/>
        <v>#DIV/0!</v>
      </c>
      <c r="BV82" s="133" t="e">
        <f t="shared" si="209"/>
        <v>#DIV/0!</v>
      </c>
      <c r="BW82" s="134" t="e">
        <f t="shared" si="209"/>
        <v>#DIV/0!</v>
      </c>
      <c r="BX82" s="129" t="e">
        <f t="shared" si="209"/>
        <v>#DIV/0!</v>
      </c>
      <c r="BY82" s="130" t="e">
        <f t="shared" si="209"/>
        <v>#DIV/0!</v>
      </c>
      <c r="BZ82" s="131" t="e">
        <f t="shared" si="209"/>
        <v>#DIV/0!</v>
      </c>
      <c r="CA82" s="132" t="e">
        <f t="shared" si="209"/>
        <v>#DIV/0!</v>
      </c>
      <c r="CB82" s="129" t="e">
        <f t="shared" si="209"/>
        <v>#DIV/0!</v>
      </c>
      <c r="CC82" s="130" t="e">
        <f t="shared" si="209"/>
        <v>#DIV/0!</v>
      </c>
      <c r="CD82" s="131" t="e">
        <f t="shared" si="209"/>
        <v>#DIV/0!</v>
      </c>
      <c r="CE82" s="132" t="e">
        <f t="shared" si="209"/>
        <v>#DIV/0!</v>
      </c>
      <c r="CF82" s="129" t="e">
        <f t="shared" si="209"/>
        <v>#DIV/0!</v>
      </c>
      <c r="CG82" s="130" t="e">
        <f t="shared" si="209"/>
        <v>#DIV/0!</v>
      </c>
      <c r="CH82" s="131" t="e">
        <f t="shared" si="209"/>
        <v>#DIV/0!</v>
      </c>
      <c r="CI82" s="129" t="e">
        <f t="shared" si="209"/>
        <v>#DIV/0!</v>
      </c>
      <c r="CJ82" s="135" t="e">
        <f t="shared" si="209"/>
        <v>#DIV/0!</v>
      </c>
      <c r="CK82" s="136" t="e">
        <f t="shared" si="209"/>
        <v>#DIV/0!</v>
      </c>
    </row>
    <row r="83" spans="1:89" ht="13.5" thickTop="1" x14ac:dyDescent="0.2">
      <c r="A83" s="146" t="s">
        <v>28</v>
      </c>
      <c r="B83" s="203"/>
      <c r="C83" s="197"/>
      <c r="D83" s="198"/>
      <c r="E83" s="199"/>
      <c r="F83" s="196"/>
      <c r="G83" s="200"/>
      <c r="H83" s="198"/>
      <c r="I83" s="199"/>
      <c r="J83" s="196"/>
      <c r="K83" s="197"/>
      <c r="L83" s="198"/>
      <c r="M83" s="196"/>
      <c r="N83" s="201"/>
      <c r="O83" s="204"/>
      <c r="P83" s="196"/>
      <c r="Q83" s="197"/>
      <c r="R83" s="198"/>
      <c r="S83" s="199"/>
      <c r="T83" s="196"/>
      <c r="U83" s="200"/>
      <c r="V83" s="198"/>
      <c r="W83" s="205"/>
      <c r="X83" s="196"/>
      <c r="Y83" s="200"/>
      <c r="Z83" s="198"/>
      <c r="AA83" s="196"/>
      <c r="AB83" s="172">
        <f t="shared" si="193"/>
        <v>0</v>
      </c>
      <c r="AC83" s="173">
        <f t="shared" si="194"/>
        <v>0</v>
      </c>
      <c r="BI83" s="146" t="s">
        <v>28</v>
      </c>
      <c r="BJ83" s="129" t="e">
        <f t="shared" ref="BJ83:CK83" si="210">B83/B95</f>
        <v>#DIV/0!</v>
      </c>
      <c r="BK83" s="130" t="e">
        <f t="shared" si="210"/>
        <v>#DIV/0!</v>
      </c>
      <c r="BL83" s="131" t="e">
        <f t="shared" si="210"/>
        <v>#DIV/0!</v>
      </c>
      <c r="BM83" s="132" t="e">
        <f t="shared" si="210"/>
        <v>#DIV/0!</v>
      </c>
      <c r="BN83" s="129" t="e">
        <f t="shared" si="210"/>
        <v>#DIV/0!</v>
      </c>
      <c r="BO83" s="130" t="e">
        <f t="shared" si="210"/>
        <v>#DIV/0!</v>
      </c>
      <c r="BP83" s="131" t="e">
        <f t="shared" si="210"/>
        <v>#DIV/0!</v>
      </c>
      <c r="BQ83" s="132" t="e">
        <f t="shared" si="210"/>
        <v>#DIV/0!</v>
      </c>
      <c r="BR83" s="129" t="e">
        <f t="shared" si="210"/>
        <v>#DIV/0!</v>
      </c>
      <c r="BS83" s="130" t="e">
        <f t="shared" si="210"/>
        <v>#DIV/0!</v>
      </c>
      <c r="BT83" s="131" t="e">
        <f t="shared" si="210"/>
        <v>#DIV/0!</v>
      </c>
      <c r="BU83" s="129" t="e">
        <f t="shared" si="210"/>
        <v>#DIV/0!</v>
      </c>
      <c r="BV83" s="133" t="e">
        <f t="shared" si="210"/>
        <v>#DIV/0!</v>
      </c>
      <c r="BW83" s="134" t="e">
        <f t="shared" si="210"/>
        <v>#DIV/0!</v>
      </c>
      <c r="BX83" s="129" t="e">
        <f t="shared" si="210"/>
        <v>#DIV/0!</v>
      </c>
      <c r="BY83" s="130" t="e">
        <f t="shared" si="210"/>
        <v>#DIV/0!</v>
      </c>
      <c r="BZ83" s="131" t="e">
        <f t="shared" si="210"/>
        <v>#DIV/0!</v>
      </c>
      <c r="CA83" s="132" t="e">
        <f t="shared" si="210"/>
        <v>#DIV/0!</v>
      </c>
      <c r="CB83" s="129" t="e">
        <f t="shared" si="210"/>
        <v>#DIV/0!</v>
      </c>
      <c r="CC83" s="130" t="e">
        <f t="shared" si="210"/>
        <v>#DIV/0!</v>
      </c>
      <c r="CD83" s="131" t="e">
        <f t="shared" si="210"/>
        <v>#DIV/0!</v>
      </c>
      <c r="CE83" s="132" t="e">
        <f t="shared" si="210"/>
        <v>#DIV/0!</v>
      </c>
      <c r="CF83" s="129" t="e">
        <f t="shared" si="210"/>
        <v>#DIV/0!</v>
      </c>
      <c r="CG83" s="130" t="e">
        <f t="shared" si="210"/>
        <v>#DIV/0!</v>
      </c>
      <c r="CH83" s="131" t="e">
        <f t="shared" si="210"/>
        <v>#DIV/0!</v>
      </c>
      <c r="CI83" s="129" t="e">
        <f t="shared" si="210"/>
        <v>#DIV/0!</v>
      </c>
      <c r="CJ83" s="135" t="e">
        <f t="shared" si="210"/>
        <v>#DIV/0!</v>
      </c>
      <c r="CK83" s="136" t="e">
        <f t="shared" si="210"/>
        <v>#DIV/0!</v>
      </c>
    </row>
    <row r="84" spans="1:89" x14ac:dyDescent="0.2">
      <c r="A84" s="137" t="s">
        <v>29</v>
      </c>
      <c r="B84" s="206"/>
      <c r="C84" s="190"/>
      <c r="D84" s="191"/>
      <c r="E84" s="192"/>
      <c r="F84" s="189"/>
      <c r="G84" s="193"/>
      <c r="H84" s="191"/>
      <c r="I84" s="192"/>
      <c r="J84" s="189"/>
      <c r="K84" s="190"/>
      <c r="L84" s="191"/>
      <c r="M84" s="189"/>
      <c r="N84" s="194"/>
      <c r="O84" s="207"/>
      <c r="P84" s="189"/>
      <c r="Q84" s="190"/>
      <c r="R84" s="191"/>
      <c r="S84" s="192"/>
      <c r="T84" s="189"/>
      <c r="U84" s="193"/>
      <c r="V84" s="191"/>
      <c r="W84" s="208"/>
      <c r="X84" s="189"/>
      <c r="Y84" s="193"/>
      <c r="Z84" s="191"/>
      <c r="AA84" s="189"/>
      <c r="AB84" s="172">
        <f t="shared" si="193"/>
        <v>0</v>
      </c>
      <c r="AC84" s="173">
        <f t="shared" si="194"/>
        <v>0</v>
      </c>
      <c r="BI84" s="137" t="s">
        <v>29</v>
      </c>
      <c r="BJ84" s="129" t="e">
        <f t="shared" ref="BJ84:CK84" si="211">B84/B95</f>
        <v>#DIV/0!</v>
      </c>
      <c r="BK84" s="130" t="e">
        <f t="shared" si="211"/>
        <v>#DIV/0!</v>
      </c>
      <c r="BL84" s="131" t="e">
        <f t="shared" si="211"/>
        <v>#DIV/0!</v>
      </c>
      <c r="BM84" s="132" t="e">
        <f t="shared" si="211"/>
        <v>#DIV/0!</v>
      </c>
      <c r="BN84" s="129" t="e">
        <f t="shared" si="211"/>
        <v>#DIV/0!</v>
      </c>
      <c r="BO84" s="130" t="e">
        <f t="shared" si="211"/>
        <v>#DIV/0!</v>
      </c>
      <c r="BP84" s="131" t="e">
        <f t="shared" si="211"/>
        <v>#DIV/0!</v>
      </c>
      <c r="BQ84" s="132" t="e">
        <f t="shared" si="211"/>
        <v>#DIV/0!</v>
      </c>
      <c r="BR84" s="129" t="e">
        <f t="shared" si="211"/>
        <v>#DIV/0!</v>
      </c>
      <c r="BS84" s="130" t="e">
        <f t="shared" si="211"/>
        <v>#DIV/0!</v>
      </c>
      <c r="BT84" s="131" t="e">
        <f t="shared" si="211"/>
        <v>#DIV/0!</v>
      </c>
      <c r="BU84" s="129" t="e">
        <f t="shared" si="211"/>
        <v>#DIV/0!</v>
      </c>
      <c r="BV84" s="133" t="e">
        <f t="shared" si="211"/>
        <v>#DIV/0!</v>
      </c>
      <c r="BW84" s="134" t="e">
        <f t="shared" si="211"/>
        <v>#DIV/0!</v>
      </c>
      <c r="BX84" s="129" t="e">
        <f t="shared" si="211"/>
        <v>#DIV/0!</v>
      </c>
      <c r="BY84" s="130" t="e">
        <f t="shared" si="211"/>
        <v>#DIV/0!</v>
      </c>
      <c r="BZ84" s="131" t="e">
        <f t="shared" si="211"/>
        <v>#DIV/0!</v>
      </c>
      <c r="CA84" s="132" t="e">
        <f t="shared" si="211"/>
        <v>#DIV/0!</v>
      </c>
      <c r="CB84" s="129" t="e">
        <f t="shared" si="211"/>
        <v>#DIV/0!</v>
      </c>
      <c r="CC84" s="130" t="e">
        <f t="shared" si="211"/>
        <v>#DIV/0!</v>
      </c>
      <c r="CD84" s="131" t="e">
        <f t="shared" si="211"/>
        <v>#DIV/0!</v>
      </c>
      <c r="CE84" s="132" t="e">
        <f t="shared" si="211"/>
        <v>#DIV/0!</v>
      </c>
      <c r="CF84" s="129" t="e">
        <f t="shared" si="211"/>
        <v>#DIV/0!</v>
      </c>
      <c r="CG84" s="130" t="e">
        <f t="shared" si="211"/>
        <v>#DIV/0!</v>
      </c>
      <c r="CH84" s="131" t="e">
        <f t="shared" si="211"/>
        <v>#DIV/0!</v>
      </c>
      <c r="CI84" s="129" t="e">
        <f t="shared" si="211"/>
        <v>#DIV/0!</v>
      </c>
      <c r="CJ84" s="135" t="e">
        <f t="shared" si="211"/>
        <v>#DIV/0!</v>
      </c>
      <c r="CK84" s="136" t="e">
        <f t="shared" si="211"/>
        <v>#DIV/0!</v>
      </c>
    </row>
    <row r="85" spans="1:89" x14ac:dyDescent="0.2">
      <c r="A85" s="146" t="s">
        <v>30</v>
      </c>
      <c r="B85" s="203"/>
      <c r="C85" s="197"/>
      <c r="D85" s="198"/>
      <c r="E85" s="199"/>
      <c r="F85" s="196"/>
      <c r="G85" s="200"/>
      <c r="H85" s="198"/>
      <c r="I85" s="199"/>
      <c r="J85" s="196"/>
      <c r="K85" s="197"/>
      <c r="L85" s="198"/>
      <c r="M85" s="196"/>
      <c r="N85" s="201"/>
      <c r="O85" s="204"/>
      <c r="P85" s="196"/>
      <c r="Q85" s="197"/>
      <c r="R85" s="198"/>
      <c r="S85" s="199"/>
      <c r="T85" s="196"/>
      <c r="U85" s="200"/>
      <c r="V85" s="198"/>
      <c r="W85" s="205"/>
      <c r="X85" s="196"/>
      <c r="Y85" s="200"/>
      <c r="Z85" s="198"/>
      <c r="AA85" s="196"/>
      <c r="AB85" s="172">
        <f t="shared" si="193"/>
        <v>0</v>
      </c>
      <c r="AC85" s="173">
        <f t="shared" si="194"/>
        <v>0</v>
      </c>
      <c r="BI85" s="146" t="s">
        <v>30</v>
      </c>
      <c r="BJ85" s="129" t="e">
        <f t="shared" ref="BJ85:CK85" si="212">B85/B95</f>
        <v>#DIV/0!</v>
      </c>
      <c r="BK85" s="130" t="e">
        <f t="shared" si="212"/>
        <v>#DIV/0!</v>
      </c>
      <c r="BL85" s="131" t="e">
        <f t="shared" si="212"/>
        <v>#DIV/0!</v>
      </c>
      <c r="BM85" s="132" t="e">
        <f t="shared" si="212"/>
        <v>#DIV/0!</v>
      </c>
      <c r="BN85" s="129" t="e">
        <f t="shared" si="212"/>
        <v>#DIV/0!</v>
      </c>
      <c r="BO85" s="130" t="e">
        <f t="shared" si="212"/>
        <v>#DIV/0!</v>
      </c>
      <c r="BP85" s="131" t="e">
        <f t="shared" si="212"/>
        <v>#DIV/0!</v>
      </c>
      <c r="BQ85" s="132" t="e">
        <f t="shared" si="212"/>
        <v>#DIV/0!</v>
      </c>
      <c r="BR85" s="129" t="e">
        <f t="shared" si="212"/>
        <v>#DIV/0!</v>
      </c>
      <c r="BS85" s="130" t="e">
        <f t="shared" si="212"/>
        <v>#DIV/0!</v>
      </c>
      <c r="BT85" s="131" t="e">
        <f t="shared" si="212"/>
        <v>#DIV/0!</v>
      </c>
      <c r="BU85" s="129" t="e">
        <f t="shared" si="212"/>
        <v>#DIV/0!</v>
      </c>
      <c r="BV85" s="133" t="e">
        <f t="shared" si="212"/>
        <v>#DIV/0!</v>
      </c>
      <c r="BW85" s="134" t="e">
        <f t="shared" si="212"/>
        <v>#DIV/0!</v>
      </c>
      <c r="BX85" s="129" t="e">
        <f t="shared" si="212"/>
        <v>#DIV/0!</v>
      </c>
      <c r="BY85" s="130" t="e">
        <f t="shared" si="212"/>
        <v>#DIV/0!</v>
      </c>
      <c r="BZ85" s="131" t="e">
        <f t="shared" si="212"/>
        <v>#DIV/0!</v>
      </c>
      <c r="CA85" s="132" t="e">
        <f t="shared" si="212"/>
        <v>#DIV/0!</v>
      </c>
      <c r="CB85" s="129" t="e">
        <f t="shared" si="212"/>
        <v>#DIV/0!</v>
      </c>
      <c r="CC85" s="130" t="e">
        <f t="shared" si="212"/>
        <v>#DIV/0!</v>
      </c>
      <c r="CD85" s="131" t="e">
        <f t="shared" si="212"/>
        <v>#DIV/0!</v>
      </c>
      <c r="CE85" s="132" t="e">
        <f t="shared" si="212"/>
        <v>#DIV/0!</v>
      </c>
      <c r="CF85" s="129" t="e">
        <f t="shared" si="212"/>
        <v>#DIV/0!</v>
      </c>
      <c r="CG85" s="130" t="e">
        <f t="shared" si="212"/>
        <v>#DIV/0!</v>
      </c>
      <c r="CH85" s="131" t="e">
        <f t="shared" si="212"/>
        <v>#DIV/0!</v>
      </c>
      <c r="CI85" s="129" t="e">
        <f t="shared" si="212"/>
        <v>#DIV/0!</v>
      </c>
      <c r="CJ85" s="135" t="e">
        <f t="shared" si="212"/>
        <v>#DIV/0!</v>
      </c>
      <c r="CK85" s="136" t="e">
        <f t="shared" si="212"/>
        <v>#DIV/0!</v>
      </c>
    </row>
    <row r="86" spans="1:89" x14ac:dyDescent="0.2">
      <c r="A86" s="137" t="s">
        <v>31</v>
      </c>
      <c r="B86" s="206"/>
      <c r="C86" s="190"/>
      <c r="D86" s="191"/>
      <c r="E86" s="192"/>
      <c r="F86" s="189"/>
      <c r="G86" s="193"/>
      <c r="H86" s="191"/>
      <c r="I86" s="192"/>
      <c r="J86" s="189"/>
      <c r="K86" s="190"/>
      <c r="L86" s="191"/>
      <c r="M86" s="189"/>
      <c r="N86" s="194"/>
      <c r="O86" s="207"/>
      <c r="P86" s="189"/>
      <c r="Q86" s="190"/>
      <c r="R86" s="191"/>
      <c r="S86" s="192"/>
      <c r="T86" s="189"/>
      <c r="U86" s="193"/>
      <c r="V86" s="191"/>
      <c r="W86" s="208"/>
      <c r="X86" s="189"/>
      <c r="Y86" s="193"/>
      <c r="Z86" s="191"/>
      <c r="AA86" s="189"/>
      <c r="AB86" s="172">
        <f t="shared" si="193"/>
        <v>0</v>
      </c>
      <c r="AC86" s="173">
        <f t="shared" si="194"/>
        <v>0</v>
      </c>
      <c r="BI86" s="137" t="s">
        <v>31</v>
      </c>
      <c r="BJ86" s="129" t="e">
        <f t="shared" ref="BJ86:CK86" si="213">B86/B95</f>
        <v>#DIV/0!</v>
      </c>
      <c r="BK86" s="130" t="e">
        <f t="shared" si="213"/>
        <v>#DIV/0!</v>
      </c>
      <c r="BL86" s="131" t="e">
        <f t="shared" si="213"/>
        <v>#DIV/0!</v>
      </c>
      <c r="BM86" s="132" t="e">
        <f t="shared" si="213"/>
        <v>#DIV/0!</v>
      </c>
      <c r="BN86" s="129" t="e">
        <f t="shared" si="213"/>
        <v>#DIV/0!</v>
      </c>
      <c r="BO86" s="130" t="e">
        <f t="shared" si="213"/>
        <v>#DIV/0!</v>
      </c>
      <c r="BP86" s="131" t="e">
        <f t="shared" si="213"/>
        <v>#DIV/0!</v>
      </c>
      <c r="BQ86" s="132" t="e">
        <f t="shared" si="213"/>
        <v>#DIV/0!</v>
      </c>
      <c r="BR86" s="129" t="e">
        <f t="shared" si="213"/>
        <v>#DIV/0!</v>
      </c>
      <c r="BS86" s="130" t="e">
        <f t="shared" si="213"/>
        <v>#DIV/0!</v>
      </c>
      <c r="BT86" s="131" t="e">
        <f t="shared" si="213"/>
        <v>#DIV/0!</v>
      </c>
      <c r="BU86" s="129" t="e">
        <f t="shared" si="213"/>
        <v>#DIV/0!</v>
      </c>
      <c r="BV86" s="133" t="e">
        <f t="shared" si="213"/>
        <v>#DIV/0!</v>
      </c>
      <c r="BW86" s="134" t="e">
        <f t="shared" si="213"/>
        <v>#DIV/0!</v>
      </c>
      <c r="BX86" s="129" t="e">
        <f t="shared" si="213"/>
        <v>#DIV/0!</v>
      </c>
      <c r="BY86" s="130" t="e">
        <f t="shared" si="213"/>
        <v>#DIV/0!</v>
      </c>
      <c r="BZ86" s="131" t="e">
        <f t="shared" si="213"/>
        <v>#DIV/0!</v>
      </c>
      <c r="CA86" s="132" t="e">
        <f t="shared" si="213"/>
        <v>#DIV/0!</v>
      </c>
      <c r="CB86" s="129" t="e">
        <f t="shared" si="213"/>
        <v>#DIV/0!</v>
      </c>
      <c r="CC86" s="130" t="e">
        <f t="shared" si="213"/>
        <v>#DIV/0!</v>
      </c>
      <c r="CD86" s="131" t="e">
        <f t="shared" si="213"/>
        <v>#DIV/0!</v>
      </c>
      <c r="CE86" s="132" t="e">
        <f t="shared" si="213"/>
        <v>#DIV/0!</v>
      </c>
      <c r="CF86" s="129" t="e">
        <f t="shared" si="213"/>
        <v>#DIV/0!</v>
      </c>
      <c r="CG86" s="130" t="e">
        <f t="shared" si="213"/>
        <v>#DIV/0!</v>
      </c>
      <c r="CH86" s="131" t="e">
        <f t="shared" si="213"/>
        <v>#DIV/0!</v>
      </c>
      <c r="CI86" s="129" t="e">
        <f t="shared" si="213"/>
        <v>#DIV/0!</v>
      </c>
      <c r="CJ86" s="135" t="e">
        <f t="shared" si="213"/>
        <v>#DIV/0!</v>
      </c>
      <c r="CK86" s="136" t="e">
        <f t="shared" si="213"/>
        <v>#DIV/0!</v>
      </c>
    </row>
    <row r="87" spans="1:89" x14ac:dyDescent="0.2">
      <c r="A87" s="146" t="s">
        <v>32</v>
      </c>
      <c r="B87" s="203"/>
      <c r="C87" s="197"/>
      <c r="D87" s="198"/>
      <c r="E87" s="199"/>
      <c r="F87" s="196"/>
      <c r="G87" s="200"/>
      <c r="H87" s="198"/>
      <c r="I87" s="199"/>
      <c r="J87" s="196"/>
      <c r="K87" s="197"/>
      <c r="L87" s="198"/>
      <c r="M87" s="196"/>
      <c r="N87" s="201"/>
      <c r="O87" s="204"/>
      <c r="P87" s="196"/>
      <c r="Q87" s="197"/>
      <c r="R87" s="198"/>
      <c r="S87" s="199"/>
      <c r="T87" s="196"/>
      <c r="U87" s="200"/>
      <c r="V87" s="198"/>
      <c r="W87" s="205"/>
      <c r="X87" s="196"/>
      <c r="Y87" s="200"/>
      <c r="Z87" s="198"/>
      <c r="AA87" s="196"/>
      <c r="AB87" s="172">
        <f t="shared" si="193"/>
        <v>0</v>
      </c>
      <c r="AC87" s="173">
        <f t="shared" si="194"/>
        <v>0</v>
      </c>
      <c r="BI87" s="146" t="s">
        <v>32</v>
      </c>
      <c r="BJ87" s="129" t="e">
        <f t="shared" ref="BJ87:CK87" si="214">B87/B95</f>
        <v>#DIV/0!</v>
      </c>
      <c r="BK87" s="130" t="e">
        <f t="shared" si="214"/>
        <v>#DIV/0!</v>
      </c>
      <c r="BL87" s="131" t="e">
        <f t="shared" si="214"/>
        <v>#DIV/0!</v>
      </c>
      <c r="BM87" s="132" t="e">
        <f t="shared" si="214"/>
        <v>#DIV/0!</v>
      </c>
      <c r="BN87" s="129" t="e">
        <f t="shared" si="214"/>
        <v>#DIV/0!</v>
      </c>
      <c r="BO87" s="130" t="e">
        <f t="shared" si="214"/>
        <v>#DIV/0!</v>
      </c>
      <c r="BP87" s="131" t="e">
        <f t="shared" si="214"/>
        <v>#DIV/0!</v>
      </c>
      <c r="BQ87" s="132" t="e">
        <f t="shared" si="214"/>
        <v>#DIV/0!</v>
      </c>
      <c r="BR87" s="129" t="e">
        <f t="shared" si="214"/>
        <v>#DIV/0!</v>
      </c>
      <c r="BS87" s="130" t="e">
        <f t="shared" si="214"/>
        <v>#DIV/0!</v>
      </c>
      <c r="BT87" s="131" t="e">
        <f t="shared" si="214"/>
        <v>#DIV/0!</v>
      </c>
      <c r="BU87" s="129" t="e">
        <f t="shared" si="214"/>
        <v>#DIV/0!</v>
      </c>
      <c r="BV87" s="133" t="e">
        <f t="shared" si="214"/>
        <v>#DIV/0!</v>
      </c>
      <c r="BW87" s="134" t="e">
        <f t="shared" si="214"/>
        <v>#DIV/0!</v>
      </c>
      <c r="BX87" s="129" t="e">
        <f t="shared" si="214"/>
        <v>#DIV/0!</v>
      </c>
      <c r="BY87" s="130" t="e">
        <f t="shared" si="214"/>
        <v>#DIV/0!</v>
      </c>
      <c r="BZ87" s="131" t="e">
        <f t="shared" si="214"/>
        <v>#DIV/0!</v>
      </c>
      <c r="CA87" s="132" t="e">
        <f t="shared" si="214"/>
        <v>#DIV/0!</v>
      </c>
      <c r="CB87" s="129" t="e">
        <f t="shared" si="214"/>
        <v>#DIV/0!</v>
      </c>
      <c r="CC87" s="130" t="e">
        <f t="shared" si="214"/>
        <v>#DIV/0!</v>
      </c>
      <c r="CD87" s="131" t="e">
        <f t="shared" si="214"/>
        <v>#DIV/0!</v>
      </c>
      <c r="CE87" s="132" t="e">
        <f t="shared" si="214"/>
        <v>#DIV/0!</v>
      </c>
      <c r="CF87" s="129" t="e">
        <f t="shared" si="214"/>
        <v>#DIV/0!</v>
      </c>
      <c r="CG87" s="130" t="e">
        <f t="shared" si="214"/>
        <v>#DIV/0!</v>
      </c>
      <c r="CH87" s="131" t="e">
        <f t="shared" si="214"/>
        <v>#DIV/0!</v>
      </c>
      <c r="CI87" s="129" t="e">
        <f t="shared" si="214"/>
        <v>#DIV/0!</v>
      </c>
      <c r="CJ87" s="135" t="e">
        <f t="shared" si="214"/>
        <v>#DIV/0!</v>
      </c>
      <c r="CK87" s="136" t="e">
        <f t="shared" si="214"/>
        <v>#DIV/0!</v>
      </c>
    </row>
    <row r="88" spans="1:89" x14ac:dyDescent="0.2">
      <c r="A88" s="137" t="s">
        <v>33</v>
      </c>
      <c r="B88" s="206"/>
      <c r="C88" s="190"/>
      <c r="D88" s="191"/>
      <c r="E88" s="192"/>
      <c r="F88" s="189"/>
      <c r="G88" s="193"/>
      <c r="H88" s="191"/>
      <c r="I88" s="192"/>
      <c r="J88" s="189"/>
      <c r="K88" s="190"/>
      <c r="L88" s="191"/>
      <c r="M88" s="189"/>
      <c r="N88" s="194"/>
      <c r="O88" s="207"/>
      <c r="P88" s="189"/>
      <c r="Q88" s="190"/>
      <c r="R88" s="191"/>
      <c r="S88" s="192"/>
      <c r="T88" s="189"/>
      <c r="U88" s="193"/>
      <c r="V88" s="191"/>
      <c r="W88" s="208"/>
      <c r="X88" s="189"/>
      <c r="Y88" s="193"/>
      <c r="Z88" s="191"/>
      <c r="AA88" s="189"/>
      <c r="AB88" s="172">
        <f t="shared" si="193"/>
        <v>0</v>
      </c>
      <c r="AC88" s="173">
        <f t="shared" si="194"/>
        <v>0</v>
      </c>
      <c r="BI88" s="137" t="s">
        <v>33</v>
      </c>
      <c r="BJ88" s="129" t="e">
        <f t="shared" ref="BJ88:CK88" si="215">B88/B95</f>
        <v>#DIV/0!</v>
      </c>
      <c r="BK88" s="130" t="e">
        <f t="shared" si="215"/>
        <v>#DIV/0!</v>
      </c>
      <c r="BL88" s="131" t="e">
        <f t="shared" si="215"/>
        <v>#DIV/0!</v>
      </c>
      <c r="BM88" s="132" t="e">
        <f t="shared" si="215"/>
        <v>#DIV/0!</v>
      </c>
      <c r="BN88" s="129" t="e">
        <f t="shared" si="215"/>
        <v>#DIV/0!</v>
      </c>
      <c r="BO88" s="130" t="e">
        <f t="shared" si="215"/>
        <v>#DIV/0!</v>
      </c>
      <c r="BP88" s="131" t="e">
        <f t="shared" si="215"/>
        <v>#DIV/0!</v>
      </c>
      <c r="BQ88" s="132" t="e">
        <f t="shared" si="215"/>
        <v>#DIV/0!</v>
      </c>
      <c r="BR88" s="129" t="e">
        <f t="shared" si="215"/>
        <v>#DIV/0!</v>
      </c>
      <c r="BS88" s="130" t="e">
        <f t="shared" si="215"/>
        <v>#DIV/0!</v>
      </c>
      <c r="BT88" s="131" t="e">
        <f t="shared" si="215"/>
        <v>#DIV/0!</v>
      </c>
      <c r="BU88" s="129" t="e">
        <f t="shared" si="215"/>
        <v>#DIV/0!</v>
      </c>
      <c r="BV88" s="133" t="e">
        <f t="shared" si="215"/>
        <v>#DIV/0!</v>
      </c>
      <c r="BW88" s="134" t="e">
        <f t="shared" si="215"/>
        <v>#DIV/0!</v>
      </c>
      <c r="BX88" s="129" t="e">
        <f t="shared" si="215"/>
        <v>#DIV/0!</v>
      </c>
      <c r="BY88" s="130" t="e">
        <f t="shared" si="215"/>
        <v>#DIV/0!</v>
      </c>
      <c r="BZ88" s="131" t="e">
        <f t="shared" si="215"/>
        <v>#DIV/0!</v>
      </c>
      <c r="CA88" s="132" t="e">
        <f t="shared" si="215"/>
        <v>#DIV/0!</v>
      </c>
      <c r="CB88" s="129" t="e">
        <f t="shared" si="215"/>
        <v>#DIV/0!</v>
      </c>
      <c r="CC88" s="130" t="e">
        <f t="shared" si="215"/>
        <v>#DIV/0!</v>
      </c>
      <c r="CD88" s="131" t="e">
        <f t="shared" si="215"/>
        <v>#DIV/0!</v>
      </c>
      <c r="CE88" s="132" t="e">
        <f t="shared" si="215"/>
        <v>#DIV/0!</v>
      </c>
      <c r="CF88" s="129" t="e">
        <f t="shared" si="215"/>
        <v>#DIV/0!</v>
      </c>
      <c r="CG88" s="130" t="e">
        <f t="shared" si="215"/>
        <v>#DIV/0!</v>
      </c>
      <c r="CH88" s="131" t="e">
        <f t="shared" si="215"/>
        <v>#DIV/0!</v>
      </c>
      <c r="CI88" s="129" t="e">
        <f t="shared" si="215"/>
        <v>#DIV/0!</v>
      </c>
      <c r="CJ88" s="135" t="e">
        <f t="shared" si="215"/>
        <v>#DIV/0!</v>
      </c>
      <c r="CK88" s="136" t="e">
        <f t="shared" si="215"/>
        <v>#DIV/0!</v>
      </c>
    </row>
    <row r="89" spans="1:89" x14ac:dyDescent="0.2">
      <c r="A89" s="146" t="s">
        <v>34</v>
      </c>
      <c r="B89" s="203"/>
      <c r="C89" s="197"/>
      <c r="D89" s="198"/>
      <c r="E89" s="199"/>
      <c r="F89" s="196"/>
      <c r="G89" s="200"/>
      <c r="H89" s="198"/>
      <c r="I89" s="199"/>
      <c r="J89" s="196"/>
      <c r="K89" s="197"/>
      <c r="L89" s="198"/>
      <c r="M89" s="196"/>
      <c r="N89" s="201"/>
      <c r="O89" s="204"/>
      <c r="P89" s="196"/>
      <c r="Q89" s="197"/>
      <c r="R89" s="198"/>
      <c r="S89" s="199"/>
      <c r="T89" s="196"/>
      <c r="U89" s="200"/>
      <c r="V89" s="198"/>
      <c r="W89" s="205"/>
      <c r="X89" s="196"/>
      <c r="Y89" s="200"/>
      <c r="Z89" s="198"/>
      <c r="AA89" s="196"/>
      <c r="AB89" s="172">
        <f t="shared" si="193"/>
        <v>0</v>
      </c>
      <c r="AC89" s="173">
        <f t="shared" si="194"/>
        <v>0</v>
      </c>
      <c r="BI89" s="146" t="s">
        <v>34</v>
      </c>
      <c r="BJ89" s="129" t="e">
        <f t="shared" ref="BJ89:CK89" si="216">B89/B95</f>
        <v>#DIV/0!</v>
      </c>
      <c r="BK89" s="130" t="e">
        <f t="shared" si="216"/>
        <v>#DIV/0!</v>
      </c>
      <c r="BL89" s="131" t="e">
        <f t="shared" si="216"/>
        <v>#DIV/0!</v>
      </c>
      <c r="BM89" s="132" t="e">
        <f t="shared" si="216"/>
        <v>#DIV/0!</v>
      </c>
      <c r="BN89" s="129" t="e">
        <f t="shared" si="216"/>
        <v>#DIV/0!</v>
      </c>
      <c r="BO89" s="130" t="e">
        <f t="shared" si="216"/>
        <v>#DIV/0!</v>
      </c>
      <c r="BP89" s="131" t="e">
        <f t="shared" si="216"/>
        <v>#DIV/0!</v>
      </c>
      <c r="BQ89" s="132" t="e">
        <f t="shared" si="216"/>
        <v>#DIV/0!</v>
      </c>
      <c r="BR89" s="129" t="e">
        <f t="shared" si="216"/>
        <v>#DIV/0!</v>
      </c>
      <c r="BS89" s="130" t="e">
        <f t="shared" si="216"/>
        <v>#DIV/0!</v>
      </c>
      <c r="BT89" s="131" t="e">
        <f t="shared" si="216"/>
        <v>#DIV/0!</v>
      </c>
      <c r="BU89" s="129" t="e">
        <f t="shared" si="216"/>
        <v>#DIV/0!</v>
      </c>
      <c r="BV89" s="133" t="e">
        <f t="shared" si="216"/>
        <v>#DIV/0!</v>
      </c>
      <c r="BW89" s="134" t="e">
        <f t="shared" si="216"/>
        <v>#DIV/0!</v>
      </c>
      <c r="BX89" s="129" t="e">
        <f t="shared" si="216"/>
        <v>#DIV/0!</v>
      </c>
      <c r="BY89" s="130" t="e">
        <f t="shared" si="216"/>
        <v>#DIV/0!</v>
      </c>
      <c r="BZ89" s="131" t="e">
        <f t="shared" si="216"/>
        <v>#DIV/0!</v>
      </c>
      <c r="CA89" s="132" t="e">
        <f t="shared" si="216"/>
        <v>#DIV/0!</v>
      </c>
      <c r="CB89" s="129" t="e">
        <f t="shared" si="216"/>
        <v>#DIV/0!</v>
      </c>
      <c r="CC89" s="130" t="e">
        <f t="shared" si="216"/>
        <v>#DIV/0!</v>
      </c>
      <c r="CD89" s="131" t="e">
        <f t="shared" si="216"/>
        <v>#DIV/0!</v>
      </c>
      <c r="CE89" s="132" t="e">
        <f t="shared" si="216"/>
        <v>#DIV/0!</v>
      </c>
      <c r="CF89" s="129" t="e">
        <f t="shared" si="216"/>
        <v>#DIV/0!</v>
      </c>
      <c r="CG89" s="130" t="e">
        <f t="shared" si="216"/>
        <v>#DIV/0!</v>
      </c>
      <c r="CH89" s="131" t="e">
        <f t="shared" si="216"/>
        <v>#DIV/0!</v>
      </c>
      <c r="CI89" s="129" t="e">
        <f t="shared" si="216"/>
        <v>#DIV/0!</v>
      </c>
      <c r="CJ89" s="135" t="e">
        <f t="shared" si="216"/>
        <v>#DIV/0!</v>
      </c>
      <c r="CK89" s="136" t="e">
        <f t="shared" si="216"/>
        <v>#DIV/0!</v>
      </c>
    </row>
    <row r="90" spans="1:89" x14ac:dyDescent="0.2">
      <c r="A90" s="137" t="s">
        <v>35</v>
      </c>
      <c r="B90" s="206"/>
      <c r="C90" s="190"/>
      <c r="D90" s="191"/>
      <c r="E90" s="192"/>
      <c r="F90" s="189"/>
      <c r="G90" s="193"/>
      <c r="H90" s="191"/>
      <c r="I90" s="192"/>
      <c r="J90" s="189"/>
      <c r="K90" s="190"/>
      <c r="L90" s="191"/>
      <c r="M90" s="189"/>
      <c r="N90" s="194"/>
      <c r="O90" s="207"/>
      <c r="P90" s="189"/>
      <c r="Q90" s="190"/>
      <c r="R90" s="191"/>
      <c r="S90" s="192"/>
      <c r="T90" s="189"/>
      <c r="U90" s="193"/>
      <c r="V90" s="191"/>
      <c r="W90" s="208"/>
      <c r="X90" s="189"/>
      <c r="Y90" s="193"/>
      <c r="Z90" s="191"/>
      <c r="AA90" s="189"/>
      <c r="AB90" s="172">
        <f t="shared" si="193"/>
        <v>0</v>
      </c>
      <c r="AC90" s="173">
        <f t="shared" si="194"/>
        <v>0</v>
      </c>
      <c r="BI90" s="137" t="s">
        <v>35</v>
      </c>
      <c r="BJ90" s="129" t="e">
        <f t="shared" ref="BJ90:CK90" si="217">B90/B95</f>
        <v>#DIV/0!</v>
      </c>
      <c r="BK90" s="130" t="e">
        <f t="shared" si="217"/>
        <v>#DIV/0!</v>
      </c>
      <c r="BL90" s="131" t="e">
        <f t="shared" si="217"/>
        <v>#DIV/0!</v>
      </c>
      <c r="BM90" s="132" t="e">
        <f t="shared" si="217"/>
        <v>#DIV/0!</v>
      </c>
      <c r="BN90" s="129" t="e">
        <f t="shared" si="217"/>
        <v>#DIV/0!</v>
      </c>
      <c r="BO90" s="130" t="e">
        <f t="shared" si="217"/>
        <v>#DIV/0!</v>
      </c>
      <c r="BP90" s="131" t="e">
        <f t="shared" si="217"/>
        <v>#DIV/0!</v>
      </c>
      <c r="BQ90" s="132" t="e">
        <f t="shared" si="217"/>
        <v>#DIV/0!</v>
      </c>
      <c r="BR90" s="129" t="e">
        <f t="shared" si="217"/>
        <v>#DIV/0!</v>
      </c>
      <c r="BS90" s="130" t="e">
        <f t="shared" si="217"/>
        <v>#DIV/0!</v>
      </c>
      <c r="BT90" s="131" t="e">
        <f t="shared" si="217"/>
        <v>#DIV/0!</v>
      </c>
      <c r="BU90" s="129" t="e">
        <f t="shared" si="217"/>
        <v>#DIV/0!</v>
      </c>
      <c r="BV90" s="133" t="e">
        <f t="shared" si="217"/>
        <v>#DIV/0!</v>
      </c>
      <c r="BW90" s="134" t="e">
        <f t="shared" si="217"/>
        <v>#DIV/0!</v>
      </c>
      <c r="BX90" s="129" t="e">
        <f t="shared" si="217"/>
        <v>#DIV/0!</v>
      </c>
      <c r="BY90" s="130" t="e">
        <f t="shared" si="217"/>
        <v>#DIV/0!</v>
      </c>
      <c r="BZ90" s="131" t="e">
        <f t="shared" si="217"/>
        <v>#DIV/0!</v>
      </c>
      <c r="CA90" s="132" t="e">
        <f t="shared" si="217"/>
        <v>#DIV/0!</v>
      </c>
      <c r="CB90" s="129" t="e">
        <f t="shared" si="217"/>
        <v>#DIV/0!</v>
      </c>
      <c r="CC90" s="130" t="e">
        <f t="shared" si="217"/>
        <v>#DIV/0!</v>
      </c>
      <c r="CD90" s="131" t="e">
        <f t="shared" si="217"/>
        <v>#DIV/0!</v>
      </c>
      <c r="CE90" s="132" t="e">
        <f t="shared" si="217"/>
        <v>#DIV/0!</v>
      </c>
      <c r="CF90" s="129" t="e">
        <f t="shared" si="217"/>
        <v>#DIV/0!</v>
      </c>
      <c r="CG90" s="130" t="e">
        <f t="shared" si="217"/>
        <v>#DIV/0!</v>
      </c>
      <c r="CH90" s="131" t="e">
        <f t="shared" si="217"/>
        <v>#DIV/0!</v>
      </c>
      <c r="CI90" s="129" t="e">
        <f t="shared" si="217"/>
        <v>#DIV/0!</v>
      </c>
      <c r="CJ90" s="135" t="e">
        <f t="shared" si="217"/>
        <v>#DIV/0!</v>
      </c>
      <c r="CK90" s="136" t="e">
        <f t="shared" si="217"/>
        <v>#DIV/0!</v>
      </c>
    </row>
    <row r="91" spans="1:89" x14ac:dyDescent="0.2">
      <c r="A91" s="146" t="s">
        <v>36</v>
      </c>
      <c r="B91" s="203"/>
      <c r="C91" s="197"/>
      <c r="D91" s="198"/>
      <c r="E91" s="199"/>
      <c r="F91" s="196"/>
      <c r="G91" s="200"/>
      <c r="H91" s="198"/>
      <c r="I91" s="199"/>
      <c r="J91" s="196"/>
      <c r="K91" s="200"/>
      <c r="L91" s="198"/>
      <c r="M91" s="196"/>
      <c r="N91" s="201"/>
      <c r="O91" s="204"/>
      <c r="P91" s="196"/>
      <c r="Q91" s="200"/>
      <c r="R91" s="198"/>
      <c r="S91" s="199"/>
      <c r="T91" s="196"/>
      <c r="U91" s="200"/>
      <c r="V91" s="198"/>
      <c r="W91" s="199"/>
      <c r="X91" s="196"/>
      <c r="Y91" s="200"/>
      <c r="Z91" s="198"/>
      <c r="AA91" s="196"/>
      <c r="AB91" s="172">
        <f t="shared" si="193"/>
        <v>0</v>
      </c>
      <c r="AC91" s="173">
        <f t="shared" si="194"/>
        <v>0</v>
      </c>
      <c r="BI91" s="146" t="s">
        <v>36</v>
      </c>
      <c r="BJ91" s="129" t="e">
        <f t="shared" ref="BJ91:CK91" si="218">B91/B95</f>
        <v>#DIV/0!</v>
      </c>
      <c r="BK91" s="130" t="e">
        <f t="shared" si="218"/>
        <v>#DIV/0!</v>
      </c>
      <c r="BL91" s="131" t="e">
        <f t="shared" si="218"/>
        <v>#DIV/0!</v>
      </c>
      <c r="BM91" s="132" t="e">
        <f t="shared" si="218"/>
        <v>#DIV/0!</v>
      </c>
      <c r="BN91" s="129" t="e">
        <f t="shared" si="218"/>
        <v>#DIV/0!</v>
      </c>
      <c r="BO91" s="130" t="e">
        <f t="shared" si="218"/>
        <v>#DIV/0!</v>
      </c>
      <c r="BP91" s="131" t="e">
        <f t="shared" si="218"/>
        <v>#DIV/0!</v>
      </c>
      <c r="BQ91" s="132" t="e">
        <f t="shared" si="218"/>
        <v>#DIV/0!</v>
      </c>
      <c r="BR91" s="129" t="e">
        <f t="shared" si="218"/>
        <v>#DIV/0!</v>
      </c>
      <c r="BS91" s="130" t="e">
        <f t="shared" si="218"/>
        <v>#DIV/0!</v>
      </c>
      <c r="BT91" s="131" t="e">
        <f t="shared" si="218"/>
        <v>#DIV/0!</v>
      </c>
      <c r="BU91" s="129" t="e">
        <f t="shared" si="218"/>
        <v>#DIV/0!</v>
      </c>
      <c r="BV91" s="133" t="e">
        <f t="shared" si="218"/>
        <v>#DIV/0!</v>
      </c>
      <c r="BW91" s="134" t="e">
        <f t="shared" si="218"/>
        <v>#DIV/0!</v>
      </c>
      <c r="BX91" s="129" t="e">
        <f t="shared" si="218"/>
        <v>#DIV/0!</v>
      </c>
      <c r="BY91" s="130" t="e">
        <f t="shared" si="218"/>
        <v>#DIV/0!</v>
      </c>
      <c r="BZ91" s="131" t="e">
        <f t="shared" si="218"/>
        <v>#DIV/0!</v>
      </c>
      <c r="CA91" s="132" t="e">
        <f t="shared" si="218"/>
        <v>#DIV/0!</v>
      </c>
      <c r="CB91" s="129" t="e">
        <f t="shared" si="218"/>
        <v>#DIV/0!</v>
      </c>
      <c r="CC91" s="130" t="e">
        <f t="shared" si="218"/>
        <v>#DIV/0!</v>
      </c>
      <c r="CD91" s="131" t="e">
        <f t="shared" si="218"/>
        <v>#DIV/0!</v>
      </c>
      <c r="CE91" s="132" t="e">
        <f t="shared" si="218"/>
        <v>#DIV/0!</v>
      </c>
      <c r="CF91" s="129" t="e">
        <f t="shared" si="218"/>
        <v>#DIV/0!</v>
      </c>
      <c r="CG91" s="130" t="e">
        <f t="shared" si="218"/>
        <v>#DIV/0!</v>
      </c>
      <c r="CH91" s="131" t="e">
        <f t="shared" si="218"/>
        <v>#DIV/0!</v>
      </c>
      <c r="CI91" s="129" t="e">
        <f t="shared" si="218"/>
        <v>#DIV/0!</v>
      </c>
      <c r="CJ91" s="135" t="e">
        <f t="shared" si="218"/>
        <v>#DIV/0!</v>
      </c>
      <c r="CK91" s="136" t="e">
        <f t="shared" si="218"/>
        <v>#DIV/0!</v>
      </c>
    </row>
    <row r="92" spans="1:89" x14ac:dyDescent="0.2">
      <c r="A92" s="137" t="s">
        <v>37</v>
      </c>
      <c r="B92" s="59"/>
      <c r="C92" s="60"/>
      <c r="D92" s="139"/>
      <c r="E92" s="140"/>
      <c r="F92" s="138"/>
      <c r="G92" s="141"/>
      <c r="H92" s="139"/>
      <c r="I92" s="140"/>
      <c r="J92" s="138"/>
      <c r="K92" s="141"/>
      <c r="L92" s="139"/>
      <c r="M92" s="138"/>
      <c r="N92" s="142"/>
      <c r="O92" s="143"/>
      <c r="P92" s="138"/>
      <c r="Q92" s="141"/>
      <c r="R92" s="139"/>
      <c r="S92" s="140"/>
      <c r="T92" s="138"/>
      <c r="U92" s="141"/>
      <c r="V92" s="139"/>
      <c r="W92" s="140"/>
      <c r="X92" s="138"/>
      <c r="Y92" s="141"/>
      <c r="Z92" s="144"/>
      <c r="AA92" s="145"/>
      <c r="AB92" s="172">
        <f t="shared" si="193"/>
        <v>0</v>
      </c>
      <c r="AC92" s="173">
        <f t="shared" si="194"/>
        <v>0</v>
      </c>
      <c r="BI92" s="137" t="s">
        <v>37</v>
      </c>
      <c r="BJ92" s="129" t="e">
        <f t="shared" ref="BJ92:CI92" si="219">B92/B95</f>
        <v>#DIV/0!</v>
      </c>
      <c r="BK92" s="130" t="e">
        <f t="shared" si="219"/>
        <v>#DIV/0!</v>
      </c>
      <c r="BL92" s="131" t="e">
        <f t="shared" si="219"/>
        <v>#DIV/0!</v>
      </c>
      <c r="BM92" s="132" t="e">
        <f t="shared" si="219"/>
        <v>#DIV/0!</v>
      </c>
      <c r="BN92" s="129" t="e">
        <f t="shared" si="219"/>
        <v>#DIV/0!</v>
      </c>
      <c r="BO92" s="130" t="e">
        <f t="shared" si="219"/>
        <v>#DIV/0!</v>
      </c>
      <c r="BP92" s="131" t="e">
        <f t="shared" si="219"/>
        <v>#DIV/0!</v>
      </c>
      <c r="BQ92" s="132" t="e">
        <f t="shared" si="219"/>
        <v>#DIV/0!</v>
      </c>
      <c r="BR92" s="129" t="e">
        <f t="shared" si="219"/>
        <v>#DIV/0!</v>
      </c>
      <c r="BS92" s="130" t="e">
        <f t="shared" si="219"/>
        <v>#DIV/0!</v>
      </c>
      <c r="BT92" s="131" t="e">
        <f t="shared" si="219"/>
        <v>#DIV/0!</v>
      </c>
      <c r="BU92" s="129" t="e">
        <f t="shared" si="219"/>
        <v>#DIV/0!</v>
      </c>
      <c r="BV92" s="133" t="e">
        <f t="shared" si="219"/>
        <v>#DIV/0!</v>
      </c>
      <c r="BW92" s="134" t="e">
        <f t="shared" si="219"/>
        <v>#DIV/0!</v>
      </c>
      <c r="BX92" s="129" t="e">
        <f t="shared" si="219"/>
        <v>#DIV/0!</v>
      </c>
      <c r="BY92" s="130" t="e">
        <f t="shared" si="219"/>
        <v>#DIV/0!</v>
      </c>
      <c r="BZ92" s="131" t="e">
        <f t="shared" si="219"/>
        <v>#DIV/0!</v>
      </c>
      <c r="CA92" s="132" t="e">
        <f t="shared" si="219"/>
        <v>#DIV/0!</v>
      </c>
      <c r="CB92" s="129" t="e">
        <f t="shared" si="219"/>
        <v>#DIV/0!</v>
      </c>
      <c r="CC92" s="130" t="e">
        <f t="shared" si="219"/>
        <v>#DIV/0!</v>
      </c>
      <c r="CD92" s="131" t="e">
        <f t="shared" si="219"/>
        <v>#DIV/0!</v>
      </c>
      <c r="CE92" s="132" t="e">
        <f t="shared" si="219"/>
        <v>#DIV/0!</v>
      </c>
      <c r="CF92" s="129" t="e">
        <f t="shared" si="219"/>
        <v>#DIV/0!</v>
      </c>
      <c r="CG92" s="130" t="e">
        <f t="shared" si="219"/>
        <v>#DIV/0!</v>
      </c>
      <c r="CH92" s="131" t="e">
        <f t="shared" si="219"/>
        <v>#DIV/0!</v>
      </c>
      <c r="CI92" s="129" t="e">
        <f t="shared" si="219"/>
        <v>#DIV/0!</v>
      </c>
      <c r="CJ92" s="135" t="e">
        <f t="shared" ref="CJ92:CK92" si="220">AB92/AB95</f>
        <v>#DIV/0!</v>
      </c>
      <c r="CK92" s="136" t="e">
        <f t="shared" si="220"/>
        <v>#DIV/0!</v>
      </c>
    </row>
    <row r="93" spans="1:89" x14ac:dyDescent="0.2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193"/>
        <v>0</v>
      </c>
      <c r="AC93" s="173">
        <f t="shared" si="194"/>
        <v>0</v>
      </c>
      <c r="BI93" s="146" t="s">
        <v>38</v>
      </c>
      <c r="BJ93" s="129" t="e">
        <f t="shared" ref="BJ93:CI93" si="221">B93/B95</f>
        <v>#DIV/0!</v>
      </c>
      <c r="BK93" s="130" t="e">
        <f t="shared" si="221"/>
        <v>#DIV/0!</v>
      </c>
      <c r="BL93" s="131" t="e">
        <f t="shared" si="221"/>
        <v>#DIV/0!</v>
      </c>
      <c r="BM93" s="132" t="e">
        <f t="shared" si="221"/>
        <v>#DIV/0!</v>
      </c>
      <c r="BN93" s="129" t="e">
        <f t="shared" si="221"/>
        <v>#DIV/0!</v>
      </c>
      <c r="BO93" s="130" t="e">
        <f t="shared" si="221"/>
        <v>#DIV/0!</v>
      </c>
      <c r="BP93" s="131" t="e">
        <f t="shared" si="221"/>
        <v>#DIV/0!</v>
      </c>
      <c r="BQ93" s="132" t="e">
        <f t="shared" si="221"/>
        <v>#DIV/0!</v>
      </c>
      <c r="BR93" s="129" t="e">
        <f t="shared" si="221"/>
        <v>#DIV/0!</v>
      </c>
      <c r="BS93" s="130" t="e">
        <f t="shared" si="221"/>
        <v>#DIV/0!</v>
      </c>
      <c r="BT93" s="131" t="e">
        <f t="shared" si="221"/>
        <v>#DIV/0!</v>
      </c>
      <c r="BU93" s="129" t="e">
        <f t="shared" si="221"/>
        <v>#DIV/0!</v>
      </c>
      <c r="BV93" s="133" t="e">
        <f t="shared" si="221"/>
        <v>#DIV/0!</v>
      </c>
      <c r="BW93" s="134" t="e">
        <f t="shared" si="221"/>
        <v>#DIV/0!</v>
      </c>
      <c r="BX93" s="129" t="e">
        <f t="shared" si="221"/>
        <v>#DIV/0!</v>
      </c>
      <c r="BY93" s="130" t="e">
        <f t="shared" si="221"/>
        <v>#DIV/0!</v>
      </c>
      <c r="BZ93" s="131" t="e">
        <f t="shared" si="221"/>
        <v>#DIV/0!</v>
      </c>
      <c r="CA93" s="132" t="e">
        <f t="shared" si="221"/>
        <v>#DIV/0!</v>
      </c>
      <c r="CB93" s="129" t="e">
        <f t="shared" si="221"/>
        <v>#DIV/0!</v>
      </c>
      <c r="CC93" s="130" t="e">
        <f t="shared" si="221"/>
        <v>#DIV/0!</v>
      </c>
      <c r="CD93" s="131" t="e">
        <f t="shared" si="221"/>
        <v>#DIV/0!</v>
      </c>
      <c r="CE93" s="132" t="e">
        <f t="shared" si="221"/>
        <v>#DIV/0!</v>
      </c>
      <c r="CF93" s="129" t="e">
        <f t="shared" si="221"/>
        <v>#DIV/0!</v>
      </c>
      <c r="CG93" s="130" t="e">
        <f t="shared" si="221"/>
        <v>#DIV/0!</v>
      </c>
      <c r="CH93" s="131" t="e">
        <f t="shared" si="221"/>
        <v>#DIV/0!</v>
      </c>
      <c r="CI93" s="129" t="e">
        <f t="shared" si="221"/>
        <v>#DIV/0!</v>
      </c>
      <c r="CJ93" s="135" t="e">
        <f t="shared" ref="CJ93:CK93" si="222">AB93/AB95</f>
        <v>#DIV/0!</v>
      </c>
      <c r="CK93" s="136" t="e">
        <f t="shared" si="222"/>
        <v>#DIV/0!</v>
      </c>
    </row>
    <row r="94" spans="1:89" ht="13.5" thickBot="1" x14ac:dyDescent="0.25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193"/>
        <v>0</v>
      </c>
      <c r="AC94" s="173">
        <f t="shared" si="194"/>
        <v>0</v>
      </c>
      <c r="BI94" s="137" t="s">
        <v>39</v>
      </c>
      <c r="BJ94" s="129" t="e">
        <f t="shared" ref="BJ94:CK94" si="223">B94/B95</f>
        <v>#DIV/0!</v>
      </c>
      <c r="BK94" s="130" t="e">
        <f t="shared" si="223"/>
        <v>#DIV/0!</v>
      </c>
      <c r="BL94" s="131" t="e">
        <f t="shared" si="223"/>
        <v>#DIV/0!</v>
      </c>
      <c r="BM94" s="132" t="e">
        <f t="shared" si="223"/>
        <v>#DIV/0!</v>
      </c>
      <c r="BN94" s="129" t="e">
        <f t="shared" si="223"/>
        <v>#DIV/0!</v>
      </c>
      <c r="BO94" s="130" t="e">
        <f t="shared" si="223"/>
        <v>#DIV/0!</v>
      </c>
      <c r="BP94" s="131" t="e">
        <f t="shared" si="223"/>
        <v>#DIV/0!</v>
      </c>
      <c r="BQ94" s="132" t="e">
        <f t="shared" si="223"/>
        <v>#DIV/0!</v>
      </c>
      <c r="BR94" s="129" t="e">
        <f t="shared" si="223"/>
        <v>#DIV/0!</v>
      </c>
      <c r="BS94" s="130" t="e">
        <f t="shared" si="223"/>
        <v>#DIV/0!</v>
      </c>
      <c r="BT94" s="131" t="e">
        <f t="shared" si="223"/>
        <v>#DIV/0!</v>
      </c>
      <c r="BU94" s="129" t="e">
        <f t="shared" si="223"/>
        <v>#DIV/0!</v>
      </c>
      <c r="BV94" s="133" t="e">
        <f t="shared" si="223"/>
        <v>#DIV/0!</v>
      </c>
      <c r="BW94" s="134" t="e">
        <f t="shared" si="223"/>
        <v>#DIV/0!</v>
      </c>
      <c r="BX94" s="129" t="e">
        <f t="shared" si="223"/>
        <v>#DIV/0!</v>
      </c>
      <c r="BY94" s="130" t="e">
        <f t="shared" si="223"/>
        <v>#DIV/0!</v>
      </c>
      <c r="BZ94" s="131" t="e">
        <f t="shared" si="223"/>
        <v>#DIV/0!</v>
      </c>
      <c r="CA94" s="132" t="e">
        <f t="shared" si="223"/>
        <v>#DIV/0!</v>
      </c>
      <c r="CB94" s="129" t="e">
        <f t="shared" si="223"/>
        <v>#DIV/0!</v>
      </c>
      <c r="CC94" s="130" t="e">
        <f t="shared" si="223"/>
        <v>#DIV/0!</v>
      </c>
      <c r="CD94" s="131" t="e">
        <f t="shared" si="223"/>
        <v>#DIV/0!</v>
      </c>
      <c r="CE94" s="132" t="e">
        <f t="shared" si="223"/>
        <v>#DIV/0!</v>
      </c>
      <c r="CF94" s="129" t="e">
        <f t="shared" si="223"/>
        <v>#DIV/0!</v>
      </c>
      <c r="CG94" s="130" t="e">
        <f t="shared" si="223"/>
        <v>#DIV/0!</v>
      </c>
      <c r="CH94" s="131" t="e">
        <f t="shared" si="223"/>
        <v>#DIV/0!</v>
      </c>
      <c r="CI94" s="129" t="e">
        <f t="shared" si="223"/>
        <v>#DIV/0!</v>
      </c>
      <c r="CJ94" s="135" t="e">
        <f t="shared" si="223"/>
        <v>#DIV/0!</v>
      </c>
      <c r="CK94" s="136" t="e">
        <f t="shared" si="223"/>
        <v>#DIV/0!</v>
      </c>
    </row>
    <row r="95" spans="1:89" ht="14.25" thickTop="1" thickBot="1" x14ac:dyDescent="0.25">
      <c r="A95" s="269" t="s">
        <v>13</v>
      </c>
      <c r="B95" s="20">
        <f t="shared" ref="B95:AA95" si="224">SUM(B72:B94)</f>
        <v>0</v>
      </c>
      <c r="C95" s="21">
        <f t="shared" si="224"/>
        <v>0</v>
      </c>
      <c r="D95" s="20">
        <f t="shared" si="224"/>
        <v>0</v>
      </c>
      <c r="E95" s="21">
        <f t="shared" si="224"/>
        <v>0</v>
      </c>
      <c r="F95" s="20">
        <f t="shared" si="224"/>
        <v>0</v>
      </c>
      <c r="G95" s="21">
        <f t="shared" si="224"/>
        <v>0</v>
      </c>
      <c r="H95" s="20">
        <f t="shared" si="224"/>
        <v>0</v>
      </c>
      <c r="I95" s="21">
        <f t="shared" si="224"/>
        <v>0</v>
      </c>
      <c r="J95" s="20">
        <f t="shared" si="224"/>
        <v>0</v>
      </c>
      <c r="K95" s="21">
        <f t="shared" si="224"/>
        <v>0</v>
      </c>
      <c r="L95" s="20">
        <f t="shared" si="224"/>
        <v>0</v>
      </c>
      <c r="M95" s="21">
        <f t="shared" si="224"/>
        <v>0</v>
      </c>
      <c r="N95" s="20">
        <f t="shared" si="224"/>
        <v>0</v>
      </c>
      <c r="O95" s="21">
        <f t="shared" si="224"/>
        <v>0</v>
      </c>
      <c r="P95" s="20">
        <f t="shared" si="224"/>
        <v>0</v>
      </c>
      <c r="Q95" s="21">
        <f t="shared" si="224"/>
        <v>0</v>
      </c>
      <c r="R95" s="20">
        <f t="shared" si="224"/>
        <v>0</v>
      </c>
      <c r="S95" s="21">
        <f t="shared" si="224"/>
        <v>0</v>
      </c>
      <c r="T95" s="20">
        <f t="shared" si="224"/>
        <v>0</v>
      </c>
      <c r="U95" s="21">
        <f t="shared" si="224"/>
        <v>0</v>
      </c>
      <c r="V95" s="20">
        <f t="shared" si="224"/>
        <v>0</v>
      </c>
      <c r="W95" s="21">
        <f t="shared" si="224"/>
        <v>0</v>
      </c>
      <c r="X95" s="20">
        <f t="shared" si="224"/>
        <v>0</v>
      </c>
      <c r="Y95" s="21">
        <f t="shared" si="224"/>
        <v>0</v>
      </c>
      <c r="Z95" s="20">
        <f t="shared" si="224"/>
        <v>0</v>
      </c>
      <c r="AA95" s="21">
        <f t="shared" si="224"/>
        <v>0</v>
      </c>
      <c r="AB95" s="174">
        <f>SUM(AB71:AB94)</f>
        <v>0</v>
      </c>
      <c r="AC95" s="175">
        <f>SUM(AC71:AC94)</f>
        <v>0</v>
      </c>
      <c r="BI95" s="269" t="s">
        <v>13</v>
      </c>
      <c r="BJ95" s="155" t="e">
        <f t="shared" ref="BJ95:CK95" si="225">SUM(BJ71:BJ94)</f>
        <v>#DIV/0!</v>
      </c>
      <c r="BK95" s="156" t="e">
        <f t="shared" si="225"/>
        <v>#DIV/0!</v>
      </c>
      <c r="BL95" s="155" t="e">
        <f t="shared" si="225"/>
        <v>#DIV/0!</v>
      </c>
      <c r="BM95" s="156" t="e">
        <f t="shared" si="225"/>
        <v>#DIV/0!</v>
      </c>
      <c r="BN95" s="155" t="e">
        <f t="shared" si="225"/>
        <v>#DIV/0!</v>
      </c>
      <c r="BO95" s="156" t="e">
        <f t="shared" si="225"/>
        <v>#DIV/0!</v>
      </c>
      <c r="BP95" s="155" t="e">
        <f t="shared" si="225"/>
        <v>#DIV/0!</v>
      </c>
      <c r="BQ95" s="156" t="e">
        <f t="shared" si="225"/>
        <v>#DIV/0!</v>
      </c>
      <c r="BR95" s="155" t="e">
        <f t="shared" si="225"/>
        <v>#DIV/0!</v>
      </c>
      <c r="BS95" s="156" t="e">
        <f t="shared" si="225"/>
        <v>#DIV/0!</v>
      </c>
      <c r="BT95" s="155" t="e">
        <f t="shared" si="225"/>
        <v>#DIV/0!</v>
      </c>
      <c r="BU95" s="156" t="e">
        <f t="shared" si="225"/>
        <v>#DIV/0!</v>
      </c>
      <c r="BV95" s="155" t="e">
        <f t="shared" si="225"/>
        <v>#DIV/0!</v>
      </c>
      <c r="BW95" s="156" t="e">
        <f t="shared" si="225"/>
        <v>#DIV/0!</v>
      </c>
      <c r="BX95" s="155" t="e">
        <f t="shared" si="225"/>
        <v>#DIV/0!</v>
      </c>
      <c r="BY95" s="156" t="e">
        <f t="shared" si="225"/>
        <v>#DIV/0!</v>
      </c>
      <c r="BZ95" s="155" t="e">
        <f t="shared" si="225"/>
        <v>#DIV/0!</v>
      </c>
      <c r="CA95" s="156" t="e">
        <f t="shared" si="225"/>
        <v>#DIV/0!</v>
      </c>
      <c r="CB95" s="155" t="e">
        <f t="shared" si="225"/>
        <v>#DIV/0!</v>
      </c>
      <c r="CC95" s="156" t="e">
        <f t="shared" si="225"/>
        <v>#DIV/0!</v>
      </c>
      <c r="CD95" s="155" t="e">
        <f t="shared" si="225"/>
        <v>#DIV/0!</v>
      </c>
      <c r="CE95" s="156" t="e">
        <f t="shared" si="225"/>
        <v>#DIV/0!</v>
      </c>
      <c r="CF95" s="155" t="e">
        <f t="shared" si="225"/>
        <v>#DIV/0!</v>
      </c>
      <c r="CG95" s="156" t="e">
        <f t="shared" si="225"/>
        <v>#DIV/0!</v>
      </c>
      <c r="CH95" s="155" t="e">
        <f t="shared" si="225"/>
        <v>#DIV/0!</v>
      </c>
      <c r="CI95" s="156" t="e">
        <f t="shared" si="225"/>
        <v>#DIV/0!</v>
      </c>
      <c r="CJ95" s="155" t="e">
        <f t="shared" si="225"/>
        <v>#DIV/0!</v>
      </c>
      <c r="CK95" s="156" t="e">
        <f t="shared" si="225"/>
        <v>#DIV/0!</v>
      </c>
    </row>
    <row r="96" spans="1:89" ht="13.5" thickTop="1" x14ac:dyDescent="0.2">
      <c r="A96" s="187"/>
    </row>
    <row r="98" spans="1:89" x14ac:dyDescent="0.2">
      <c r="A98" s="301">
        <f>+A67+1</f>
        <v>44290</v>
      </c>
      <c r="B98" s="301"/>
      <c r="C98" s="301"/>
      <c r="D98" s="301"/>
      <c r="BI98" s="300">
        <f>+BI67+1</f>
        <v>44290</v>
      </c>
      <c r="BJ98" s="300"/>
      <c r="BK98" s="300"/>
      <c r="BL98" s="300"/>
    </row>
    <row r="99" spans="1:89" ht="13.5" thickBot="1" x14ac:dyDescent="0.25">
      <c r="AE99" s="272" t="s">
        <v>84</v>
      </c>
    </row>
    <row r="100" spans="1:89" ht="14.25" thickTop="1" thickBot="1" x14ac:dyDescent="0.25">
      <c r="A100" s="298" t="s">
        <v>0</v>
      </c>
      <c r="B100" s="292" t="s">
        <v>1</v>
      </c>
      <c r="C100" s="293"/>
      <c r="D100" s="292" t="s">
        <v>2</v>
      </c>
      <c r="E100" s="293"/>
      <c r="F100" s="292" t="s">
        <v>3</v>
      </c>
      <c r="G100" s="293"/>
      <c r="H100" s="292" t="s">
        <v>4</v>
      </c>
      <c r="I100" s="293"/>
      <c r="J100" s="292" t="s">
        <v>5</v>
      </c>
      <c r="K100" s="293"/>
      <c r="L100" s="292" t="s">
        <v>6</v>
      </c>
      <c r="M100" s="293"/>
      <c r="N100" s="292" t="s">
        <v>7</v>
      </c>
      <c r="O100" s="293"/>
      <c r="P100" s="292" t="s">
        <v>8</v>
      </c>
      <c r="Q100" s="293"/>
      <c r="R100" s="292" t="s">
        <v>9</v>
      </c>
      <c r="S100" s="293"/>
      <c r="T100" s="292" t="s">
        <v>10</v>
      </c>
      <c r="U100" s="293"/>
      <c r="V100" s="292" t="s">
        <v>11</v>
      </c>
      <c r="W100" s="293"/>
      <c r="X100" s="292" t="s">
        <v>12</v>
      </c>
      <c r="Y100" s="293"/>
      <c r="Z100" s="294" t="s">
        <v>40</v>
      </c>
      <c r="AA100" s="295"/>
      <c r="AB100" s="296" t="s">
        <v>41</v>
      </c>
      <c r="AC100" s="297"/>
      <c r="AE100" s="298" t="s">
        <v>0</v>
      </c>
      <c r="AF100" s="292" t="s">
        <v>1</v>
      </c>
      <c r="AG100" s="293"/>
      <c r="AH100" s="292" t="s">
        <v>2</v>
      </c>
      <c r="AI100" s="293"/>
      <c r="AJ100" s="292" t="s">
        <v>3</v>
      </c>
      <c r="AK100" s="293"/>
      <c r="AL100" s="292" t="s">
        <v>4</v>
      </c>
      <c r="AM100" s="293"/>
      <c r="AN100" s="292" t="s">
        <v>5</v>
      </c>
      <c r="AO100" s="293"/>
      <c r="AP100" s="292" t="s">
        <v>6</v>
      </c>
      <c r="AQ100" s="293"/>
      <c r="AR100" s="292" t="s">
        <v>7</v>
      </c>
      <c r="AS100" s="293"/>
      <c r="AT100" s="292" t="s">
        <v>8</v>
      </c>
      <c r="AU100" s="293"/>
      <c r="AV100" s="292" t="s">
        <v>9</v>
      </c>
      <c r="AW100" s="293"/>
      <c r="AX100" s="292" t="s">
        <v>10</v>
      </c>
      <c r="AY100" s="293"/>
      <c r="AZ100" s="292" t="s">
        <v>11</v>
      </c>
      <c r="BA100" s="293"/>
      <c r="BB100" s="292" t="s">
        <v>12</v>
      </c>
      <c r="BC100" s="293"/>
      <c r="BD100" s="294" t="s">
        <v>40</v>
      </c>
      <c r="BE100" s="295"/>
      <c r="BF100" s="296" t="s">
        <v>41</v>
      </c>
      <c r="BG100" s="297"/>
      <c r="BI100" s="298" t="s">
        <v>0</v>
      </c>
      <c r="BJ100" s="292" t="s">
        <v>1</v>
      </c>
      <c r="BK100" s="293"/>
      <c r="BL100" s="292" t="s">
        <v>2</v>
      </c>
      <c r="BM100" s="293"/>
      <c r="BN100" s="292" t="s">
        <v>3</v>
      </c>
      <c r="BO100" s="293"/>
      <c r="BP100" s="292" t="s">
        <v>4</v>
      </c>
      <c r="BQ100" s="293"/>
      <c r="BR100" s="292" t="s">
        <v>5</v>
      </c>
      <c r="BS100" s="293"/>
      <c r="BT100" s="292" t="s">
        <v>6</v>
      </c>
      <c r="BU100" s="293"/>
      <c r="BV100" s="292" t="s">
        <v>7</v>
      </c>
      <c r="BW100" s="293"/>
      <c r="BX100" s="292" t="s">
        <v>8</v>
      </c>
      <c r="BY100" s="293"/>
      <c r="BZ100" s="292" t="s">
        <v>9</v>
      </c>
      <c r="CA100" s="293"/>
      <c r="CB100" s="292" t="s">
        <v>10</v>
      </c>
      <c r="CC100" s="293"/>
      <c r="CD100" s="292" t="s">
        <v>11</v>
      </c>
      <c r="CE100" s="293"/>
      <c r="CF100" s="292" t="s">
        <v>12</v>
      </c>
      <c r="CG100" s="293"/>
      <c r="CH100" s="294" t="s">
        <v>40</v>
      </c>
      <c r="CI100" s="295"/>
      <c r="CJ100" s="292" t="s">
        <v>41</v>
      </c>
      <c r="CK100" s="293"/>
    </row>
    <row r="101" spans="1:89" ht="15" thickTop="1" thickBot="1" x14ac:dyDescent="0.3">
      <c r="A101" s="299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9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9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3.5" thickTop="1" x14ac:dyDescent="0.2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5" t="str">
        <f>$AE$9</f>
        <v>07:00 - 07:59</v>
      </c>
      <c r="AF102" s="126">
        <f>SUMIF($A$9:$A$32,$AE102,B$102:B$125)</f>
        <v>0</v>
      </c>
      <c r="AG102" s="186">
        <f t="shared" ref="AG102:AV103" si="226">SUMIF($A$9:$A$32,$AE102,C$102:C$125)</f>
        <v>0</v>
      </c>
      <c r="AH102" s="127">
        <f t="shared" si="226"/>
        <v>0</v>
      </c>
      <c r="AI102" s="180">
        <f t="shared" si="226"/>
        <v>0</v>
      </c>
      <c r="AJ102" s="126">
        <f t="shared" si="226"/>
        <v>0</v>
      </c>
      <c r="AK102" s="128">
        <f t="shared" si="226"/>
        <v>0</v>
      </c>
      <c r="AL102" s="127">
        <f t="shared" si="226"/>
        <v>0</v>
      </c>
      <c r="AM102" s="180">
        <f t="shared" si="226"/>
        <v>0</v>
      </c>
      <c r="AN102" s="126">
        <f t="shared" si="226"/>
        <v>0</v>
      </c>
      <c r="AO102" s="128">
        <f t="shared" si="226"/>
        <v>0</v>
      </c>
      <c r="AP102" s="127">
        <f t="shared" si="226"/>
        <v>0</v>
      </c>
      <c r="AQ102" s="126">
        <f t="shared" si="226"/>
        <v>0</v>
      </c>
      <c r="AR102" s="179">
        <f t="shared" si="226"/>
        <v>0</v>
      </c>
      <c r="AS102" s="181">
        <f t="shared" si="226"/>
        <v>0</v>
      </c>
      <c r="AT102" s="126">
        <f t="shared" si="226"/>
        <v>0</v>
      </c>
      <c r="AU102" s="128">
        <f t="shared" si="226"/>
        <v>0</v>
      </c>
      <c r="AV102" s="127">
        <f t="shared" si="226"/>
        <v>0</v>
      </c>
      <c r="AW102" s="180">
        <f t="shared" ref="AW102:BE103" si="227">SUMIF($A$9:$A$32,$AE102,S$102:S$125)</f>
        <v>0</v>
      </c>
      <c r="AX102" s="126">
        <f t="shared" si="227"/>
        <v>0</v>
      </c>
      <c r="AY102" s="128">
        <f t="shared" si="227"/>
        <v>0</v>
      </c>
      <c r="AZ102" s="127">
        <f t="shared" si="227"/>
        <v>0</v>
      </c>
      <c r="BA102" s="180">
        <f t="shared" si="227"/>
        <v>0</v>
      </c>
      <c r="BB102" s="126">
        <f t="shared" si="227"/>
        <v>0</v>
      </c>
      <c r="BC102" s="128">
        <f t="shared" si="227"/>
        <v>0</v>
      </c>
      <c r="BD102" s="184">
        <f t="shared" si="227"/>
        <v>0</v>
      </c>
      <c r="BE102" s="185">
        <f t="shared" si="227"/>
        <v>0</v>
      </c>
      <c r="BF102" s="170">
        <f>AF102+AH102+AJ102+AL102+AN102+AP102+AR102+AT102+AV102+AX102+AZ102+BB102+BD102</f>
        <v>0</v>
      </c>
      <c r="BG102" s="171">
        <f>AG102+AI102+AK102+AM102+AO102+AQ102+AS102+AU102+AW102+AY102+BA102+BC102+BE102</f>
        <v>0</v>
      </c>
      <c r="BI102" s="125" t="s">
        <v>16</v>
      </c>
      <c r="BJ102" s="129" t="e">
        <f>B102/B126</f>
        <v>#DIV/0!</v>
      </c>
      <c r="BK102" s="130" t="e">
        <f t="shared" ref="BK102" si="228">C102/C126</f>
        <v>#DIV/0!</v>
      </c>
      <c r="BL102" s="131" t="e">
        <f t="shared" ref="BL102" si="229">D102/D126</f>
        <v>#DIV/0!</v>
      </c>
      <c r="BM102" s="132" t="e">
        <f t="shared" ref="BM102" si="230">E102/E126</f>
        <v>#DIV/0!</v>
      </c>
      <c r="BN102" s="129" t="e">
        <f t="shared" ref="BN102" si="231">F102/F126</f>
        <v>#DIV/0!</v>
      </c>
      <c r="BO102" s="130" t="e">
        <f t="shared" ref="BO102" si="232">G102/G126</f>
        <v>#DIV/0!</v>
      </c>
      <c r="BP102" s="131" t="e">
        <f t="shared" ref="BP102" si="233">H102/H126</f>
        <v>#DIV/0!</v>
      </c>
      <c r="BQ102" s="132" t="e">
        <f t="shared" ref="BQ102" si="234">I102/I126</f>
        <v>#DIV/0!</v>
      </c>
      <c r="BR102" s="129" t="e">
        <f t="shared" ref="BR102" si="235">J102/J126</f>
        <v>#DIV/0!</v>
      </c>
      <c r="BS102" s="130" t="e">
        <f t="shared" ref="BS102" si="236">K102/K126</f>
        <v>#DIV/0!</v>
      </c>
      <c r="BT102" s="131" t="e">
        <f t="shared" ref="BT102" si="237">L102/L126</f>
        <v>#DIV/0!</v>
      </c>
      <c r="BU102" s="129" t="e">
        <f t="shared" ref="BU102" si="238">M102/M126</f>
        <v>#DIV/0!</v>
      </c>
      <c r="BV102" s="133" t="e">
        <f t="shared" ref="BV102" si="239">N102/N126</f>
        <v>#DIV/0!</v>
      </c>
      <c r="BW102" s="134" t="e">
        <f t="shared" ref="BW102" si="240">O102/O126</f>
        <v>#DIV/0!</v>
      </c>
      <c r="BX102" s="129" t="e">
        <f t="shared" ref="BX102" si="241">P102/P126</f>
        <v>#DIV/0!</v>
      </c>
      <c r="BY102" s="130" t="e">
        <f t="shared" ref="BY102" si="242">Q102/Q126</f>
        <v>#DIV/0!</v>
      </c>
      <c r="BZ102" s="131" t="e">
        <f t="shared" ref="BZ102" si="243">R102/R126</f>
        <v>#DIV/0!</v>
      </c>
      <c r="CA102" s="132" t="e">
        <f t="shared" ref="CA102" si="244">S102/S126</f>
        <v>#DIV/0!</v>
      </c>
      <c r="CB102" s="129" t="e">
        <f t="shared" ref="CB102" si="245">T102/T126</f>
        <v>#DIV/0!</v>
      </c>
      <c r="CC102" s="130" t="e">
        <f t="shared" ref="CC102" si="246">U102/U126</f>
        <v>#DIV/0!</v>
      </c>
      <c r="CD102" s="131" t="e">
        <f t="shared" ref="CD102" si="247">V102/V126</f>
        <v>#DIV/0!</v>
      </c>
      <c r="CE102" s="132" t="e">
        <f t="shared" ref="CE102" si="248">W102/W126</f>
        <v>#DIV/0!</v>
      </c>
      <c r="CF102" s="129" t="e">
        <f t="shared" ref="CF102" si="249">X102/X126</f>
        <v>#DIV/0!</v>
      </c>
      <c r="CG102" s="130" t="e">
        <f t="shared" ref="CG102" si="250">Y102/Y126</f>
        <v>#DIV/0!</v>
      </c>
      <c r="CH102" s="131" t="e">
        <f t="shared" ref="CH102" si="251">Z102/Z126</f>
        <v>#DIV/0!</v>
      </c>
      <c r="CI102" s="129" t="e">
        <f t="shared" ref="CI102" si="252">AA102/AA126</f>
        <v>#DIV/0!</v>
      </c>
      <c r="CJ102" s="135" t="e">
        <f t="shared" ref="CJ102" si="253">AB102/AB126</f>
        <v>#DIV/0!</v>
      </c>
      <c r="CK102" s="136" t="e">
        <f t="shared" ref="CK102" si="254">AC102/AC126</f>
        <v>#DIV/0!</v>
      </c>
    </row>
    <row r="103" spans="1:89" x14ac:dyDescent="0.2">
      <c r="A103" s="137" t="s">
        <v>17</v>
      </c>
      <c r="B103" s="189"/>
      <c r="C103" s="190"/>
      <c r="D103" s="191"/>
      <c r="E103" s="192"/>
      <c r="F103" s="189"/>
      <c r="G103" s="193"/>
      <c r="H103" s="191"/>
      <c r="I103" s="192"/>
      <c r="J103" s="189"/>
      <c r="K103" s="193"/>
      <c r="L103" s="191"/>
      <c r="M103" s="189"/>
      <c r="N103" s="194"/>
      <c r="O103" s="195"/>
      <c r="P103" s="189"/>
      <c r="Q103" s="193"/>
      <c r="R103" s="191"/>
      <c r="S103" s="192"/>
      <c r="T103" s="189"/>
      <c r="U103" s="193"/>
      <c r="V103" s="191"/>
      <c r="W103" s="192"/>
      <c r="X103" s="189"/>
      <c r="Y103" s="193"/>
      <c r="Z103" s="191"/>
      <c r="AA103" s="189"/>
      <c r="AB103" s="172">
        <f t="shared" ref="AB103:AB125" si="255">SUM(B103,D103,F103,H103,J103,L103,N103,P103,R103,T103,V103,X103,Z103)</f>
        <v>0</v>
      </c>
      <c r="AC103" s="173">
        <f t="shared" ref="AC103:AC125" si="256">SUM(C103,E103,G103,I103,K103,M103,O103,Q103,S103,U103,W103,Y103,AA103)</f>
        <v>0</v>
      </c>
      <c r="AE103" s="277" t="str">
        <f>$AE$10</f>
        <v>08:00 - 08:59</v>
      </c>
      <c r="AF103" s="126">
        <f>SUMIF($A$9:$A$32,$AE103,B$102:B$125)</f>
        <v>0</v>
      </c>
      <c r="AG103" s="190">
        <f t="shared" si="226"/>
        <v>0</v>
      </c>
      <c r="AH103" s="191">
        <f t="shared" si="226"/>
        <v>0</v>
      </c>
      <c r="AI103" s="192">
        <f t="shared" si="226"/>
        <v>0</v>
      </c>
      <c r="AJ103" s="278">
        <f t="shared" si="226"/>
        <v>0</v>
      </c>
      <c r="AK103" s="193">
        <f t="shared" si="226"/>
        <v>0</v>
      </c>
      <c r="AL103" s="191">
        <f t="shared" si="226"/>
        <v>0</v>
      </c>
      <c r="AM103" s="192">
        <f t="shared" si="226"/>
        <v>0</v>
      </c>
      <c r="AN103" s="278">
        <f t="shared" si="226"/>
        <v>0</v>
      </c>
      <c r="AO103" s="193">
        <f t="shared" si="226"/>
        <v>0</v>
      </c>
      <c r="AP103" s="191">
        <f t="shared" si="226"/>
        <v>0</v>
      </c>
      <c r="AQ103" s="278">
        <f t="shared" si="226"/>
        <v>0</v>
      </c>
      <c r="AR103" s="194">
        <f t="shared" si="226"/>
        <v>0</v>
      </c>
      <c r="AS103" s="195">
        <f t="shared" si="226"/>
        <v>0</v>
      </c>
      <c r="AT103" s="278">
        <f t="shared" si="226"/>
        <v>0</v>
      </c>
      <c r="AU103" s="193">
        <f t="shared" si="226"/>
        <v>0</v>
      </c>
      <c r="AV103" s="191">
        <f t="shared" si="226"/>
        <v>0</v>
      </c>
      <c r="AW103" s="192">
        <f t="shared" si="227"/>
        <v>0</v>
      </c>
      <c r="AX103" s="278">
        <f t="shared" si="227"/>
        <v>0</v>
      </c>
      <c r="AY103" s="193">
        <f t="shared" si="227"/>
        <v>0</v>
      </c>
      <c r="AZ103" s="191">
        <f t="shared" si="227"/>
        <v>0</v>
      </c>
      <c r="BA103" s="192">
        <f t="shared" si="227"/>
        <v>0</v>
      </c>
      <c r="BB103" s="278">
        <f t="shared" si="227"/>
        <v>0</v>
      </c>
      <c r="BC103" s="193">
        <f t="shared" si="227"/>
        <v>0</v>
      </c>
      <c r="BD103" s="191">
        <f t="shared" si="227"/>
        <v>0</v>
      </c>
      <c r="BE103" s="278">
        <f t="shared" si="227"/>
        <v>0</v>
      </c>
      <c r="BF103" s="172">
        <f>SUM(AF103,AH103,AJ103,AL103,AN103,AP103,AR103,AT103,AV103,AX103,AZ103,BB103,BD103)</f>
        <v>0</v>
      </c>
      <c r="BG103" s="173">
        <f>SUM(AG103,AI103,AK103,AM103,AO103,AQ103,AS103,AU103,AW103,AY103,BA103,BC103,BE103)</f>
        <v>0</v>
      </c>
      <c r="BI103" s="137" t="s">
        <v>17</v>
      </c>
      <c r="BJ103" s="129" t="e">
        <f>B103/B126</f>
        <v>#DIV/0!</v>
      </c>
      <c r="BK103" s="130" t="e">
        <f t="shared" ref="BK103" si="257">C103/C126</f>
        <v>#DIV/0!</v>
      </c>
      <c r="BL103" s="131" t="e">
        <f t="shared" ref="BL103" si="258">D103/D126</f>
        <v>#DIV/0!</v>
      </c>
      <c r="BM103" s="132" t="e">
        <f t="shared" ref="BM103" si="259">E103/E126</f>
        <v>#DIV/0!</v>
      </c>
      <c r="BN103" s="129" t="e">
        <f t="shared" ref="BN103" si="260">F103/F126</f>
        <v>#DIV/0!</v>
      </c>
      <c r="BO103" s="130" t="e">
        <f t="shared" ref="BO103" si="261">G103/G126</f>
        <v>#DIV/0!</v>
      </c>
      <c r="BP103" s="131" t="e">
        <f t="shared" ref="BP103" si="262">H103/H126</f>
        <v>#DIV/0!</v>
      </c>
      <c r="BQ103" s="132" t="e">
        <f t="shared" ref="BQ103" si="263">I103/I126</f>
        <v>#DIV/0!</v>
      </c>
      <c r="BR103" s="129" t="e">
        <f t="shared" ref="BR103" si="264">J103/J126</f>
        <v>#DIV/0!</v>
      </c>
      <c r="BS103" s="130" t="e">
        <f t="shared" ref="BS103" si="265">K103/K126</f>
        <v>#DIV/0!</v>
      </c>
      <c r="BT103" s="131" t="e">
        <f t="shared" ref="BT103" si="266">L103/L126</f>
        <v>#DIV/0!</v>
      </c>
      <c r="BU103" s="129" t="e">
        <f t="shared" ref="BU103" si="267">M103/M126</f>
        <v>#DIV/0!</v>
      </c>
      <c r="BV103" s="133" t="e">
        <f t="shared" ref="BV103" si="268">N103/N126</f>
        <v>#DIV/0!</v>
      </c>
      <c r="BW103" s="134" t="e">
        <f t="shared" ref="BW103" si="269">O103/O126</f>
        <v>#DIV/0!</v>
      </c>
      <c r="BX103" s="129" t="e">
        <f t="shared" ref="BX103" si="270">P103/P126</f>
        <v>#DIV/0!</v>
      </c>
      <c r="BY103" s="130" t="e">
        <f t="shared" ref="BY103" si="271">Q103/Q126</f>
        <v>#DIV/0!</v>
      </c>
      <c r="BZ103" s="131" t="e">
        <f t="shared" ref="BZ103" si="272">R103/R126</f>
        <v>#DIV/0!</v>
      </c>
      <c r="CA103" s="132" t="e">
        <f t="shared" ref="CA103" si="273">S103/S126</f>
        <v>#DIV/0!</v>
      </c>
      <c r="CB103" s="129" t="e">
        <f t="shared" ref="CB103" si="274">T103/T126</f>
        <v>#DIV/0!</v>
      </c>
      <c r="CC103" s="130" t="e">
        <f t="shared" ref="CC103" si="275">U103/U126</f>
        <v>#DIV/0!</v>
      </c>
      <c r="CD103" s="131" t="e">
        <f t="shared" ref="CD103" si="276">V103/V126</f>
        <v>#DIV/0!</v>
      </c>
      <c r="CE103" s="132" t="e">
        <f t="shared" ref="CE103" si="277">W103/W126</f>
        <v>#DIV/0!</v>
      </c>
      <c r="CF103" s="129" t="e">
        <f t="shared" ref="CF103" si="278">X103/X126</f>
        <v>#DIV/0!</v>
      </c>
      <c r="CG103" s="130" t="e">
        <f t="shared" ref="CG103" si="279">Y103/Y126</f>
        <v>#DIV/0!</v>
      </c>
      <c r="CH103" s="131" t="e">
        <f t="shared" ref="CH103" si="280">Z103/Z126</f>
        <v>#DIV/0!</v>
      </c>
      <c r="CI103" s="129" t="e">
        <f t="shared" ref="CI103" si="281">AA103/AA126</f>
        <v>#DIV/0!</v>
      </c>
      <c r="CJ103" s="135" t="e">
        <f t="shared" ref="CJ103" si="282">AB103/AB126</f>
        <v>#DIV/0!</v>
      </c>
      <c r="CK103" s="136" t="e">
        <f t="shared" ref="CK103" si="283">AC103/AC126</f>
        <v>#DIV/0!</v>
      </c>
    </row>
    <row r="104" spans="1:89" ht="13.5" thickBot="1" x14ac:dyDescent="0.25">
      <c r="A104" s="146" t="s">
        <v>18</v>
      </c>
      <c r="B104" s="196"/>
      <c r="C104" s="197"/>
      <c r="D104" s="198"/>
      <c r="E104" s="199"/>
      <c r="F104" s="196"/>
      <c r="G104" s="200"/>
      <c r="H104" s="198"/>
      <c r="I104" s="199"/>
      <c r="J104" s="196"/>
      <c r="K104" s="200"/>
      <c r="L104" s="198"/>
      <c r="M104" s="196"/>
      <c r="N104" s="201"/>
      <c r="O104" s="202"/>
      <c r="P104" s="196"/>
      <c r="Q104" s="200"/>
      <c r="R104" s="198"/>
      <c r="S104" s="199"/>
      <c r="T104" s="196"/>
      <c r="U104" s="200"/>
      <c r="V104" s="198"/>
      <c r="W104" s="199"/>
      <c r="X104" s="196"/>
      <c r="Y104" s="200"/>
      <c r="Z104" s="198"/>
      <c r="AA104" s="196"/>
      <c r="AB104" s="172">
        <f t="shared" si="255"/>
        <v>0</v>
      </c>
      <c r="AC104" s="173">
        <f t="shared" si="256"/>
        <v>0</v>
      </c>
      <c r="AE104" s="275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 t="e">
        <f>B104/B126</f>
        <v>#DIV/0!</v>
      </c>
      <c r="BK104" s="130" t="e">
        <f t="shared" ref="BK104" si="284">C104/C126</f>
        <v>#DIV/0!</v>
      </c>
      <c r="BL104" s="131" t="e">
        <f t="shared" ref="BL104" si="285">D104/D126</f>
        <v>#DIV/0!</v>
      </c>
      <c r="BM104" s="132" t="e">
        <f t="shared" ref="BM104" si="286">E104/E126</f>
        <v>#DIV/0!</v>
      </c>
      <c r="BN104" s="129" t="e">
        <f t="shared" ref="BN104" si="287">F104/F126</f>
        <v>#DIV/0!</v>
      </c>
      <c r="BO104" s="130" t="e">
        <f t="shared" ref="BO104" si="288">G104/G126</f>
        <v>#DIV/0!</v>
      </c>
      <c r="BP104" s="131" t="e">
        <f t="shared" ref="BP104" si="289">H104/H126</f>
        <v>#DIV/0!</v>
      </c>
      <c r="BQ104" s="132" t="e">
        <f t="shared" ref="BQ104" si="290">I104/I126</f>
        <v>#DIV/0!</v>
      </c>
      <c r="BR104" s="129" t="e">
        <f t="shared" ref="BR104" si="291">J104/J126</f>
        <v>#DIV/0!</v>
      </c>
      <c r="BS104" s="130" t="e">
        <f t="shared" ref="BS104" si="292">K104/K126</f>
        <v>#DIV/0!</v>
      </c>
      <c r="BT104" s="131" t="e">
        <f t="shared" ref="BT104" si="293">L104/L126</f>
        <v>#DIV/0!</v>
      </c>
      <c r="BU104" s="129" t="e">
        <f t="shared" ref="BU104" si="294">M104/M126</f>
        <v>#DIV/0!</v>
      </c>
      <c r="BV104" s="133" t="e">
        <f t="shared" ref="BV104" si="295">N104/N126</f>
        <v>#DIV/0!</v>
      </c>
      <c r="BW104" s="134" t="e">
        <f t="shared" ref="BW104" si="296">O104/O126</f>
        <v>#DIV/0!</v>
      </c>
      <c r="BX104" s="129" t="e">
        <f t="shared" ref="BX104" si="297">P104/P126</f>
        <v>#DIV/0!</v>
      </c>
      <c r="BY104" s="130" t="e">
        <f t="shared" ref="BY104" si="298">Q104/Q126</f>
        <v>#DIV/0!</v>
      </c>
      <c r="BZ104" s="131" t="e">
        <f t="shared" ref="BZ104" si="299">R104/R126</f>
        <v>#DIV/0!</v>
      </c>
      <c r="CA104" s="132" t="e">
        <f t="shared" ref="CA104" si="300">S104/S126</f>
        <v>#DIV/0!</v>
      </c>
      <c r="CB104" s="129" t="e">
        <f t="shared" ref="CB104" si="301">T104/T126</f>
        <v>#DIV/0!</v>
      </c>
      <c r="CC104" s="130" t="e">
        <f t="shared" ref="CC104" si="302">U104/U126</f>
        <v>#DIV/0!</v>
      </c>
      <c r="CD104" s="131" t="e">
        <f t="shared" ref="CD104" si="303">V104/V126</f>
        <v>#DIV/0!</v>
      </c>
      <c r="CE104" s="132" t="e">
        <f t="shared" ref="CE104" si="304">W104/W126</f>
        <v>#DIV/0!</v>
      </c>
      <c r="CF104" s="129" t="e">
        <f t="shared" ref="CF104" si="305">X104/X126</f>
        <v>#DIV/0!</v>
      </c>
      <c r="CG104" s="130" t="e">
        <f t="shared" ref="CG104" si="306">Y104/Y126</f>
        <v>#DIV/0!</v>
      </c>
      <c r="CH104" s="131" t="e">
        <f t="shared" ref="CH104" si="307">Z104/Z126</f>
        <v>#DIV/0!</v>
      </c>
      <c r="CI104" s="129" t="e">
        <f t="shared" ref="CI104" si="308">AA104/AA126</f>
        <v>#DIV/0!</v>
      </c>
      <c r="CJ104" s="135" t="e">
        <f t="shared" ref="CJ104" si="309">AB104/AB126</f>
        <v>#DIV/0!</v>
      </c>
      <c r="CK104" s="136" t="e">
        <f t="shared" ref="CK104" si="310">AC104/AC126</f>
        <v>#DIV/0!</v>
      </c>
    </row>
    <row r="105" spans="1:89" ht="14.25" thickTop="1" thickBot="1" x14ac:dyDescent="0.25">
      <c r="A105" s="137" t="s">
        <v>19</v>
      </c>
      <c r="B105" s="189"/>
      <c r="C105" s="190"/>
      <c r="D105" s="191"/>
      <c r="E105" s="192"/>
      <c r="F105" s="189"/>
      <c r="G105" s="193"/>
      <c r="H105" s="191"/>
      <c r="I105" s="192"/>
      <c r="J105" s="189"/>
      <c r="K105" s="193"/>
      <c r="L105" s="191"/>
      <c r="M105" s="189"/>
      <c r="N105" s="194"/>
      <c r="O105" s="195"/>
      <c r="P105" s="189"/>
      <c r="Q105" s="193"/>
      <c r="R105" s="191"/>
      <c r="S105" s="192"/>
      <c r="T105" s="189"/>
      <c r="U105" s="193"/>
      <c r="V105" s="191"/>
      <c r="W105" s="192"/>
      <c r="X105" s="189"/>
      <c r="Y105" s="193"/>
      <c r="Z105" s="191"/>
      <c r="AA105" s="189"/>
      <c r="AB105" s="172">
        <f t="shared" si="255"/>
        <v>0</v>
      </c>
      <c r="AC105" s="173">
        <f t="shared" si="256"/>
        <v>0</v>
      </c>
      <c r="AE105" s="269" t="s">
        <v>13</v>
      </c>
      <c r="AF105" s="20">
        <f t="shared" ref="AF105:BG105" si="311">SUM(AF102:AF104)</f>
        <v>0</v>
      </c>
      <c r="AG105" s="21">
        <f t="shared" si="311"/>
        <v>0</v>
      </c>
      <c r="AH105" s="20">
        <f t="shared" si="311"/>
        <v>0</v>
      </c>
      <c r="AI105" s="21">
        <f t="shared" si="311"/>
        <v>0</v>
      </c>
      <c r="AJ105" s="20">
        <f t="shared" si="311"/>
        <v>0</v>
      </c>
      <c r="AK105" s="21">
        <f t="shared" si="311"/>
        <v>0</v>
      </c>
      <c r="AL105" s="20">
        <f t="shared" si="311"/>
        <v>0</v>
      </c>
      <c r="AM105" s="21">
        <f t="shared" si="311"/>
        <v>0</v>
      </c>
      <c r="AN105" s="20">
        <f t="shared" si="311"/>
        <v>0</v>
      </c>
      <c r="AO105" s="21">
        <f t="shared" si="311"/>
        <v>0</v>
      </c>
      <c r="AP105" s="20">
        <f t="shared" si="311"/>
        <v>0</v>
      </c>
      <c r="AQ105" s="21">
        <f t="shared" si="311"/>
        <v>0</v>
      </c>
      <c r="AR105" s="20">
        <f t="shared" si="311"/>
        <v>0</v>
      </c>
      <c r="AS105" s="21">
        <f t="shared" si="311"/>
        <v>0</v>
      </c>
      <c r="AT105" s="20">
        <f t="shared" si="311"/>
        <v>0</v>
      </c>
      <c r="AU105" s="21">
        <f t="shared" si="311"/>
        <v>0</v>
      </c>
      <c r="AV105" s="20">
        <f t="shared" si="311"/>
        <v>0</v>
      </c>
      <c r="AW105" s="21">
        <f t="shared" si="311"/>
        <v>0</v>
      </c>
      <c r="AX105" s="20">
        <f t="shared" si="311"/>
        <v>0</v>
      </c>
      <c r="AY105" s="21">
        <f t="shared" si="311"/>
        <v>0</v>
      </c>
      <c r="AZ105" s="20">
        <f t="shared" si="311"/>
        <v>0</v>
      </c>
      <c r="BA105" s="21">
        <f t="shared" si="311"/>
        <v>0</v>
      </c>
      <c r="BB105" s="20">
        <f t="shared" si="311"/>
        <v>0</v>
      </c>
      <c r="BC105" s="21">
        <f t="shared" si="311"/>
        <v>0</v>
      </c>
      <c r="BD105" s="20">
        <f t="shared" si="311"/>
        <v>0</v>
      </c>
      <c r="BE105" s="21">
        <f t="shared" si="311"/>
        <v>0</v>
      </c>
      <c r="BF105" s="174">
        <f t="shared" si="311"/>
        <v>0</v>
      </c>
      <c r="BG105" s="175">
        <f t="shared" si="311"/>
        <v>0</v>
      </c>
      <c r="BI105" s="137" t="s">
        <v>19</v>
      </c>
      <c r="BJ105" s="129" t="e">
        <f>B105/B126</f>
        <v>#DIV/0!</v>
      </c>
      <c r="BK105" s="130" t="e">
        <f t="shared" ref="BK105" si="312">C105/C126</f>
        <v>#DIV/0!</v>
      </c>
      <c r="BL105" s="131" t="e">
        <f t="shared" ref="BL105" si="313">D105/D126</f>
        <v>#DIV/0!</v>
      </c>
      <c r="BM105" s="132" t="e">
        <f t="shared" ref="BM105" si="314">E105/E126</f>
        <v>#DIV/0!</v>
      </c>
      <c r="BN105" s="129" t="e">
        <f t="shared" ref="BN105" si="315">F105/F126</f>
        <v>#DIV/0!</v>
      </c>
      <c r="BO105" s="130" t="e">
        <f t="shared" ref="BO105" si="316">G105/G126</f>
        <v>#DIV/0!</v>
      </c>
      <c r="BP105" s="131" t="e">
        <f t="shared" ref="BP105" si="317">H105/H126</f>
        <v>#DIV/0!</v>
      </c>
      <c r="BQ105" s="132" t="e">
        <f t="shared" ref="BQ105" si="318">I105/I126</f>
        <v>#DIV/0!</v>
      </c>
      <c r="BR105" s="129" t="e">
        <f t="shared" ref="BR105" si="319">J105/J126</f>
        <v>#DIV/0!</v>
      </c>
      <c r="BS105" s="130" t="e">
        <f t="shared" ref="BS105" si="320">K105/K126</f>
        <v>#DIV/0!</v>
      </c>
      <c r="BT105" s="131" t="e">
        <f t="shared" ref="BT105" si="321">L105/L126</f>
        <v>#DIV/0!</v>
      </c>
      <c r="BU105" s="129" t="e">
        <f t="shared" ref="BU105" si="322">M105/M126</f>
        <v>#DIV/0!</v>
      </c>
      <c r="BV105" s="133" t="e">
        <f t="shared" ref="BV105" si="323">N105/N126</f>
        <v>#DIV/0!</v>
      </c>
      <c r="BW105" s="134" t="e">
        <f t="shared" ref="BW105" si="324">O105/O126</f>
        <v>#DIV/0!</v>
      </c>
      <c r="BX105" s="129" t="e">
        <f t="shared" ref="BX105" si="325">P105/P126</f>
        <v>#DIV/0!</v>
      </c>
      <c r="BY105" s="130" t="e">
        <f t="shared" ref="BY105" si="326">Q105/Q126</f>
        <v>#DIV/0!</v>
      </c>
      <c r="BZ105" s="131" t="e">
        <f t="shared" ref="BZ105" si="327">R105/R126</f>
        <v>#DIV/0!</v>
      </c>
      <c r="CA105" s="132" t="e">
        <f t="shared" ref="CA105" si="328">S105/S126</f>
        <v>#DIV/0!</v>
      </c>
      <c r="CB105" s="129" t="e">
        <f t="shared" ref="CB105" si="329">T105/T126</f>
        <v>#DIV/0!</v>
      </c>
      <c r="CC105" s="130" t="e">
        <f t="shared" ref="CC105" si="330">U105/U126</f>
        <v>#DIV/0!</v>
      </c>
      <c r="CD105" s="131" t="e">
        <f t="shared" ref="CD105" si="331">V105/V126</f>
        <v>#DIV/0!</v>
      </c>
      <c r="CE105" s="132" t="e">
        <f t="shared" ref="CE105" si="332">W105/W126</f>
        <v>#DIV/0!</v>
      </c>
      <c r="CF105" s="129" t="e">
        <f t="shared" ref="CF105" si="333">X105/X126</f>
        <v>#DIV/0!</v>
      </c>
      <c r="CG105" s="130" t="e">
        <f t="shared" ref="CG105" si="334">Y105/Y126</f>
        <v>#DIV/0!</v>
      </c>
      <c r="CH105" s="131" t="e">
        <f t="shared" ref="CH105" si="335">Z105/Z126</f>
        <v>#DIV/0!</v>
      </c>
      <c r="CI105" s="129" t="e">
        <f t="shared" ref="CI105" si="336">AA105/AA126</f>
        <v>#DIV/0!</v>
      </c>
      <c r="CJ105" s="135" t="e">
        <f t="shared" ref="CJ105" si="337">AB105/AB126</f>
        <v>#DIV/0!</v>
      </c>
      <c r="CK105" s="136" t="e">
        <f t="shared" ref="CK105" si="338">AC105/AC126</f>
        <v>#DIV/0!</v>
      </c>
    </row>
    <row r="106" spans="1:89" ht="13.5" thickTop="1" x14ac:dyDescent="0.2">
      <c r="A106" s="146" t="s">
        <v>20</v>
      </c>
      <c r="B106" s="196"/>
      <c r="C106" s="197"/>
      <c r="D106" s="198"/>
      <c r="E106" s="199"/>
      <c r="F106" s="196"/>
      <c r="G106" s="200"/>
      <c r="H106" s="198"/>
      <c r="I106" s="199"/>
      <c r="J106" s="196"/>
      <c r="K106" s="200"/>
      <c r="L106" s="198"/>
      <c r="M106" s="196"/>
      <c r="N106" s="201"/>
      <c r="O106" s="202"/>
      <c r="P106" s="196"/>
      <c r="Q106" s="200"/>
      <c r="R106" s="198"/>
      <c r="S106" s="199"/>
      <c r="T106" s="196"/>
      <c r="U106" s="200"/>
      <c r="V106" s="198"/>
      <c r="W106" s="199"/>
      <c r="X106" s="196"/>
      <c r="Y106" s="200"/>
      <c r="Z106" s="198"/>
      <c r="AA106" s="196"/>
      <c r="AB106" s="172">
        <f t="shared" si="255"/>
        <v>0</v>
      </c>
      <c r="AC106" s="173">
        <f t="shared" si="256"/>
        <v>0</v>
      </c>
      <c r="BI106" s="146" t="s">
        <v>20</v>
      </c>
      <c r="BJ106" s="129" t="e">
        <f>B106/B126</f>
        <v>#DIV/0!</v>
      </c>
      <c r="BK106" s="130" t="e">
        <f t="shared" ref="BK106" si="339">C106/C126</f>
        <v>#DIV/0!</v>
      </c>
      <c r="BL106" s="131" t="e">
        <f t="shared" ref="BL106" si="340">D106/D126</f>
        <v>#DIV/0!</v>
      </c>
      <c r="BM106" s="132" t="e">
        <f t="shared" ref="BM106" si="341">E106/E126</f>
        <v>#DIV/0!</v>
      </c>
      <c r="BN106" s="129" t="e">
        <f t="shared" ref="BN106" si="342">F106/F126</f>
        <v>#DIV/0!</v>
      </c>
      <c r="BO106" s="130" t="e">
        <f t="shared" ref="BO106" si="343">G106/G126</f>
        <v>#DIV/0!</v>
      </c>
      <c r="BP106" s="131" t="e">
        <f t="shared" ref="BP106" si="344">H106/H126</f>
        <v>#DIV/0!</v>
      </c>
      <c r="BQ106" s="132" t="e">
        <f t="shared" ref="BQ106" si="345">I106/I126</f>
        <v>#DIV/0!</v>
      </c>
      <c r="BR106" s="129" t="e">
        <f t="shared" ref="BR106" si="346">J106/J126</f>
        <v>#DIV/0!</v>
      </c>
      <c r="BS106" s="130" t="e">
        <f t="shared" ref="BS106" si="347">K106/K126</f>
        <v>#DIV/0!</v>
      </c>
      <c r="BT106" s="131" t="e">
        <f t="shared" ref="BT106" si="348">L106/L126</f>
        <v>#DIV/0!</v>
      </c>
      <c r="BU106" s="129" t="e">
        <f t="shared" ref="BU106" si="349">M106/M126</f>
        <v>#DIV/0!</v>
      </c>
      <c r="BV106" s="133" t="e">
        <f t="shared" ref="BV106" si="350">N106/N126</f>
        <v>#DIV/0!</v>
      </c>
      <c r="BW106" s="134" t="e">
        <f t="shared" ref="BW106" si="351">O106/O126</f>
        <v>#DIV/0!</v>
      </c>
      <c r="BX106" s="129" t="e">
        <f t="shared" ref="BX106" si="352">P106/P126</f>
        <v>#DIV/0!</v>
      </c>
      <c r="BY106" s="130" t="e">
        <f t="shared" ref="BY106" si="353">Q106/Q126</f>
        <v>#DIV/0!</v>
      </c>
      <c r="BZ106" s="131" t="e">
        <f t="shared" ref="BZ106" si="354">R106/R126</f>
        <v>#DIV/0!</v>
      </c>
      <c r="CA106" s="132" t="e">
        <f t="shared" ref="CA106" si="355">S106/S126</f>
        <v>#DIV/0!</v>
      </c>
      <c r="CB106" s="129" t="e">
        <f t="shared" ref="CB106" si="356">T106/T126</f>
        <v>#DIV/0!</v>
      </c>
      <c r="CC106" s="130" t="e">
        <f t="shared" ref="CC106" si="357">U106/U126</f>
        <v>#DIV/0!</v>
      </c>
      <c r="CD106" s="131" t="e">
        <f t="shared" ref="CD106" si="358">V106/V126</f>
        <v>#DIV/0!</v>
      </c>
      <c r="CE106" s="132" t="e">
        <f t="shared" ref="CE106" si="359">W106/W126</f>
        <v>#DIV/0!</v>
      </c>
      <c r="CF106" s="129" t="e">
        <f t="shared" ref="CF106" si="360">X106/X126</f>
        <v>#DIV/0!</v>
      </c>
      <c r="CG106" s="130" t="e">
        <f t="shared" ref="CG106" si="361">Y106/Y126</f>
        <v>#DIV/0!</v>
      </c>
      <c r="CH106" s="131" t="e">
        <f t="shared" ref="CH106" si="362">Z106/Z126</f>
        <v>#DIV/0!</v>
      </c>
      <c r="CI106" s="129" t="e">
        <f t="shared" ref="CI106" si="363">AA106/AA126</f>
        <v>#DIV/0!</v>
      </c>
      <c r="CJ106" s="135" t="e">
        <f t="shared" ref="CJ106" si="364">AB106/AB126</f>
        <v>#DIV/0!</v>
      </c>
      <c r="CK106" s="136" t="e">
        <f t="shared" ref="CK106" si="365">AC106/AC126</f>
        <v>#DIV/0!</v>
      </c>
    </row>
    <row r="107" spans="1:89" ht="13.5" thickBot="1" x14ac:dyDescent="0.25">
      <c r="A107" s="137" t="s">
        <v>21</v>
      </c>
      <c r="B107" s="189"/>
      <c r="C107" s="190"/>
      <c r="D107" s="191"/>
      <c r="E107" s="192"/>
      <c r="F107" s="189"/>
      <c r="G107" s="193"/>
      <c r="H107" s="191"/>
      <c r="I107" s="192"/>
      <c r="J107" s="189"/>
      <c r="K107" s="193"/>
      <c r="L107" s="191"/>
      <c r="M107" s="189"/>
      <c r="N107" s="194"/>
      <c r="O107" s="195"/>
      <c r="P107" s="189"/>
      <c r="Q107" s="193"/>
      <c r="R107" s="191"/>
      <c r="S107" s="192"/>
      <c r="T107" s="189"/>
      <c r="U107" s="193"/>
      <c r="V107" s="191"/>
      <c r="W107" s="192"/>
      <c r="X107" s="189"/>
      <c r="Y107" s="193"/>
      <c r="Z107" s="191"/>
      <c r="AA107" s="189"/>
      <c r="AB107" s="172">
        <f t="shared" si="255"/>
        <v>0</v>
      </c>
      <c r="AC107" s="173">
        <f t="shared" si="256"/>
        <v>0</v>
      </c>
      <c r="AE107" s="272" t="s">
        <v>85</v>
      </c>
      <c r="BI107" s="137" t="s">
        <v>21</v>
      </c>
      <c r="BJ107" s="129" t="e">
        <f>B107/B126</f>
        <v>#DIV/0!</v>
      </c>
      <c r="BK107" s="130" t="e">
        <f t="shared" ref="BK107" si="366">C107/C126</f>
        <v>#DIV/0!</v>
      </c>
      <c r="BL107" s="131" t="e">
        <f t="shared" ref="BL107" si="367">D107/D126</f>
        <v>#DIV/0!</v>
      </c>
      <c r="BM107" s="132" t="e">
        <f t="shared" ref="BM107" si="368">E107/E126</f>
        <v>#DIV/0!</v>
      </c>
      <c r="BN107" s="129" t="e">
        <f t="shared" ref="BN107" si="369">F107/F126</f>
        <v>#DIV/0!</v>
      </c>
      <c r="BO107" s="130" t="e">
        <f t="shared" ref="BO107" si="370">G107/G126</f>
        <v>#DIV/0!</v>
      </c>
      <c r="BP107" s="131" t="e">
        <f t="shared" ref="BP107" si="371">H107/H126</f>
        <v>#DIV/0!</v>
      </c>
      <c r="BQ107" s="132" t="e">
        <f t="shared" ref="BQ107" si="372">I107/I126</f>
        <v>#DIV/0!</v>
      </c>
      <c r="BR107" s="129" t="e">
        <f t="shared" ref="BR107" si="373">J107/J126</f>
        <v>#DIV/0!</v>
      </c>
      <c r="BS107" s="130" t="e">
        <f t="shared" ref="BS107" si="374">K107/K126</f>
        <v>#DIV/0!</v>
      </c>
      <c r="BT107" s="131" t="e">
        <f t="shared" ref="BT107" si="375">L107/L126</f>
        <v>#DIV/0!</v>
      </c>
      <c r="BU107" s="129" t="e">
        <f t="shared" ref="BU107" si="376">M107/M126</f>
        <v>#DIV/0!</v>
      </c>
      <c r="BV107" s="133" t="e">
        <f t="shared" ref="BV107" si="377">N107/N126</f>
        <v>#DIV/0!</v>
      </c>
      <c r="BW107" s="134" t="e">
        <f t="shared" ref="BW107" si="378">O107/O126</f>
        <v>#DIV/0!</v>
      </c>
      <c r="BX107" s="129" t="e">
        <f t="shared" ref="BX107" si="379">P107/P126</f>
        <v>#DIV/0!</v>
      </c>
      <c r="BY107" s="130" t="e">
        <f t="shared" ref="BY107" si="380">Q107/Q126</f>
        <v>#DIV/0!</v>
      </c>
      <c r="BZ107" s="131" t="e">
        <f t="shared" ref="BZ107" si="381">R107/R126</f>
        <v>#DIV/0!</v>
      </c>
      <c r="CA107" s="132" t="e">
        <f t="shared" ref="CA107" si="382">S107/S126</f>
        <v>#DIV/0!</v>
      </c>
      <c r="CB107" s="129" t="e">
        <f t="shared" ref="CB107" si="383">T107/T126</f>
        <v>#DIV/0!</v>
      </c>
      <c r="CC107" s="130" t="e">
        <f t="shared" ref="CC107" si="384">U107/U126</f>
        <v>#DIV/0!</v>
      </c>
      <c r="CD107" s="131" t="e">
        <f t="shared" ref="CD107" si="385">V107/V126</f>
        <v>#DIV/0!</v>
      </c>
      <c r="CE107" s="132" t="e">
        <f t="shared" ref="CE107" si="386">W107/W126</f>
        <v>#DIV/0!</v>
      </c>
      <c r="CF107" s="129" t="e">
        <f t="shared" ref="CF107" si="387">X107/X126</f>
        <v>#DIV/0!</v>
      </c>
      <c r="CG107" s="130" t="e">
        <f t="shared" ref="CG107" si="388">Y107/Y126</f>
        <v>#DIV/0!</v>
      </c>
      <c r="CH107" s="131" t="e">
        <f t="shared" ref="CH107" si="389">Z107/Z126</f>
        <v>#DIV/0!</v>
      </c>
      <c r="CI107" s="129" t="e">
        <f t="shared" ref="CI107" si="390">AA107/AA126</f>
        <v>#DIV/0!</v>
      </c>
      <c r="CJ107" s="135" t="e">
        <f t="shared" ref="CJ107" si="391">AB107/AB126</f>
        <v>#DIV/0!</v>
      </c>
      <c r="CK107" s="136" t="e">
        <f t="shared" ref="CK107" si="392">AC107/AC126</f>
        <v>#DIV/0!</v>
      </c>
    </row>
    <row r="108" spans="1:89" ht="14.25" thickTop="1" thickBot="1" x14ac:dyDescent="0.25">
      <c r="A108" s="146" t="s">
        <v>22</v>
      </c>
      <c r="B108" s="196"/>
      <c r="C108" s="197"/>
      <c r="D108" s="198"/>
      <c r="E108" s="199"/>
      <c r="F108" s="196"/>
      <c r="G108" s="200"/>
      <c r="H108" s="198"/>
      <c r="I108" s="199"/>
      <c r="J108" s="196"/>
      <c r="K108" s="200"/>
      <c r="L108" s="198"/>
      <c r="M108" s="196"/>
      <c r="N108" s="201"/>
      <c r="O108" s="202"/>
      <c r="P108" s="196"/>
      <c r="Q108" s="200"/>
      <c r="R108" s="198"/>
      <c r="S108" s="199"/>
      <c r="T108" s="196"/>
      <c r="U108" s="200"/>
      <c r="V108" s="198"/>
      <c r="W108" s="199"/>
      <c r="X108" s="196"/>
      <c r="Y108" s="200"/>
      <c r="Z108" s="198"/>
      <c r="AA108" s="196"/>
      <c r="AB108" s="172">
        <f t="shared" si="255"/>
        <v>0</v>
      </c>
      <c r="AC108" s="173">
        <f t="shared" si="256"/>
        <v>0</v>
      </c>
      <c r="AE108" s="298" t="s">
        <v>0</v>
      </c>
      <c r="AF108" s="292" t="s">
        <v>1</v>
      </c>
      <c r="AG108" s="293"/>
      <c r="AH108" s="292" t="s">
        <v>2</v>
      </c>
      <c r="AI108" s="293"/>
      <c r="AJ108" s="292" t="s">
        <v>3</v>
      </c>
      <c r="AK108" s="293"/>
      <c r="AL108" s="292" t="s">
        <v>4</v>
      </c>
      <c r="AM108" s="293"/>
      <c r="AN108" s="292" t="s">
        <v>5</v>
      </c>
      <c r="AO108" s="293"/>
      <c r="AP108" s="292" t="s">
        <v>6</v>
      </c>
      <c r="AQ108" s="293"/>
      <c r="AR108" s="292" t="s">
        <v>7</v>
      </c>
      <c r="AS108" s="293"/>
      <c r="AT108" s="292" t="s">
        <v>8</v>
      </c>
      <c r="AU108" s="293"/>
      <c r="AV108" s="292" t="s">
        <v>9</v>
      </c>
      <c r="AW108" s="293"/>
      <c r="AX108" s="292" t="s">
        <v>10</v>
      </c>
      <c r="AY108" s="293"/>
      <c r="AZ108" s="292" t="s">
        <v>11</v>
      </c>
      <c r="BA108" s="293"/>
      <c r="BB108" s="292" t="s">
        <v>12</v>
      </c>
      <c r="BC108" s="293"/>
      <c r="BD108" s="294" t="s">
        <v>40</v>
      </c>
      <c r="BE108" s="295"/>
      <c r="BF108" s="296" t="s">
        <v>41</v>
      </c>
      <c r="BG108" s="297"/>
      <c r="BI108" s="146" t="s">
        <v>22</v>
      </c>
      <c r="BJ108" s="129" t="e">
        <f>B108/B126</f>
        <v>#DIV/0!</v>
      </c>
      <c r="BK108" s="130" t="e">
        <f t="shared" ref="BK108" si="393">C108/C126</f>
        <v>#DIV/0!</v>
      </c>
      <c r="BL108" s="131" t="e">
        <f t="shared" ref="BL108" si="394">D108/D126</f>
        <v>#DIV/0!</v>
      </c>
      <c r="BM108" s="132" t="e">
        <f t="shared" ref="BM108" si="395">E108/E126</f>
        <v>#DIV/0!</v>
      </c>
      <c r="BN108" s="129" t="e">
        <f t="shared" ref="BN108" si="396">F108/F126</f>
        <v>#DIV/0!</v>
      </c>
      <c r="BO108" s="130" t="e">
        <f t="shared" ref="BO108" si="397">G108/G126</f>
        <v>#DIV/0!</v>
      </c>
      <c r="BP108" s="131" t="e">
        <f t="shared" ref="BP108" si="398">H108/H126</f>
        <v>#DIV/0!</v>
      </c>
      <c r="BQ108" s="132" t="e">
        <f t="shared" ref="BQ108" si="399">I108/I126</f>
        <v>#DIV/0!</v>
      </c>
      <c r="BR108" s="129" t="e">
        <f t="shared" ref="BR108" si="400">J108/J126</f>
        <v>#DIV/0!</v>
      </c>
      <c r="BS108" s="130" t="e">
        <f t="shared" ref="BS108" si="401">K108/K126</f>
        <v>#DIV/0!</v>
      </c>
      <c r="BT108" s="131" t="e">
        <f t="shared" ref="BT108" si="402">L108/L126</f>
        <v>#DIV/0!</v>
      </c>
      <c r="BU108" s="129" t="e">
        <f t="shared" ref="BU108" si="403">M108/M126</f>
        <v>#DIV/0!</v>
      </c>
      <c r="BV108" s="133" t="e">
        <f t="shared" ref="BV108" si="404">N108/N126</f>
        <v>#DIV/0!</v>
      </c>
      <c r="BW108" s="134" t="e">
        <f t="shared" ref="BW108" si="405">O108/O126</f>
        <v>#DIV/0!</v>
      </c>
      <c r="BX108" s="129" t="e">
        <f t="shared" ref="BX108" si="406">P108/P126</f>
        <v>#DIV/0!</v>
      </c>
      <c r="BY108" s="130" t="e">
        <f t="shared" ref="BY108" si="407">Q108/Q126</f>
        <v>#DIV/0!</v>
      </c>
      <c r="BZ108" s="131" t="e">
        <f t="shared" ref="BZ108" si="408">R108/R126</f>
        <v>#DIV/0!</v>
      </c>
      <c r="CA108" s="132" t="e">
        <f t="shared" ref="CA108" si="409">S108/S126</f>
        <v>#DIV/0!</v>
      </c>
      <c r="CB108" s="129" t="e">
        <f t="shared" ref="CB108" si="410">T108/T126</f>
        <v>#DIV/0!</v>
      </c>
      <c r="CC108" s="130" t="e">
        <f t="shared" ref="CC108" si="411">U108/U126</f>
        <v>#DIV/0!</v>
      </c>
      <c r="CD108" s="131" t="e">
        <f t="shared" ref="CD108" si="412">V108/V126</f>
        <v>#DIV/0!</v>
      </c>
      <c r="CE108" s="132" t="e">
        <f t="shared" ref="CE108" si="413">W108/W126</f>
        <v>#DIV/0!</v>
      </c>
      <c r="CF108" s="129" t="e">
        <f t="shared" ref="CF108" si="414">X108/X126</f>
        <v>#DIV/0!</v>
      </c>
      <c r="CG108" s="130" t="e">
        <f t="shared" ref="CG108" si="415">Y108/Y126</f>
        <v>#DIV/0!</v>
      </c>
      <c r="CH108" s="131" t="e">
        <f t="shared" ref="CH108" si="416">Z108/Z126</f>
        <v>#DIV/0!</v>
      </c>
      <c r="CI108" s="129" t="e">
        <f t="shared" ref="CI108" si="417">AA108/AA126</f>
        <v>#DIV/0!</v>
      </c>
      <c r="CJ108" s="135" t="e">
        <f t="shared" ref="CJ108" si="418">AB108/AB126</f>
        <v>#DIV/0!</v>
      </c>
      <c r="CK108" s="136" t="e">
        <f t="shared" ref="CK108" si="419">AC108/AC126</f>
        <v>#DIV/0!</v>
      </c>
    </row>
    <row r="109" spans="1:89" ht="15" thickTop="1" thickBot="1" x14ac:dyDescent="0.3">
      <c r="A109" s="137" t="s">
        <v>23</v>
      </c>
      <c r="B109" s="189"/>
      <c r="C109" s="190"/>
      <c r="D109" s="191"/>
      <c r="E109" s="192"/>
      <c r="F109" s="189"/>
      <c r="G109" s="193"/>
      <c r="H109" s="191"/>
      <c r="I109" s="192"/>
      <c r="J109" s="189"/>
      <c r="K109" s="193"/>
      <c r="L109" s="191"/>
      <c r="M109" s="189"/>
      <c r="N109" s="194"/>
      <c r="O109" s="195"/>
      <c r="P109" s="189"/>
      <c r="Q109" s="193"/>
      <c r="R109" s="191"/>
      <c r="S109" s="192"/>
      <c r="T109" s="189"/>
      <c r="U109" s="193"/>
      <c r="V109" s="191"/>
      <c r="W109" s="192"/>
      <c r="X109" s="189"/>
      <c r="Y109" s="193"/>
      <c r="Z109" s="191"/>
      <c r="AA109" s="189"/>
      <c r="AB109" s="172">
        <f t="shared" si="255"/>
        <v>0</v>
      </c>
      <c r="AC109" s="173">
        <f t="shared" si="256"/>
        <v>0</v>
      </c>
      <c r="AE109" s="299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 t="e">
        <f>B109/B126</f>
        <v>#DIV/0!</v>
      </c>
      <c r="BK109" s="130" t="e">
        <f t="shared" ref="BK109" si="420">C109/C126</f>
        <v>#DIV/0!</v>
      </c>
      <c r="BL109" s="131" t="e">
        <f t="shared" ref="BL109" si="421">D109/D126</f>
        <v>#DIV/0!</v>
      </c>
      <c r="BM109" s="132" t="e">
        <f t="shared" ref="BM109" si="422">E109/E126</f>
        <v>#DIV/0!</v>
      </c>
      <c r="BN109" s="129" t="e">
        <f t="shared" ref="BN109" si="423">F109/F126</f>
        <v>#DIV/0!</v>
      </c>
      <c r="BO109" s="130" t="e">
        <f t="shared" ref="BO109" si="424">G109/G126</f>
        <v>#DIV/0!</v>
      </c>
      <c r="BP109" s="131" t="e">
        <f t="shared" ref="BP109" si="425">H109/H126</f>
        <v>#DIV/0!</v>
      </c>
      <c r="BQ109" s="132" t="e">
        <f t="shared" ref="BQ109" si="426">I109/I126</f>
        <v>#DIV/0!</v>
      </c>
      <c r="BR109" s="129" t="e">
        <f t="shared" ref="BR109" si="427">J109/J126</f>
        <v>#DIV/0!</v>
      </c>
      <c r="BS109" s="130" t="e">
        <f t="shared" ref="BS109" si="428">K109/K126</f>
        <v>#DIV/0!</v>
      </c>
      <c r="BT109" s="131" t="e">
        <f t="shared" ref="BT109" si="429">L109/L126</f>
        <v>#DIV/0!</v>
      </c>
      <c r="BU109" s="129" t="e">
        <f t="shared" ref="BU109" si="430">M109/M126</f>
        <v>#DIV/0!</v>
      </c>
      <c r="BV109" s="133" t="e">
        <f t="shared" ref="BV109" si="431">N109/N126</f>
        <v>#DIV/0!</v>
      </c>
      <c r="BW109" s="134" t="e">
        <f t="shared" ref="BW109" si="432">O109/O126</f>
        <v>#DIV/0!</v>
      </c>
      <c r="BX109" s="129" t="e">
        <f t="shared" ref="BX109" si="433">P109/P126</f>
        <v>#DIV/0!</v>
      </c>
      <c r="BY109" s="130" t="e">
        <f t="shared" ref="BY109" si="434">Q109/Q126</f>
        <v>#DIV/0!</v>
      </c>
      <c r="BZ109" s="131" t="e">
        <f t="shared" ref="BZ109" si="435">R109/R126</f>
        <v>#DIV/0!</v>
      </c>
      <c r="CA109" s="132" t="e">
        <f t="shared" ref="CA109" si="436">S109/S126</f>
        <v>#DIV/0!</v>
      </c>
      <c r="CB109" s="129" t="e">
        <f t="shared" ref="CB109" si="437">T109/T126</f>
        <v>#DIV/0!</v>
      </c>
      <c r="CC109" s="130" t="e">
        <f t="shared" ref="CC109" si="438">U109/U126</f>
        <v>#DIV/0!</v>
      </c>
      <c r="CD109" s="131" t="e">
        <f t="shared" ref="CD109" si="439">V109/V126</f>
        <v>#DIV/0!</v>
      </c>
      <c r="CE109" s="132" t="e">
        <f t="shared" ref="CE109" si="440">W109/W126</f>
        <v>#DIV/0!</v>
      </c>
      <c r="CF109" s="129" t="e">
        <f t="shared" ref="CF109" si="441">X109/X126</f>
        <v>#DIV/0!</v>
      </c>
      <c r="CG109" s="130" t="e">
        <f t="shared" ref="CG109" si="442">Y109/Y126</f>
        <v>#DIV/0!</v>
      </c>
      <c r="CH109" s="131" t="e">
        <f t="shared" ref="CH109" si="443">Z109/Z126</f>
        <v>#DIV/0!</v>
      </c>
      <c r="CI109" s="129" t="e">
        <f t="shared" ref="CI109" si="444">AA109/AA126</f>
        <v>#DIV/0!</v>
      </c>
      <c r="CJ109" s="135" t="e">
        <f t="shared" ref="CJ109" si="445">AB109/AB126</f>
        <v>#DIV/0!</v>
      </c>
      <c r="CK109" s="136" t="e">
        <f t="shared" ref="CK109" si="446">AC109/AC126</f>
        <v>#DIV/0!</v>
      </c>
    </row>
    <row r="110" spans="1:89" ht="13.5" thickTop="1" x14ac:dyDescent="0.2">
      <c r="A110" s="146" t="s">
        <v>24</v>
      </c>
      <c r="B110" s="203"/>
      <c r="C110" s="197"/>
      <c r="D110" s="198"/>
      <c r="E110" s="199"/>
      <c r="F110" s="196"/>
      <c r="G110" s="200"/>
      <c r="H110" s="198"/>
      <c r="I110" s="199"/>
      <c r="J110" s="196"/>
      <c r="K110" s="200"/>
      <c r="L110" s="198"/>
      <c r="M110" s="196"/>
      <c r="N110" s="201"/>
      <c r="O110" s="204"/>
      <c r="P110" s="196"/>
      <c r="Q110" s="200"/>
      <c r="R110" s="198"/>
      <c r="S110" s="199"/>
      <c r="T110" s="196"/>
      <c r="U110" s="200"/>
      <c r="V110" s="198"/>
      <c r="W110" s="205"/>
      <c r="X110" s="196"/>
      <c r="Y110" s="200"/>
      <c r="Z110" s="198"/>
      <c r="AA110" s="196"/>
      <c r="AB110" s="172">
        <f t="shared" si="255"/>
        <v>0</v>
      </c>
      <c r="AC110" s="173">
        <f t="shared" si="256"/>
        <v>0</v>
      </c>
      <c r="AE110" s="275" t="str">
        <f>$AE$17</f>
        <v>17:00 - 17:59</v>
      </c>
      <c r="AF110" s="126">
        <f t="shared" ref="AF110:AU111" si="447">SUMIF($A$9:$A$32,$AE110,B$102:B$125)</f>
        <v>0</v>
      </c>
      <c r="AG110" s="186">
        <f t="shared" si="447"/>
        <v>0</v>
      </c>
      <c r="AH110" s="127">
        <f t="shared" si="447"/>
        <v>0</v>
      </c>
      <c r="AI110" s="180">
        <f t="shared" si="447"/>
        <v>0</v>
      </c>
      <c r="AJ110" s="126">
        <f t="shared" si="447"/>
        <v>0</v>
      </c>
      <c r="AK110" s="128">
        <f t="shared" si="447"/>
        <v>0</v>
      </c>
      <c r="AL110" s="127">
        <f t="shared" si="447"/>
        <v>0</v>
      </c>
      <c r="AM110" s="180">
        <f t="shared" si="447"/>
        <v>0</v>
      </c>
      <c r="AN110" s="126">
        <f t="shared" si="447"/>
        <v>0</v>
      </c>
      <c r="AO110" s="128">
        <f t="shared" si="447"/>
        <v>0</v>
      </c>
      <c r="AP110" s="127">
        <f t="shared" si="447"/>
        <v>0</v>
      </c>
      <c r="AQ110" s="126">
        <f t="shared" si="447"/>
        <v>0</v>
      </c>
      <c r="AR110" s="179">
        <f t="shared" si="447"/>
        <v>0</v>
      </c>
      <c r="AS110" s="181">
        <f t="shared" si="447"/>
        <v>0</v>
      </c>
      <c r="AT110" s="126">
        <f t="shared" si="447"/>
        <v>0</v>
      </c>
      <c r="AU110" s="128">
        <f t="shared" si="447"/>
        <v>0</v>
      </c>
      <c r="AV110" s="127">
        <f t="shared" ref="AP110:BE111" si="448">SUMIF($A$9:$A$32,$AE110,R$102:R$125)</f>
        <v>0</v>
      </c>
      <c r="AW110" s="180">
        <f t="shared" si="448"/>
        <v>0</v>
      </c>
      <c r="AX110" s="126">
        <f t="shared" si="448"/>
        <v>0</v>
      </c>
      <c r="AY110" s="128">
        <f t="shared" si="448"/>
        <v>0</v>
      </c>
      <c r="AZ110" s="127">
        <f t="shared" si="448"/>
        <v>0</v>
      </c>
      <c r="BA110" s="180">
        <f t="shared" si="448"/>
        <v>0</v>
      </c>
      <c r="BB110" s="126">
        <f t="shared" si="448"/>
        <v>0</v>
      </c>
      <c r="BC110" s="128">
        <f t="shared" si="448"/>
        <v>0</v>
      </c>
      <c r="BD110" s="184">
        <f t="shared" si="448"/>
        <v>0</v>
      </c>
      <c r="BE110" s="185">
        <f t="shared" si="448"/>
        <v>0</v>
      </c>
      <c r="BF110" s="170">
        <f>AF110+AH110+AJ110+AL110+AN110+AP110+AR110+AT110+AV110+AX110+AZ110+BB110+BD110</f>
        <v>0</v>
      </c>
      <c r="BG110" s="171">
        <f>AG110+AI110+AK110+AM110+AO110+AQ110+AS110+AU110+AW110+AY110+BA110+BC110+BE110</f>
        <v>0</v>
      </c>
      <c r="BI110" s="146" t="s">
        <v>24</v>
      </c>
      <c r="BJ110" s="129" t="e">
        <f>B110/B126</f>
        <v>#DIV/0!</v>
      </c>
      <c r="BK110" s="130" t="e">
        <f t="shared" ref="BK110" si="449">C110/C126</f>
        <v>#DIV/0!</v>
      </c>
      <c r="BL110" s="131" t="e">
        <f t="shared" ref="BL110" si="450">D110/D126</f>
        <v>#DIV/0!</v>
      </c>
      <c r="BM110" s="132" t="e">
        <f t="shared" ref="BM110" si="451">E110/E126</f>
        <v>#DIV/0!</v>
      </c>
      <c r="BN110" s="129" t="e">
        <f t="shared" ref="BN110" si="452">F110/F126</f>
        <v>#DIV/0!</v>
      </c>
      <c r="BO110" s="130" t="e">
        <f t="shared" ref="BO110" si="453">G110/G126</f>
        <v>#DIV/0!</v>
      </c>
      <c r="BP110" s="131" t="e">
        <f t="shared" ref="BP110" si="454">H110/H126</f>
        <v>#DIV/0!</v>
      </c>
      <c r="BQ110" s="132" t="e">
        <f t="shared" ref="BQ110" si="455">I110/I126</f>
        <v>#DIV/0!</v>
      </c>
      <c r="BR110" s="129" t="e">
        <f t="shared" ref="BR110" si="456">J110/J126</f>
        <v>#DIV/0!</v>
      </c>
      <c r="BS110" s="130" t="e">
        <f t="shared" ref="BS110" si="457">K110/K126</f>
        <v>#DIV/0!</v>
      </c>
      <c r="BT110" s="131" t="e">
        <f t="shared" ref="BT110" si="458">L110/L126</f>
        <v>#DIV/0!</v>
      </c>
      <c r="BU110" s="129" t="e">
        <f t="shared" ref="BU110" si="459">M110/M126</f>
        <v>#DIV/0!</v>
      </c>
      <c r="BV110" s="133" t="e">
        <f t="shared" ref="BV110" si="460">N110/N126</f>
        <v>#DIV/0!</v>
      </c>
      <c r="BW110" s="134" t="e">
        <f t="shared" ref="BW110" si="461">O110/O126</f>
        <v>#DIV/0!</v>
      </c>
      <c r="BX110" s="129" t="e">
        <f t="shared" ref="BX110" si="462">P110/P126</f>
        <v>#DIV/0!</v>
      </c>
      <c r="BY110" s="130" t="e">
        <f t="shared" ref="BY110" si="463">Q110/Q126</f>
        <v>#DIV/0!</v>
      </c>
      <c r="BZ110" s="131" t="e">
        <f t="shared" ref="BZ110" si="464">R110/R126</f>
        <v>#DIV/0!</v>
      </c>
      <c r="CA110" s="132" t="e">
        <f t="shared" ref="CA110" si="465">S110/S126</f>
        <v>#DIV/0!</v>
      </c>
      <c r="CB110" s="129" t="e">
        <f t="shared" ref="CB110" si="466">T110/T126</f>
        <v>#DIV/0!</v>
      </c>
      <c r="CC110" s="130" t="e">
        <f t="shared" ref="CC110" si="467">U110/U126</f>
        <v>#DIV/0!</v>
      </c>
      <c r="CD110" s="131" t="e">
        <f t="shared" ref="CD110" si="468">V110/V126</f>
        <v>#DIV/0!</v>
      </c>
      <c r="CE110" s="132" t="e">
        <f t="shared" ref="CE110" si="469">W110/W126</f>
        <v>#DIV/0!</v>
      </c>
      <c r="CF110" s="129" t="e">
        <f t="shared" ref="CF110" si="470">X110/X126</f>
        <v>#DIV/0!</v>
      </c>
      <c r="CG110" s="130" t="e">
        <f t="shared" ref="CG110" si="471">Y110/Y126</f>
        <v>#DIV/0!</v>
      </c>
      <c r="CH110" s="131" t="e">
        <f t="shared" ref="CH110" si="472">Z110/Z126</f>
        <v>#DIV/0!</v>
      </c>
      <c r="CI110" s="129" t="e">
        <f t="shared" ref="CI110" si="473">AA110/AA126</f>
        <v>#DIV/0!</v>
      </c>
      <c r="CJ110" s="135" t="e">
        <f t="shared" ref="CJ110" si="474">AB110/AB126</f>
        <v>#DIV/0!</v>
      </c>
      <c r="CK110" s="136" t="e">
        <f t="shared" ref="CK110" si="475">AC110/AC126</f>
        <v>#DIV/0!</v>
      </c>
    </row>
    <row r="111" spans="1:89" x14ac:dyDescent="0.2">
      <c r="A111" s="137" t="s">
        <v>25</v>
      </c>
      <c r="B111" s="206"/>
      <c r="C111" s="190"/>
      <c r="D111" s="191"/>
      <c r="E111" s="192"/>
      <c r="F111" s="189"/>
      <c r="G111" s="193"/>
      <c r="H111" s="191"/>
      <c r="I111" s="192"/>
      <c r="J111" s="189"/>
      <c r="K111" s="190"/>
      <c r="L111" s="191"/>
      <c r="M111" s="189"/>
      <c r="N111" s="194"/>
      <c r="O111" s="207"/>
      <c r="P111" s="189"/>
      <c r="Q111" s="190"/>
      <c r="R111" s="191"/>
      <c r="S111" s="192"/>
      <c r="T111" s="198"/>
      <c r="U111" s="189"/>
      <c r="V111" s="191"/>
      <c r="W111" s="208"/>
      <c r="X111" s="189"/>
      <c r="Y111" s="193"/>
      <c r="Z111" s="191"/>
      <c r="AA111" s="189"/>
      <c r="AB111" s="172">
        <f t="shared" si="255"/>
        <v>0</v>
      </c>
      <c r="AC111" s="173">
        <f t="shared" si="256"/>
        <v>0</v>
      </c>
      <c r="AE111" s="277" t="str">
        <f>$AE$18</f>
        <v>18:00 - 18:59</v>
      </c>
      <c r="AF111" s="126">
        <f t="shared" si="447"/>
        <v>0</v>
      </c>
      <c r="AG111" s="190">
        <f t="shared" si="447"/>
        <v>0</v>
      </c>
      <c r="AH111" s="191">
        <f t="shared" si="447"/>
        <v>0</v>
      </c>
      <c r="AI111" s="192">
        <f t="shared" si="447"/>
        <v>0</v>
      </c>
      <c r="AJ111" s="278">
        <f t="shared" si="447"/>
        <v>0</v>
      </c>
      <c r="AK111" s="193">
        <f t="shared" si="447"/>
        <v>0</v>
      </c>
      <c r="AL111" s="191">
        <f t="shared" si="447"/>
        <v>0</v>
      </c>
      <c r="AM111" s="192">
        <f t="shared" si="447"/>
        <v>0</v>
      </c>
      <c r="AN111" s="278">
        <f t="shared" si="447"/>
        <v>0</v>
      </c>
      <c r="AO111" s="193">
        <f t="shared" si="447"/>
        <v>0</v>
      </c>
      <c r="AP111" s="191">
        <f t="shared" si="448"/>
        <v>0</v>
      </c>
      <c r="AQ111" s="278">
        <f t="shared" si="448"/>
        <v>0</v>
      </c>
      <c r="AR111" s="194">
        <f t="shared" si="448"/>
        <v>0</v>
      </c>
      <c r="AS111" s="195">
        <f t="shared" si="448"/>
        <v>0</v>
      </c>
      <c r="AT111" s="278">
        <f t="shared" si="448"/>
        <v>0</v>
      </c>
      <c r="AU111" s="193">
        <f t="shared" si="448"/>
        <v>0</v>
      </c>
      <c r="AV111" s="191">
        <f t="shared" si="448"/>
        <v>0</v>
      </c>
      <c r="AW111" s="192">
        <f t="shared" si="448"/>
        <v>0</v>
      </c>
      <c r="AX111" s="278">
        <f t="shared" si="448"/>
        <v>0</v>
      </c>
      <c r="AY111" s="193">
        <f t="shared" si="448"/>
        <v>0</v>
      </c>
      <c r="AZ111" s="191">
        <f t="shared" si="448"/>
        <v>0</v>
      </c>
      <c r="BA111" s="192">
        <f t="shared" si="448"/>
        <v>0</v>
      </c>
      <c r="BB111" s="278">
        <f t="shared" si="448"/>
        <v>0</v>
      </c>
      <c r="BC111" s="193">
        <f t="shared" si="448"/>
        <v>0</v>
      </c>
      <c r="BD111" s="191">
        <f t="shared" si="448"/>
        <v>0</v>
      </c>
      <c r="BE111" s="278">
        <f t="shared" si="448"/>
        <v>0</v>
      </c>
      <c r="BF111" s="172">
        <f>SUM(AF111,AH111,AJ111,AL111,AN111,AP111,AR111,AT111,AV111,AX111,AZ111,BB111,BD111)</f>
        <v>0</v>
      </c>
      <c r="BG111" s="173">
        <f>SUM(AG111,AI111,AK111,AM111,AO111,AQ111,AS111,AU111,AW111,AY111,BA111,BC111,BE111)</f>
        <v>0</v>
      </c>
      <c r="BI111" s="137" t="s">
        <v>25</v>
      </c>
      <c r="BJ111" s="129" t="e">
        <f>B111/B126</f>
        <v>#DIV/0!</v>
      </c>
      <c r="BK111" s="130" t="e">
        <f t="shared" ref="BK111" si="476">C111/C126</f>
        <v>#DIV/0!</v>
      </c>
      <c r="BL111" s="131" t="e">
        <f t="shared" ref="BL111" si="477">D111/D126</f>
        <v>#DIV/0!</v>
      </c>
      <c r="BM111" s="132" t="e">
        <f t="shared" ref="BM111" si="478">E111/E126</f>
        <v>#DIV/0!</v>
      </c>
      <c r="BN111" s="129" t="e">
        <f t="shared" ref="BN111" si="479">F111/F126</f>
        <v>#DIV/0!</v>
      </c>
      <c r="BO111" s="130" t="e">
        <f t="shared" ref="BO111" si="480">G111/G126</f>
        <v>#DIV/0!</v>
      </c>
      <c r="BP111" s="131" t="e">
        <f t="shared" ref="BP111" si="481">H111/H126</f>
        <v>#DIV/0!</v>
      </c>
      <c r="BQ111" s="132" t="e">
        <f t="shared" ref="BQ111" si="482">I111/I126</f>
        <v>#DIV/0!</v>
      </c>
      <c r="BR111" s="129" t="e">
        <f t="shared" ref="BR111" si="483">J111/J126</f>
        <v>#DIV/0!</v>
      </c>
      <c r="BS111" s="130" t="e">
        <f t="shared" ref="BS111" si="484">K111/K126</f>
        <v>#DIV/0!</v>
      </c>
      <c r="BT111" s="131" t="e">
        <f t="shared" ref="BT111" si="485">L111/L126</f>
        <v>#DIV/0!</v>
      </c>
      <c r="BU111" s="129" t="e">
        <f t="shared" ref="BU111" si="486">M111/M126</f>
        <v>#DIV/0!</v>
      </c>
      <c r="BV111" s="133" t="e">
        <f t="shared" ref="BV111" si="487">N111/N126</f>
        <v>#DIV/0!</v>
      </c>
      <c r="BW111" s="134" t="e">
        <f t="shared" ref="BW111" si="488">O111/O126</f>
        <v>#DIV/0!</v>
      </c>
      <c r="BX111" s="129" t="e">
        <f t="shared" ref="BX111" si="489">P111/P126</f>
        <v>#DIV/0!</v>
      </c>
      <c r="BY111" s="130" t="e">
        <f t="shared" ref="BY111" si="490">Q111/Q126</f>
        <v>#DIV/0!</v>
      </c>
      <c r="BZ111" s="131" t="e">
        <f t="shared" ref="BZ111" si="491">R111/R126</f>
        <v>#DIV/0!</v>
      </c>
      <c r="CA111" s="132" t="e">
        <f t="shared" ref="CA111" si="492">S111/S126</f>
        <v>#DIV/0!</v>
      </c>
      <c r="CB111" s="129" t="e">
        <f t="shared" ref="CB111" si="493">T111/T126</f>
        <v>#DIV/0!</v>
      </c>
      <c r="CC111" s="130" t="e">
        <f t="shared" ref="CC111" si="494">U111/U126</f>
        <v>#DIV/0!</v>
      </c>
      <c r="CD111" s="131" t="e">
        <f t="shared" ref="CD111" si="495">V111/V126</f>
        <v>#DIV/0!</v>
      </c>
      <c r="CE111" s="132" t="e">
        <f t="shared" ref="CE111" si="496">W111/W126</f>
        <v>#DIV/0!</v>
      </c>
      <c r="CF111" s="129" t="e">
        <f t="shared" ref="CF111" si="497">X111/X126</f>
        <v>#DIV/0!</v>
      </c>
      <c r="CG111" s="130" t="e">
        <f t="shared" ref="CG111" si="498">Y111/Y126</f>
        <v>#DIV/0!</v>
      </c>
      <c r="CH111" s="131" t="e">
        <f t="shared" ref="CH111" si="499">Z111/Z126</f>
        <v>#DIV/0!</v>
      </c>
      <c r="CI111" s="129" t="e">
        <f t="shared" ref="CI111" si="500">AA111/AA126</f>
        <v>#DIV/0!</v>
      </c>
      <c r="CJ111" s="135" t="e">
        <f t="shared" ref="CJ111" si="501">AB111/AB126</f>
        <v>#DIV/0!</v>
      </c>
      <c r="CK111" s="136" t="e">
        <f t="shared" ref="CK111" si="502">AC111/AC126</f>
        <v>#DIV/0!</v>
      </c>
    </row>
    <row r="112" spans="1:89" ht="13.5" thickBot="1" x14ac:dyDescent="0.25">
      <c r="A112" s="146" t="s">
        <v>26</v>
      </c>
      <c r="B112" s="203"/>
      <c r="C112" s="197"/>
      <c r="D112" s="198"/>
      <c r="E112" s="199"/>
      <c r="F112" s="196"/>
      <c r="G112" s="200"/>
      <c r="H112" s="198"/>
      <c r="I112" s="199"/>
      <c r="J112" s="196"/>
      <c r="K112" s="197"/>
      <c r="L112" s="198"/>
      <c r="M112" s="196"/>
      <c r="N112" s="201"/>
      <c r="O112" s="204"/>
      <c r="P112" s="196"/>
      <c r="Q112" s="197"/>
      <c r="R112" s="198"/>
      <c r="S112" s="199"/>
      <c r="T112" s="196"/>
      <c r="U112" s="200"/>
      <c r="V112" s="198"/>
      <c r="W112" s="205"/>
      <c r="X112" s="196"/>
      <c r="Y112" s="200"/>
      <c r="Z112" s="198"/>
      <c r="AA112" s="196"/>
      <c r="AB112" s="172">
        <f t="shared" si="255"/>
        <v>0</v>
      </c>
      <c r="AC112" s="173">
        <f t="shared" si="256"/>
        <v>0</v>
      </c>
      <c r="AE112" s="275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 t="e">
        <f>B112/B126</f>
        <v>#DIV/0!</v>
      </c>
      <c r="BK112" s="130" t="e">
        <f t="shared" ref="BK112" si="503">C112/C126</f>
        <v>#DIV/0!</v>
      </c>
      <c r="BL112" s="131" t="e">
        <f t="shared" ref="BL112" si="504">D112/D126</f>
        <v>#DIV/0!</v>
      </c>
      <c r="BM112" s="132" t="e">
        <f t="shared" ref="BM112" si="505">E112/E126</f>
        <v>#DIV/0!</v>
      </c>
      <c r="BN112" s="129" t="e">
        <f t="shared" ref="BN112" si="506">F112/F126</f>
        <v>#DIV/0!</v>
      </c>
      <c r="BO112" s="130" t="e">
        <f t="shared" ref="BO112" si="507">G112/G126</f>
        <v>#DIV/0!</v>
      </c>
      <c r="BP112" s="131" t="e">
        <f t="shared" ref="BP112" si="508">H112/H126</f>
        <v>#DIV/0!</v>
      </c>
      <c r="BQ112" s="132" t="e">
        <f t="shared" ref="BQ112" si="509">I112/I126</f>
        <v>#DIV/0!</v>
      </c>
      <c r="BR112" s="129" t="e">
        <f t="shared" ref="BR112" si="510">J112/J126</f>
        <v>#DIV/0!</v>
      </c>
      <c r="BS112" s="130" t="e">
        <f t="shared" ref="BS112" si="511">K112/K126</f>
        <v>#DIV/0!</v>
      </c>
      <c r="BT112" s="131" t="e">
        <f t="shared" ref="BT112" si="512">L112/L126</f>
        <v>#DIV/0!</v>
      </c>
      <c r="BU112" s="129" t="e">
        <f t="shared" ref="BU112" si="513">M112/M126</f>
        <v>#DIV/0!</v>
      </c>
      <c r="BV112" s="133" t="e">
        <f t="shared" ref="BV112" si="514">N112/N126</f>
        <v>#DIV/0!</v>
      </c>
      <c r="BW112" s="134" t="e">
        <f t="shared" ref="BW112" si="515">O112/O126</f>
        <v>#DIV/0!</v>
      </c>
      <c r="BX112" s="129" t="e">
        <f t="shared" ref="BX112" si="516">P112/P126</f>
        <v>#DIV/0!</v>
      </c>
      <c r="BY112" s="130" t="e">
        <f t="shared" ref="BY112" si="517">Q112/Q126</f>
        <v>#DIV/0!</v>
      </c>
      <c r="BZ112" s="131" t="e">
        <f t="shared" ref="BZ112" si="518">R112/R126</f>
        <v>#DIV/0!</v>
      </c>
      <c r="CA112" s="132" t="e">
        <f t="shared" ref="CA112" si="519">S112/S126</f>
        <v>#DIV/0!</v>
      </c>
      <c r="CB112" s="129" t="e">
        <f t="shared" ref="CB112" si="520">T112/T126</f>
        <v>#DIV/0!</v>
      </c>
      <c r="CC112" s="130" t="e">
        <f t="shared" ref="CC112" si="521">U112/U126</f>
        <v>#DIV/0!</v>
      </c>
      <c r="CD112" s="131" t="e">
        <f t="shared" ref="CD112" si="522">V112/V126</f>
        <v>#DIV/0!</v>
      </c>
      <c r="CE112" s="132" t="e">
        <f t="shared" ref="CE112" si="523">W112/W126</f>
        <v>#DIV/0!</v>
      </c>
      <c r="CF112" s="129" t="e">
        <f t="shared" ref="CF112" si="524">X112/X126</f>
        <v>#DIV/0!</v>
      </c>
      <c r="CG112" s="130" t="e">
        <f t="shared" ref="CG112" si="525">Y112/Y126</f>
        <v>#DIV/0!</v>
      </c>
      <c r="CH112" s="131" t="e">
        <f t="shared" ref="CH112" si="526">Z112/Z126</f>
        <v>#DIV/0!</v>
      </c>
      <c r="CI112" s="129" t="e">
        <f t="shared" ref="CI112" si="527">AA112/AA126</f>
        <v>#DIV/0!</v>
      </c>
      <c r="CJ112" s="135" t="e">
        <f t="shared" ref="CJ112" si="528">AB112/AB126</f>
        <v>#DIV/0!</v>
      </c>
      <c r="CK112" s="136" t="e">
        <f t="shared" ref="CK112" si="529">AC112/AC126</f>
        <v>#DIV/0!</v>
      </c>
    </row>
    <row r="113" spans="1:89" ht="14.25" thickTop="1" thickBot="1" x14ac:dyDescent="0.25">
      <c r="A113" s="137" t="s">
        <v>27</v>
      </c>
      <c r="B113" s="206"/>
      <c r="C113" s="190"/>
      <c r="D113" s="191"/>
      <c r="E113" s="192"/>
      <c r="F113" s="189"/>
      <c r="G113" s="193"/>
      <c r="H113" s="191"/>
      <c r="I113" s="192"/>
      <c r="J113" s="189"/>
      <c r="K113" s="190"/>
      <c r="L113" s="191"/>
      <c r="M113" s="189"/>
      <c r="N113" s="194"/>
      <c r="O113" s="207"/>
      <c r="P113" s="189"/>
      <c r="Q113" s="190"/>
      <c r="R113" s="191"/>
      <c r="S113" s="192"/>
      <c r="T113" s="189"/>
      <c r="U113" s="193"/>
      <c r="V113" s="191"/>
      <c r="W113" s="208"/>
      <c r="X113" s="189"/>
      <c r="Y113" s="193"/>
      <c r="Z113" s="191"/>
      <c r="AA113" s="189"/>
      <c r="AB113" s="172">
        <f t="shared" si="255"/>
        <v>0</v>
      </c>
      <c r="AC113" s="173">
        <f t="shared" si="256"/>
        <v>0</v>
      </c>
      <c r="AE113" s="269" t="s">
        <v>13</v>
      </c>
      <c r="AF113" s="20">
        <f t="shared" ref="AF113:BG113" si="530">SUM(AF110:AF112)</f>
        <v>0</v>
      </c>
      <c r="AG113" s="21">
        <f t="shared" si="530"/>
        <v>0</v>
      </c>
      <c r="AH113" s="20">
        <f t="shared" si="530"/>
        <v>0</v>
      </c>
      <c r="AI113" s="21">
        <f t="shared" si="530"/>
        <v>0</v>
      </c>
      <c r="AJ113" s="20">
        <f t="shared" si="530"/>
        <v>0</v>
      </c>
      <c r="AK113" s="21">
        <f t="shared" si="530"/>
        <v>0</v>
      </c>
      <c r="AL113" s="20">
        <f t="shared" si="530"/>
        <v>0</v>
      </c>
      <c r="AM113" s="21">
        <f t="shared" si="530"/>
        <v>0</v>
      </c>
      <c r="AN113" s="20">
        <f t="shared" si="530"/>
        <v>0</v>
      </c>
      <c r="AO113" s="21">
        <f t="shared" si="530"/>
        <v>0</v>
      </c>
      <c r="AP113" s="20">
        <f t="shared" si="530"/>
        <v>0</v>
      </c>
      <c r="AQ113" s="21">
        <f t="shared" si="530"/>
        <v>0</v>
      </c>
      <c r="AR113" s="20">
        <f t="shared" si="530"/>
        <v>0</v>
      </c>
      <c r="AS113" s="21">
        <f t="shared" si="530"/>
        <v>0</v>
      </c>
      <c r="AT113" s="20">
        <f t="shared" si="530"/>
        <v>0</v>
      </c>
      <c r="AU113" s="21">
        <f t="shared" si="530"/>
        <v>0</v>
      </c>
      <c r="AV113" s="20">
        <f t="shared" si="530"/>
        <v>0</v>
      </c>
      <c r="AW113" s="21">
        <f t="shared" si="530"/>
        <v>0</v>
      </c>
      <c r="AX113" s="20">
        <f t="shared" si="530"/>
        <v>0</v>
      </c>
      <c r="AY113" s="21">
        <f t="shared" si="530"/>
        <v>0</v>
      </c>
      <c r="AZ113" s="20">
        <f t="shared" si="530"/>
        <v>0</v>
      </c>
      <c r="BA113" s="21">
        <f t="shared" si="530"/>
        <v>0</v>
      </c>
      <c r="BB113" s="20">
        <f t="shared" si="530"/>
        <v>0</v>
      </c>
      <c r="BC113" s="21">
        <f t="shared" si="530"/>
        <v>0</v>
      </c>
      <c r="BD113" s="20">
        <f t="shared" si="530"/>
        <v>0</v>
      </c>
      <c r="BE113" s="21">
        <f t="shared" si="530"/>
        <v>0</v>
      </c>
      <c r="BF113" s="174">
        <f t="shared" si="530"/>
        <v>0</v>
      </c>
      <c r="BG113" s="175">
        <f t="shared" si="530"/>
        <v>0</v>
      </c>
      <c r="BI113" s="137" t="s">
        <v>27</v>
      </c>
      <c r="BJ113" s="129" t="e">
        <f>B113/B126</f>
        <v>#DIV/0!</v>
      </c>
      <c r="BK113" s="130" t="e">
        <f t="shared" ref="BK113" si="531">C113/C126</f>
        <v>#DIV/0!</v>
      </c>
      <c r="BL113" s="131" t="e">
        <f t="shared" ref="BL113" si="532">D113/D126</f>
        <v>#DIV/0!</v>
      </c>
      <c r="BM113" s="132" t="e">
        <f t="shared" ref="BM113" si="533">E113/E126</f>
        <v>#DIV/0!</v>
      </c>
      <c r="BN113" s="129" t="e">
        <f t="shared" ref="BN113" si="534">F113/F126</f>
        <v>#DIV/0!</v>
      </c>
      <c r="BO113" s="130" t="e">
        <f t="shared" ref="BO113" si="535">G113/G126</f>
        <v>#DIV/0!</v>
      </c>
      <c r="BP113" s="131" t="e">
        <f t="shared" ref="BP113" si="536">H113/H126</f>
        <v>#DIV/0!</v>
      </c>
      <c r="BQ113" s="132" t="e">
        <f t="shared" ref="BQ113" si="537">I113/I126</f>
        <v>#DIV/0!</v>
      </c>
      <c r="BR113" s="129" t="e">
        <f t="shared" ref="BR113" si="538">J113/J126</f>
        <v>#DIV/0!</v>
      </c>
      <c r="BS113" s="130" t="e">
        <f t="shared" ref="BS113" si="539">K113/K126</f>
        <v>#DIV/0!</v>
      </c>
      <c r="BT113" s="131" t="e">
        <f t="shared" ref="BT113" si="540">L113/L126</f>
        <v>#DIV/0!</v>
      </c>
      <c r="BU113" s="129" t="e">
        <f t="shared" ref="BU113" si="541">M113/M126</f>
        <v>#DIV/0!</v>
      </c>
      <c r="BV113" s="133" t="e">
        <f t="shared" ref="BV113" si="542">N113/N126</f>
        <v>#DIV/0!</v>
      </c>
      <c r="BW113" s="134" t="e">
        <f t="shared" ref="BW113" si="543">O113/O126</f>
        <v>#DIV/0!</v>
      </c>
      <c r="BX113" s="129" t="e">
        <f t="shared" ref="BX113" si="544">P113/P126</f>
        <v>#DIV/0!</v>
      </c>
      <c r="BY113" s="130" t="e">
        <f t="shared" ref="BY113" si="545">Q113/Q126</f>
        <v>#DIV/0!</v>
      </c>
      <c r="BZ113" s="131" t="e">
        <f t="shared" ref="BZ113" si="546">R113/R126</f>
        <v>#DIV/0!</v>
      </c>
      <c r="CA113" s="132" t="e">
        <f t="shared" ref="CA113" si="547">S113/S126</f>
        <v>#DIV/0!</v>
      </c>
      <c r="CB113" s="129" t="e">
        <f t="shared" ref="CB113" si="548">T113/T126</f>
        <v>#DIV/0!</v>
      </c>
      <c r="CC113" s="130" t="e">
        <f t="shared" ref="CC113" si="549">U113/U126</f>
        <v>#DIV/0!</v>
      </c>
      <c r="CD113" s="131" t="e">
        <f t="shared" ref="CD113" si="550">V113/V126</f>
        <v>#DIV/0!</v>
      </c>
      <c r="CE113" s="132" t="e">
        <f t="shared" ref="CE113" si="551">W113/W126</f>
        <v>#DIV/0!</v>
      </c>
      <c r="CF113" s="129" t="e">
        <f t="shared" ref="CF113" si="552">X113/X126</f>
        <v>#DIV/0!</v>
      </c>
      <c r="CG113" s="130" t="e">
        <f t="shared" ref="CG113" si="553">Y113/Y126</f>
        <v>#DIV/0!</v>
      </c>
      <c r="CH113" s="131" t="e">
        <f t="shared" ref="CH113" si="554">Z113/Z126</f>
        <v>#DIV/0!</v>
      </c>
      <c r="CI113" s="129" t="e">
        <f t="shared" ref="CI113" si="555">AA113/AA126</f>
        <v>#DIV/0!</v>
      </c>
      <c r="CJ113" s="135" t="e">
        <f t="shared" ref="CJ113" si="556">AB113/AB126</f>
        <v>#DIV/0!</v>
      </c>
      <c r="CK113" s="136" t="e">
        <f t="shared" ref="CK113" si="557">AC113/AC126</f>
        <v>#DIV/0!</v>
      </c>
    </row>
    <row r="114" spans="1:89" ht="13.5" thickTop="1" x14ac:dyDescent="0.2">
      <c r="A114" s="146" t="s">
        <v>28</v>
      </c>
      <c r="B114" s="203"/>
      <c r="C114" s="197"/>
      <c r="D114" s="198"/>
      <c r="E114" s="199"/>
      <c r="F114" s="196"/>
      <c r="G114" s="200"/>
      <c r="H114" s="198"/>
      <c r="I114" s="199"/>
      <c r="J114" s="196"/>
      <c r="K114" s="197"/>
      <c r="L114" s="198"/>
      <c r="M114" s="196"/>
      <c r="N114" s="201"/>
      <c r="O114" s="204"/>
      <c r="P114" s="196"/>
      <c r="Q114" s="197"/>
      <c r="R114" s="198"/>
      <c r="S114" s="199"/>
      <c r="T114" s="196"/>
      <c r="U114" s="200"/>
      <c r="V114" s="198"/>
      <c r="W114" s="205"/>
      <c r="X114" s="196"/>
      <c r="Y114" s="200"/>
      <c r="Z114" s="198"/>
      <c r="AA114" s="196"/>
      <c r="AB114" s="172">
        <f t="shared" si="255"/>
        <v>0</v>
      </c>
      <c r="AC114" s="173">
        <f t="shared" si="256"/>
        <v>0</v>
      </c>
      <c r="BI114" s="146" t="s">
        <v>28</v>
      </c>
      <c r="BJ114" s="129" t="e">
        <f>B114/B126</f>
        <v>#DIV/0!</v>
      </c>
      <c r="BK114" s="130" t="e">
        <f t="shared" ref="BK114" si="558">C114/C126</f>
        <v>#DIV/0!</v>
      </c>
      <c r="BL114" s="131" t="e">
        <f t="shared" ref="BL114" si="559">D114/D126</f>
        <v>#DIV/0!</v>
      </c>
      <c r="BM114" s="132" t="e">
        <f t="shared" ref="BM114" si="560">E114/E126</f>
        <v>#DIV/0!</v>
      </c>
      <c r="BN114" s="129" t="e">
        <f t="shared" ref="BN114" si="561">F114/F126</f>
        <v>#DIV/0!</v>
      </c>
      <c r="BO114" s="130" t="e">
        <f t="shared" ref="BO114" si="562">G114/G126</f>
        <v>#DIV/0!</v>
      </c>
      <c r="BP114" s="131" t="e">
        <f t="shared" ref="BP114" si="563">H114/H126</f>
        <v>#DIV/0!</v>
      </c>
      <c r="BQ114" s="132" t="e">
        <f t="shared" ref="BQ114" si="564">I114/I126</f>
        <v>#DIV/0!</v>
      </c>
      <c r="BR114" s="129" t="e">
        <f t="shared" ref="BR114" si="565">J114/J126</f>
        <v>#DIV/0!</v>
      </c>
      <c r="BS114" s="130" t="e">
        <f t="shared" ref="BS114" si="566">K114/K126</f>
        <v>#DIV/0!</v>
      </c>
      <c r="BT114" s="131" t="e">
        <f t="shared" ref="BT114" si="567">L114/L126</f>
        <v>#DIV/0!</v>
      </c>
      <c r="BU114" s="129" t="e">
        <f t="shared" ref="BU114" si="568">M114/M126</f>
        <v>#DIV/0!</v>
      </c>
      <c r="BV114" s="133" t="e">
        <f t="shared" ref="BV114" si="569">N114/N126</f>
        <v>#DIV/0!</v>
      </c>
      <c r="BW114" s="134" t="e">
        <f t="shared" ref="BW114" si="570">O114/O126</f>
        <v>#DIV/0!</v>
      </c>
      <c r="BX114" s="129" t="e">
        <f t="shared" ref="BX114" si="571">P114/P126</f>
        <v>#DIV/0!</v>
      </c>
      <c r="BY114" s="130" t="e">
        <f t="shared" ref="BY114" si="572">Q114/Q126</f>
        <v>#DIV/0!</v>
      </c>
      <c r="BZ114" s="131" t="e">
        <f t="shared" ref="BZ114" si="573">R114/R126</f>
        <v>#DIV/0!</v>
      </c>
      <c r="CA114" s="132" t="e">
        <f t="shared" ref="CA114" si="574">S114/S126</f>
        <v>#DIV/0!</v>
      </c>
      <c r="CB114" s="129" t="e">
        <f t="shared" ref="CB114" si="575">T114/T126</f>
        <v>#DIV/0!</v>
      </c>
      <c r="CC114" s="130" t="e">
        <f t="shared" ref="CC114" si="576">U114/U126</f>
        <v>#DIV/0!</v>
      </c>
      <c r="CD114" s="131" t="e">
        <f t="shared" ref="CD114" si="577">V114/V126</f>
        <v>#DIV/0!</v>
      </c>
      <c r="CE114" s="132" t="e">
        <f t="shared" ref="CE114" si="578">W114/W126</f>
        <v>#DIV/0!</v>
      </c>
      <c r="CF114" s="129" t="e">
        <f t="shared" ref="CF114" si="579">X114/X126</f>
        <v>#DIV/0!</v>
      </c>
      <c r="CG114" s="130" t="e">
        <f t="shared" ref="CG114" si="580">Y114/Y126</f>
        <v>#DIV/0!</v>
      </c>
      <c r="CH114" s="131" t="e">
        <f t="shared" ref="CH114" si="581">Z114/Z126</f>
        <v>#DIV/0!</v>
      </c>
      <c r="CI114" s="129" t="e">
        <f t="shared" ref="CI114" si="582">AA114/AA126</f>
        <v>#DIV/0!</v>
      </c>
      <c r="CJ114" s="135" t="e">
        <f t="shared" ref="CJ114" si="583">AB114/AB126</f>
        <v>#DIV/0!</v>
      </c>
      <c r="CK114" s="136" t="e">
        <f t="shared" ref="CK114" si="584">AC114/AC126</f>
        <v>#DIV/0!</v>
      </c>
    </row>
    <row r="115" spans="1:89" x14ac:dyDescent="0.2">
      <c r="A115" s="137" t="s">
        <v>29</v>
      </c>
      <c r="B115" s="206"/>
      <c r="C115" s="190"/>
      <c r="D115" s="191"/>
      <c r="E115" s="192"/>
      <c r="F115" s="189"/>
      <c r="G115" s="193"/>
      <c r="H115" s="191"/>
      <c r="I115" s="192"/>
      <c r="J115" s="189"/>
      <c r="K115" s="190"/>
      <c r="L115" s="191"/>
      <c r="M115" s="189"/>
      <c r="N115" s="194"/>
      <c r="O115" s="207"/>
      <c r="P115" s="189"/>
      <c r="Q115" s="190"/>
      <c r="R115" s="191"/>
      <c r="S115" s="192"/>
      <c r="T115" s="189"/>
      <c r="U115" s="193"/>
      <c r="V115" s="191"/>
      <c r="W115" s="208"/>
      <c r="X115" s="189"/>
      <c r="Y115" s="193"/>
      <c r="Z115" s="191"/>
      <c r="AA115" s="189"/>
      <c r="AB115" s="172">
        <f t="shared" si="255"/>
        <v>0</v>
      </c>
      <c r="AC115" s="173">
        <f t="shared" si="256"/>
        <v>0</v>
      </c>
      <c r="BI115" s="137" t="s">
        <v>29</v>
      </c>
      <c r="BJ115" s="129" t="e">
        <f>B115/B126</f>
        <v>#DIV/0!</v>
      </c>
      <c r="BK115" s="130" t="e">
        <f t="shared" ref="BK115" si="585">C115/C126</f>
        <v>#DIV/0!</v>
      </c>
      <c r="BL115" s="131" t="e">
        <f t="shared" ref="BL115" si="586">D115/D126</f>
        <v>#DIV/0!</v>
      </c>
      <c r="BM115" s="132" t="e">
        <f t="shared" ref="BM115" si="587">E115/E126</f>
        <v>#DIV/0!</v>
      </c>
      <c r="BN115" s="129" t="e">
        <f t="shared" ref="BN115" si="588">F115/F126</f>
        <v>#DIV/0!</v>
      </c>
      <c r="BO115" s="130" t="e">
        <f t="shared" ref="BO115" si="589">G115/G126</f>
        <v>#DIV/0!</v>
      </c>
      <c r="BP115" s="131" t="e">
        <f t="shared" ref="BP115" si="590">H115/H126</f>
        <v>#DIV/0!</v>
      </c>
      <c r="BQ115" s="132" t="e">
        <f t="shared" ref="BQ115" si="591">I115/I126</f>
        <v>#DIV/0!</v>
      </c>
      <c r="BR115" s="129" t="e">
        <f t="shared" ref="BR115" si="592">J115/J126</f>
        <v>#DIV/0!</v>
      </c>
      <c r="BS115" s="130" t="e">
        <f t="shared" ref="BS115" si="593">K115/K126</f>
        <v>#DIV/0!</v>
      </c>
      <c r="BT115" s="131" t="e">
        <f t="shared" ref="BT115" si="594">L115/L126</f>
        <v>#DIV/0!</v>
      </c>
      <c r="BU115" s="129" t="e">
        <f t="shared" ref="BU115" si="595">M115/M126</f>
        <v>#DIV/0!</v>
      </c>
      <c r="BV115" s="133" t="e">
        <f t="shared" ref="BV115" si="596">N115/N126</f>
        <v>#DIV/0!</v>
      </c>
      <c r="BW115" s="134" t="e">
        <f t="shared" ref="BW115" si="597">O115/O126</f>
        <v>#DIV/0!</v>
      </c>
      <c r="BX115" s="129" t="e">
        <f t="shared" ref="BX115" si="598">P115/P126</f>
        <v>#DIV/0!</v>
      </c>
      <c r="BY115" s="130" t="e">
        <f t="shared" ref="BY115" si="599">Q115/Q126</f>
        <v>#DIV/0!</v>
      </c>
      <c r="BZ115" s="131" t="e">
        <f t="shared" ref="BZ115" si="600">R115/R126</f>
        <v>#DIV/0!</v>
      </c>
      <c r="CA115" s="132" t="e">
        <f t="shared" ref="CA115" si="601">S115/S126</f>
        <v>#DIV/0!</v>
      </c>
      <c r="CB115" s="129" t="e">
        <f t="shared" ref="CB115" si="602">T115/T126</f>
        <v>#DIV/0!</v>
      </c>
      <c r="CC115" s="130" t="e">
        <f t="shared" ref="CC115" si="603">U115/U126</f>
        <v>#DIV/0!</v>
      </c>
      <c r="CD115" s="131" t="e">
        <f t="shared" ref="CD115" si="604">V115/V126</f>
        <v>#DIV/0!</v>
      </c>
      <c r="CE115" s="132" t="e">
        <f t="shared" ref="CE115" si="605">W115/W126</f>
        <v>#DIV/0!</v>
      </c>
      <c r="CF115" s="129" t="e">
        <f t="shared" ref="CF115" si="606">X115/X126</f>
        <v>#DIV/0!</v>
      </c>
      <c r="CG115" s="130" t="e">
        <f t="shared" ref="CG115" si="607">Y115/Y126</f>
        <v>#DIV/0!</v>
      </c>
      <c r="CH115" s="131" t="e">
        <f t="shared" ref="CH115" si="608">Z115/Z126</f>
        <v>#DIV/0!</v>
      </c>
      <c r="CI115" s="129" t="e">
        <f t="shared" ref="CI115" si="609">AA115/AA126</f>
        <v>#DIV/0!</v>
      </c>
      <c r="CJ115" s="135" t="e">
        <f t="shared" ref="CJ115" si="610">AB115/AB126</f>
        <v>#DIV/0!</v>
      </c>
      <c r="CK115" s="136" t="e">
        <f t="shared" ref="CK115" si="611">AC115/AC126</f>
        <v>#DIV/0!</v>
      </c>
    </row>
    <row r="116" spans="1:89" x14ac:dyDescent="0.2">
      <c r="A116" s="146" t="s">
        <v>30</v>
      </c>
      <c r="B116" s="203"/>
      <c r="C116" s="197"/>
      <c r="D116" s="198"/>
      <c r="E116" s="199"/>
      <c r="F116" s="196"/>
      <c r="G116" s="200"/>
      <c r="H116" s="198"/>
      <c r="I116" s="199"/>
      <c r="J116" s="196"/>
      <c r="K116" s="197"/>
      <c r="L116" s="198"/>
      <c r="M116" s="196"/>
      <c r="N116" s="201"/>
      <c r="O116" s="204"/>
      <c r="P116" s="196"/>
      <c r="Q116" s="197"/>
      <c r="R116" s="198"/>
      <c r="S116" s="199"/>
      <c r="T116" s="196"/>
      <c r="U116" s="200"/>
      <c r="V116" s="198"/>
      <c r="W116" s="205"/>
      <c r="X116" s="196"/>
      <c r="Y116" s="200"/>
      <c r="Z116" s="198"/>
      <c r="AA116" s="196"/>
      <c r="AB116" s="172">
        <f t="shared" si="255"/>
        <v>0</v>
      </c>
      <c r="AC116" s="173">
        <f t="shared" si="256"/>
        <v>0</v>
      </c>
      <c r="BI116" s="146" t="s">
        <v>30</v>
      </c>
      <c r="BJ116" s="129" t="e">
        <f>B116/B126</f>
        <v>#DIV/0!</v>
      </c>
      <c r="BK116" s="130" t="e">
        <f t="shared" ref="BK116" si="612">C116/C126</f>
        <v>#DIV/0!</v>
      </c>
      <c r="BL116" s="131" t="e">
        <f t="shared" ref="BL116" si="613">D116/D126</f>
        <v>#DIV/0!</v>
      </c>
      <c r="BM116" s="132" t="e">
        <f t="shared" ref="BM116" si="614">E116/E126</f>
        <v>#DIV/0!</v>
      </c>
      <c r="BN116" s="129" t="e">
        <f t="shared" ref="BN116" si="615">F116/F126</f>
        <v>#DIV/0!</v>
      </c>
      <c r="BO116" s="130" t="e">
        <f t="shared" ref="BO116" si="616">G116/G126</f>
        <v>#DIV/0!</v>
      </c>
      <c r="BP116" s="131" t="e">
        <f t="shared" ref="BP116" si="617">H116/H126</f>
        <v>#DIV/0!</v>
      </c>
      <c r="BQ116" s="132" t="e">
        <f t="shared" ref="BQ116" si="618">I116/I126</f>
        <v>#DIV/0!</v>
      </c>
      <c r="BR116" s="129" t="e">
        <f t="shared" ref="BR116" si="619">J116/J126</f>
        <v>#DIV/0!</v>
      </c>
      <c r="BS116" s="130" t="e">
        <f t="shared" ref="BS116" si="620">K116/K126</f>
        <v>#DIV/0!</v>
      </c>
      <c r="BT116" s="131" t="e">
        <f t="shared" ref="BT116" si="621">L116/L126</f>
        <v>#DIV/0!</v>
      </c>
      <c r="BU116" s="129" t="e">
        <f t="shared" ref="BU116" si="622">M116/M126</f>
        <v>#DIV/0!</v>
      </c>
      <c r="BV116" s="133" t="e">
        <f t="shared" ref="BV116" si="623">N116/N126</f>
        <v>#DIV/0!</v>
      </c>
      <c r="BW116" s="134" t="e">
        <f t="shared" ref="BW116" si="624">O116/O126</f>
        <v>#DIV/0!</v>
      </c>
      <c r="BX116" s="129" t="e">
        <f t="shared" ref="BX116" si="625">P116/P126</f>
        <v>#DIV/0!</v>
      </c>
      <c r="BY116" s="130" t="e">
        <f t="shared" ref="BY116" si="626">Q116/Q126</f>
        <v>#DIV/0!</v>
      </c>
      <c r="BZ116" s="131" t="e">
        <f t="shared" ref="BZ116" si="627">R116/R126</f>
        <v>#DIV/0!</v>
      </c>
      <c r="CA116" s="132" t="e">
        <f t="shared" ref="CA116" si="628">S116/S126</f>
        <v>#DIV/0!</v>
      </c>
      <c r="CB116" s="129" t="e">
        <f t="shared" ref="CB116" si="629">T116/T126</f>
        <v>#DIV/0!</v>
      </c>
      <c r="CC116" s="130" t="e">
        <f t="shared" ref="CC116" si="630">U116/U126</f>
        <v>#DIV/0!</v>
      </c>
      <c r="CD116" s="131" t="e">
        <f t="shared" ref="CD116" si="631">V116/V126</f>
        <v>#DIV/0!</v>
      </c>
      <c r="CE116" s="132" t="e">
        <f t="shared" ref="CE116" si="632">W116/W126</f>
        <v>#DIV/0!</v>
      </c>
      <c r="CF116" s="129" t="e">
        <f t="shared" ref="CF116" si="633">X116/X126</f>
        <v>#DIV/0!</v>
      </c>
      <c r="CG116" s="130" t="e">
        <f t="shared" ref="CG116" si="634">Y116/Y126</f>
        <v>#DIV/0!</v>
      </c>
      <c r="CH116" s="131" t="e">
        <f t="shared" ref="CH116" si="635">Z116/Z126</f>
        <v>#DIV/0!</v>
      </c>
      <c r="CI116" s="129" t="e">
        <f t="shared" ref="CI116" si="636">AA116/AA126</f>
        <v>#DIV/0!</v>
      </c>
      <c r="CJ116" s="135" t="e">
        <f t="shared" ref="CJ116" si="637">AB116/AB126</f>
        <v>#DIV/0!</v>
      </c>
      <c r="CK116" s="136" t="e">
        <f t="shared" ref="CK116" si="638">AC116/AC126</f>
        <v>#DIV/0!</v>
      </c>
    </row>
    <row r="117" spans="1:89" x14ac:dyDescent="0.2">
      <c r="A117" s="137" t="s">
        <v>31</v>
      </c>
      <c r="B117" s="206"/>
      <c r="C117" s="190"/>
      <c r="D117" s="191"/>
      <c r="E117" s="192"/>
      <c r="F117" s="189"/>
      <c r="G117" s="193"/>
      <c r="H117" s="191"/>
      <c r="I117" s="192"/>
      <c r="J117" s="189"/>
      <c r="K117" s="190"/>
      <c r="L117" s="191"/>
      <c r="M117" s="189"/>
      <c r="N117" s="194"/>
      <c r="O117" s="207"/>
      <c r="P117" s="189"/>
      <c r="Q117" s="190"/>
      <c r="R117" s="191"/>
      <c r="S117" s="192"/>
      <c r="T117" s="189"/>
      <c r="U117" s="193"/>
      <c r="V117" s="191"/>
      <c r="W117" s="208"/>
      <c r="X117" s="189"/>
      <c r="Y117" s="193"/>
      <c r="Z117" s="191"/>
      <c r="AA117" s="189"/>
      <c r="AB117" s="172">
        <f t="shared" si="255"/>
        <v>0</v>
      </c>
      <c r="AC117" s="173">
        <f t="shared" si="256"/>
        <v>0</v>
      </c>
      <c r="BI117" s="137" t="s">
        <v>31</v>
      </c>
      <c r="BJ117" s="129" t="e">
        <f>B117/B126</f>
        <v>#DIV/0!</v>
      </c>
      <c r="BK117" s="130" t="e">
        <f t="shared" ref="BK117" si="639">C117/C126</f>
        <v>#DIV/0!</v>
      </c>
      <c r="BL117" s="131" t="e">
        <f t="shared" ref="BL117" si="640">D117/D126</f>
        <v>#DIV/0!</v>
      </c>
      <c r="BM117" s="132" t="e">
        <f t="shared" ref="BM117" si="641">E117/E126</f>
        <v>#DIV/0!</v>
      </c>
      <c r="BN117" s="129" t="e">
        <f t="shared" ref="BN117" si="642">F117/F126</f>
        <v>#DIV/0!</v>
      </c>
      <c r="BO117" s="130" t="e">
        <f t="shared" ref="BO117" si="643">G117/G126</f>
        <v>#DIV/0!</v>
      </c>
      <c r="BP117" s="131" t="e">
        <f t="shared" ref="BP117" si="644">H117/H126</f>
        <v>#DIV/0!</v>
      </c>
      <c r="BQ117" s="132" t="e">
        <f t="shared" ref="BQ117" si="645">I117/I126</f>
        <v>#DIV/0!</v>
      </c>
      <c r="BR117" s="129" t="e">
        <f t="shared" ref="BR117" si="646">J117/J126</f>
        <v>#DIV/0!</v>
      </c>
      <c r="BS117" s="130" t="e">
        <f t="shared" ref="BS117" si="647">K117/K126</f>
        <v>#DIV/0!</v>
      </c>
      <c r="BT117" s="131" t="e">
        <f t="shared" ref="BT117" si="648">L117/L126</f>
        <v>#DIV/0!</v>
      </c>
      <c r="BU117" s="129" t="e">
        <f t="shared" ref="BU117" si="649">M117/M126</f>
        <v>#DIV/0!</v>
      </c>
      <c r="BV117" s="133" t="e">
        <f t="shared" ref="BV117" si="650">N117/N126</f>
        <v>#DIV/0!</v>
      </c>
      <c r="BW117" s="134" t="e">
        <f t="shared" ref="BW117" si="651">O117/O126</f>
        <v>#DIV/0!</v>
      </c>
      <c r="BX117" s="129" t="e">
        <f t="shared" ref="BX117" si="652">P117/P126</f>
        <v>#DIV/0!</v>
      </c>
      <c r="BY117" s="130" t="e">
        <f t="shared" ref="BY117" si="653">Q117/Q126</f>
        <v>#DIV/0!</v>
      </c>
      <c r="BZ117" s="131" t="e">
        <f t="shared" ref="BZ117" si="654">R117/R126</f>
        <v>#DIV/0!</v>
      </c>
      <c r="CA117" s="132" t="e">
        <f t="shared" ref="CA117" si="655">S117/S126</f>
        <v>#DIV/0!</v>
      </c>
      <c r="CB117" s="129" t="e">
        <f t="shared" ref="CB117" si="656">T117/T126</f>
        <v>#DIV/0!</v>
      </c>
      <c r="CC117" s="130" t="e">
        <f t="shared" ref="CC117" si="657">U117/U126</f>
        <v>#DIV/0!</v>
      </c>
      <c r="CD117" s="131" t="e">
        <f t="shared" ref="CD117" si="658">V117/V126</f>
        <v>#DIV/0!</v>
      </c>
      <c r="CE117" s="132" t="e">
        <f t="shared" ref="CE117" si="659">W117/W126</f>
        <v>#DIV/0!</v>
      </c>
      <c r="CF117" s="129" t="e">
        <f t="shared" ref="CF117" si="660">X117/X126</f>
        <v>#DIV/0!</v>
      </c>
      <c r="CG117" s="130" t="e">
        <f t="shared" ref="CG117" si="661">Y117/Y126</f>
        <v>#DIV/0!</v>
      </c>
      <c r="CH117" s="131" t="e">
        <f t="shared" ref="CH117" si="662">Z117/Z126</f>
        <v>#DIV/0!</v>
      </c>
      <c r="CI117" s="129" t="e">
        <f t="shared" ref="CI117" si="663">AA117/AA126</f>
        <v>#DIV/0!</v>
      </c>
      <c r="CJ117" s="135" t="e">
        <f t="shared" ref="CJ117" si="664">AB117/AB126</f>
        <v>#DIV/0!</v>
      </c>
      <c r="CK117" s="136" t="e">
        <f t="shared" ref="CK117" si="665">AC117/AC126</f>
        <v>#DIV/0!</v>
      </c>
    </row>
    <row r="118" spans="1:89" x14ac:dyDescent="0.2">
      <c r="A118" s="146" t="s">
        <v>32</v>
      </c>
      <c r="B118" s="203"/>
      <c r="C118" s="197"/>
      <c r="D118" s="198"/>
      <c r="E118" s="199"/>
      <c r="F118" s="196"/>
      <c r="G118" s="200"/>
      <c r="H118" s="198"/>
      <c r="I118" s="199"/>
      <c r="J118" s="196"/>
      <c r="K118" s="197"/>
      <c r="L118" s="198"/>
      <c r="M118" s="196"/>
      <c r="N118" s="201"/>
      <c r="O118" s="204"/>
      <c r="P118" s="196"/>
      <c r="Q118" s="197"/>
      <c r="R118" s="198"/>
      <c r="S118" s="199"/>
      <c r="T118" s="196"/>
      <c r="U118" s="200"/>
      <c r="V118" s="198"/>
      <c r="W118" s="205"/>
      <c r="X118" s="196"/>
      <c r="Y118" s="200"/>
      <c r="Z118" s="198"/>
      <c r="AA118" s="196"/>
      <c r="AB118" s="172">
        <f t="shared" si="255"/>
        <v>0</v>
      </c>
      <c r="AC118" s="173">
        <f t="shared" si="256"/>
        <v>0</v>
      </c>
      <c r="BI118" s="146" t="s">
        <v>32</v>
      </c>
      <c r="BJ118" s="129" t="e">
        <f>B118/B126</f>
        <v>#DIV/0!</v>
      </c>
      <c r="BK118" s="130" t="e">
        <f t="shared" ref="BK118" si="666">C118/C126</f>
        <v>#DIV/0!</v>
      </c>
      <c r="BL118" s="131" t="e">
        <f t="shared" ref="BL118" si="667">D118/D126</f>
        <v>#DIV/0!</v>
      </c>
      <c r="BM118" s="132" t="e">
        <f t="shared" ref="BM118" si="668">E118/E126</f>
        <v>#DIV/0!</v>
      </c>
      <c r="BN118" s="129" t="e">
        <f t="shared" ref="BN118" si="669">F118/F126</f>
        <v>#DIV/0!</v>
      </c>
      <c r="BO118" s="130" t="e">
        <f t="shared" ref="BO118" si="670">G118/G126</f>
        <v>#DIV/0!</v>
      </c>
      <c r="BP118" s="131" t="e">
        <f t="shared" ref="BP118" si="671">H118/H126</f>
        <v>#DIV/0!</v>
      </c>
      <c r="BQ118" s="132" t="e">
        <f t="shared" ref="BQ118" si="672">I118/I126</f>
        <v>#DIV/0!</v>
      </c>
      <c r="BR118" s="129" t="e">
        <f t="shared" ref="BR118" si="673">J118/J126</f>
        <v>#DIV/0!</v>
      </c>
      <c r="BS118" s="130" t="e">
        <f t="shared" ref="BS118" si="674">K118/K126</f>
        <v>#DIV/0!</v>
      </c>
      <c r="BT118" s="131" t="e">
        <f t="shared" ref="BT118" si="675">L118/L126</f>
        <v>#DIV/0!</v>
      </c>
      <c r="BU118" s="129" t="e">
        <f t="shared" ref="BU118" si="676">M118/M126</f>
        <v>#DIV/0!</v>
      </c>
      <c r="BV118" s="133" t="e">
        <f t="shared" ref="BV118" si="677">N118/N126</f>
        <v>#DIV/0!</v>
      </c>
      <c r="BW118" s="134" t="e">
        <f t="shared" ref="BW118" si="678">O118/O126</f>
        <v>#DIV/0!</v>
      </c>
      <c r="BX118" s="129" t="e">
        <f t="shared" ref="BX118" si="679">P118/P126</f>
        <v>#DIV/0!</v>
      </c>
      <c r="BY118" s="130" t="e">
        <f t="shared" ref="BY118" si="680">Q118/Q126</f>
        <v>#DIV/0!</v>
      </c>
      <c r="BZ118" s="131" t="e">
        <f t="shared" ref="BZ118" si="681">R118/R126</f>
        <v>#DIV/0!</v>
      </c>
      <c r="CA118" s="132" t="e">
        <f t="shared" ref="CA118" si="682">S118/S126</f>
        <v>#DIV/0!</v>
      </c>
      <c r="CB118" s="129" t="e">
        <f t="shared" ref="CB118" si="683">T118/T126</f>
        <v>#DIV/0!</v>
      </c>
      <c r="CC118" s="130" t="e">
        <f t="shared" ref="CC118" si="684">U118/U126</f>
        <v>#DIV/0!</v>
      </c>
      <c r="CD118" s="131" t="e">
        <f t="shared" ref="CD118" si="685">V118/V126</f>
        <v>#DIV/0!</v>
      </c>
      <c r="CE118" s="132" t="e">
        <f t="shared" ref="CE118" si="686">W118/W126</f>
        <v>#DIV/0!</v>
      </c>
      <c r="CF118" s="129" t="e">
        <f t="shared" ref="CF118" si="687">X118/X126</f>
        <v>#DIV/0!</v>
      </c>
      <c r="CG118" s="130" t="e">
        <f t="shared" ref="CG118" si="688">Y118/Y126</f>
        <v>#DIV/0!</v>
      </c>
      <c r="CH118" s="131" t="e">
        <f t="shared" ref="CH118" si="689">Z118/Z126</f>
        <v>#DIV/0!</v>
      </c>
      <c r="CI118" s="129" t="e">
        <f t="shared" ref="CI118" si="690">AA118/AA126</f>
        <v>#DIV/0!</v>
      </c>
      <c r="CJ118" s="135" t="e">
        <f t="shared" ref="CJ118" si="691">AB118/AB126</f>
        <v>#DIV/0!</v>
      </c>
      <c r="CK118" s="136" t="e">
        <f t="shared" ref="CK118" si="692">AC118/AC126</f>
        <v>#DIV/0!</v>
      </c>
    </row>
    <row r="119" spans="1:89" x14ac:dyDescent="0.2">
      <c r="A119" s="137" t="s">
        <v>33</v>
      </c>
      <c r="B119" s="206"/>
      <c r="C119" s="190"/>
      <c r="D119" s="191"/>
      <c r="E119" s="192"/>
      <c r="F119" s="189"/>
      <c r="G119" s="193"/>
      <c r="H119" s="191"/>
      <c r="I119" s="192"/>
      <c r="J119" s="189"/>
      <c r="K119" s="190"/>
      <c r="L119" s="191"/>
      <c r="M119" s="189"/>
      <c r="N119" s="194"/>
      <c r="O119" s="207"/>
      <c r="P119" s="189"/>
      <c r="Q119" s="190"/>
      <c r="R119" s="191"/>
      <c r="S119" s="192"/>
      <c r="T119" s="189"/>
      <c r="U119" s="193"/>
      <c r="V119" s="191"/>
      <c r="W119" s="208"/>
      <c r="X119" s="189"/>
      <c r="Y119" s="193"/>
      <c r="Z119" s="191"/>
      <c r="AA119" s="189"/>
      <c r="AB119" s="172">
        <f t="shared" si="255"/>
        <v>0</v>
      </c>
      <c r="AC119" s="173">
        <f t="shared" si="256"/>
        <v>0</v>
      </c>
      <c r="BI119" s="137" t="s">
        <v>33</v>
      </c>
      <c r="BJ119" s="129" t="e">
        <f>B119/B126</f>
        <v>#DIV/0!</v>
      </c>
      <c r="BK119" s="130" t="e">
        <f t="shared" ref="BK119" si="693">C119/C126</f>
        <v>#DIV/0!</v>
      </c>
      <c r="BL119" s="131" t="e">
        <f t="shared" ref="BL119" si="694">D119/D126</f>
        <v>#DIV/0!</v>
      </c>
      <c r="BM119" s="132" t="e">
        <f t="shared" ref="BM119" si="695">E119/E126</f>
        <v>#DIV/0!</v>
      </c>
      <c r="BN119" s="129" t="e">
        <f t="shared" ref="BN119" si="696">F119/F126</f>
        <v>#DIV/0!</v>
      </c>
      <c r="BO119" s="130" t="e">
        <f t="shared" ref="BO119" si="697">G119/G126</f>
        <v>#DIV/0!</v>
      </c>
      <c r="BP119" s="131" t="e">
        <f t="shared" ref="BP119" si="698">H119/H126</f>
        <v>#DIV/0!</v>
      </c>
      <c r="BQ119" s="132" t="e">
        <f t="shared" ref="BQ119" si="699">I119/I126</f>
        <v>#DIV/0!</v>
      </c>
      <c r="BR119" s="129" t="e">
        <f t="shared" ref="BR119" si="700">J119/J126</f>
        <v>#DIV/0!</v>
      </c>
      <c r="BS119" s="130" t="e">
        <f t="shared" ref="BS119" si="701">K119/K126</f>
        <v>#DIV/0!</v>
      </c>
      <c r="BT119" s="131" t="e">
        <f t="shared" ref="BT119" si="702">L119/L126</f>
        <v>#DIV/0!</v>
      </c>
      <c r="BU119" s="129" t="e">
        <f t="shared" ref="BU119" si="703">M119/M126</f>
        <v>#DIV/0!</v>
      </c>
      <c r="BV119" s="133" t="e">
        <f t="shared" ref="BV119" si="704">N119/N126</f>
        <v>#DIV/0!</v>
      </c>
      <c r="BW119" s="134" t="e">
        <f t="shared" ref="BW119" si="705">O119/O126</f>
        <v>#DIV/0!</v>
      </c>
      <c r="BX119" s="129" t="e">
        <f t="shared" ref="BX119" si="706">P119/P126</f>
        <v>#DIV/0!</v>
      </c>
      <c r="BY119" s="130" t="e">
        <f t="shared" ref="BY119" si="707">Q119/Q126</f>
        <v>#DIV/0!</v>
      </c>
      <c r="BZ119" s="131" t="e">
        <f t="shared" ref="BZ119" si="708">R119/R126</f>
        <v>#DIV/0!</v>
      </c>
      <c r="CA119" s="132" t="e">
        <f t="shared" ref="CA119" si="709">S119/S126</f>
        <v>#DIV/0!</v>
      </c>
      <c r="CB119" s="129" t="e">
        <f t="shared" ref="CB119" si="710">T119/T126</f>
        <v>#DIV/0!</v>
      </c>
      <c r="CC119" s="130" t="e">
        <f t="shared" ref="CC119" si="711">U119/U126</f>
        <v>#DIV/0!</v>
      </c>
      <c r="CD119" s="131" t="e">
        <f t="shared" ref="CD119" si="712">V119/V126</f>
        <v>#DIV/0!</v>
      </c>
      <c r="CE119" s="132" t="e">
        <f t="shared" ref="CE119" si="713">W119/W126</f>
        <v>#DIV/0!</v>
      </c>
      <c r="CF119" s="129" t="e">
        <f t="shared" ref="CF119" si="714">X119/X126</f>
        <v>#DIV/0!</v>
      </c>
      <c r="CG119" s="130" t="e">
        <f t="shared" ref="CG119" si="715">Y119/Y126</f>
        <v>#DIV/0!</v>
      </c>
      <c r="CH119" s="131" t="e">
        <f t="shared" ref="CH119" si="716">Z119/Z126</f>
        <v>#DIV/0!</v>
      </c>
      <c r="CI119" s="129" t="e">
        <f t="shared" ref="CI119" si="717">AA119/AA126</f>
        <v>#DIV/0!</v>
      </c>
      <c r="CJ119" s="135" t="e">
        <f t="shared" ref="CJ119" si="718">AB119/AB126</f>
        <v>#DIV/0!</v>
      </c>
      <c r="CK119" s="136" t="e">
        <f t="shared" ref="CK119" si="719">AC119/AC126</f>
        <v>#DIV/0!</v>
      </c>
    </row>
    <row r="120" spans="1:89" x14ac:dyDescent="0.2">
      <c r="A120" s="146" t="s">
        <v>34</v>
      </c>
      <c r="B120" s="203"/>
      <c r="C120" s="197"/>
      <c r="D120" s="198"/>
      <c r="E120" s="199"/>
      <c r="F120" s="196"/>
      <c r="G120" s="200"/>
      <c r="H120" s="198"/>
      <c r="I120" s="199"/>
      <c r="J120" s="196"/>
      <c r="K120" s="197"/>
      <c r="L120" s="198"/>
      <c r="M120" s="196"/>
      <c r="N120" s="201"/>
      <c r="O120" s="204"/>
      <c r="P120" s="196"/>
      <c r="Q120" s="197"/>
      <c r="R120" s="198"/>
      <c r="S120" s="199"/>
      <c r="T120" s="196"/>
      <c r="U120" s="200"/>
      <c r="V120" s="198"/>
      <c r="W120" s="205"/>
      <c r="X120" s="196"/>
      <c r="Y120" s="200"/>
      <c r="Z120" s="198"/>
      <c r="AA120" s="196"/>
      <c r="AB120" s="172">
        <f t="shared" si="255"/>
        <v>0</v>
      </c>
      <c r="AC120" s="173">
        <f t="shared" si="256"/>
        <v>0</v>
      </c>
      <c r="BI120" s="146" t="s">
        <v>34</v>
      </c>
      <c r="BJ120" s="129" t="e">
        <f>B120/B126</f>
        <v>#DIV/0!</v>
      </c>
      <c r="BK120" s="130" t="e">
        <f t="shared" ref="BK120" si="720">C120/C126</f>
        <v>#DIV/0!</v>
      </c>
      <c r="BL120" s="131" t="e">
        <f t="shared" ref="BL120" si="721">D120/D126</f>
        <v>#DIV/0!</v>
      </c>
      <c r="BM120" s="132" t="e">
        <f t="shared" ref="BM120" si="722">E120/E126</f>
        <v>#DIV/0!</v>
      </c>
      <c r="BN120" s="129" t="e">
        <f t="shared" ref="BN120" si="723">F120/F126</f>
        <v>#DIV/0!</v>
      </c>
      <c r="BO120" s="130" t="e">
        <f t="shared" ref="BO120" si="724">G120/G126</f>
        <v>#DIV/0!</v>
      </c>
      <c r="BP120" s="131" t="e">
        <f t="shared" ref="BP120" si="725">H120/H126</f>
        <v>#DIV/0!</v>
      </c>
      <c r="BQ120" s="132" t="e">
        <f t="shared" ref="BQ120" si="726">I120/I126</f>
        <v>#DIV/0!</v>
      </c>
      <c r="BR120" s="129" t="e">
        <f t="shared" ref="BR120" si="727">J120/J126</f>
        <v>#DIV/0!</v>
      </c>
      <c r="BS120" s="130" t="e">
        <f t="shared" ref="BS120" si="728">K120/K126</f>
        <v>#DIV/0!</v>
      </c>
      <c r="BT120" s="131" t="e">
        <f t="shared" ref="BT120" si="729">L120/L126</f>
        <v>#DIV/0!</v>
      </c>
      <c r="BU120" s="129" t="e">
        <f t="shared" ref="BU120" si="730">M120/M126</f>
        <v>#DIV/0!</v>
      </c>
      <c r="BV120" s="133" t="e">
        <f t="shared" ref="BV120" si="731">N120/N126</f>
        <v>#DIV/0!</v>
      </c>
      <c r="BW120" s="134" t="e">
        <f t="shared" ref="BW120" si="732">O120/O126</f>
        <v>#DIV/0!</v>
      </c>
      <c r="BX120" s="129" t="e">
        <f t="shared" ref="BX120" si="733">P120/P126</f>
        <v>#DIV/0!</v>
      </c>
      <c r="BY120" s="130" t="e">
        <f t="shared" ref="BY120" si="734">Q120/Q126</f>
        <v>#DIV/0!</v>
      </c>
      <c r="BZ120" s="131" t="e">
        <f t="shared" ref="BZ120" si="735">R120/R126</f>
        <v>#DIV/0!</v>
      </c>
      <c r="CA120" s="132" t="e">
        <f t="shared" ref="CA120" si="736">S120/S126</f>
        <v>#DIV/0!</v>
      </c>
      <c r="CB120" s="129" t="e">
        <f t="shared" ref="CB120" si="737">T120/T126</f>
        <v>#DIV/0!</v>
      </c>
      <c r="CC120" s="130" t="e">
        <f t="shared" ref="CC120" si="738">U120/U126</f>
        <v>#DIV/0!</v>
      </c>
      <c r="CD120" s="131" t="e">
        <f t="shared" ref="CD120" si="739">V120/V126</f>
        <v>#DIV/0!</v>
      </c>
      <c r="CE120" s="132" t="e">
        <f t="shared" ref="CE120" si="740">W120/W126</f>
        <v>#DIV/0!</v>
      </c>
      <c r="CF120" s="129" t="e">
        <f t="shared" ref="CF120" si="741">X120/X126</f>
        <v>#DIV/0!</v>
      </c>
      <c r="CG120" s="130" t="e">
        <f t="shared" ref="CG120" si="742">Y120/Y126</f>
        <v>#DIV/0!</v>
      </c>
      <c r="CH120" s="131" t="e">
        <f t="shared" ref="CH120" si="743">Z120/Z126</f>
        <v>#DIV/0!</v>
      </c>
      <c r="CI120" s="129" t="e">
        <f t="shared" ref="CI120" si="744">AA120/AA126</f>
        <v>#DIV/0!</v>
      </c>
      <c r="CJ120" s="135" t="e">
        <f t="shared" ref="CJ120" si="745">AB120/AB126</f>
        <v>#DIV/0!</v>
      </c>
      <c r="CK120" s="136" t="e">
        <f t="shared" ref="CK120" si="746">AC120/AC126</f>
        <v>#DIV/0!</v>
      </c>
    </row>
    <row r="121" spans="1:89" x14ac:dyDescent="0.2">
      <c r="A121" s="137" t="s">
        <v>35</v>
      </c>
      <c r="B121" s="206"/>
      <c r="C121" s="190"/>
      <c r="D121" s="191"/>
      <c r="E121" s="192"/>
      <c r="F121" s="189"/>
      <c r="G121" s="193"/>
      <c r="H121" s="191"/>
      <c r="I121" s="192"/>
      <c r="J121" s="189"/>
      <c r="K121" s="190"/>
      <c r="L121" s="191"/>
      <c r="M121" s="189"/>
      <c r="N121" s="194"/>
      <c r="O121" s="207"/>
      <c r="P121" s="189"/>
      <c r="Q121" s="190"/>
      <c r="R121" s="191"/>
      <c r="S121" s="192"/>
      <c r="T121" s="189"/>
      <c r="U121" s="193"/>
      <c r="V121" s="191"/>
      <c r="W121" s="208"/>
      <c r="X121" s="189"/>
      <c r="Y121" s="193"/>
      <c r="Z121" s="191"/>
      <c r="AA121" s="189"/>
      <c r="AB121" s="172">
        <f t="shared" si="255"/>
        <v>0</v>
      </c>
      <c r="AC121" s="173">
        <f t="shared" si="256"/>
        <v>0</v>
      </c>
      <c r="BI121" s="137" t="s">
        <v>35</v>
      </c>
      <c r="BJ121" s="129" t="e">
        <f>B121/B126</f>
        <v>#DIV/0!</v>
      </c>
      <c r="BK121" s="130" t="e">
        <f t="shared" ref="BK121" si="747">C121/C126</f>
        <v>#DIV/0!</v>
      </c>
      <c r="BL121" s="131" t="e">
        <f t="shared" ref="BL121" si="748">D121/D126</f>
        <v>#DIV/0!</v>
      </c>
      <c r="BM121" s="132" t="e">
        <f t="shared" ref="BM121" si="749">E121/E126</f>
        <v>#DIV/0!</v>
      </c>
      <c r="BN121" s="129" t="e">
        <f t="shared" ref="BN121" si="750">F121/F126</f>
        <v>#DIV/0!</v>
      </c>
      <c r="BO121" s="130" t="e">
        <f t="shared" ref="BO121" si="751">G121/G126</f>
        <v>#DIV/0!</v>
      </c>
      <c r="BP121" s="131" t="e">
        <f t="shared" ref="BP121" si="752">H121/H126</f>
        <v>#DIV/0!</v>
      </c>
      <c r="BQ121" s="132" t="e">
        <f t="shared" ref="BQ121" si="753">I121/I126</f>
        <v>#DIV/0!</v>
      </c>
      <c r="BR121" s="129" t="e">
        <f t="shared" ref="BR121" si="754">J121/J126</f>
        <v>#DIV/0!</v>
      </c>
      <c r="BS121" s="130" t="e">
        <f t="shared" ref="BS121" si="755">K121/K126</f>
        <v>#DIV/0!</v>
      </c>
      <c r="BT121" s="131" t="e">
        <f t="shared" ref="BT121" si="756">L121/L126</f>
        <v>#DIV/0!</v>
      </c>
      <c r="BU121" s="129" t="e">
        <f t="shared" ref="BU121" si="757">M121/M126</f>
        <v>#DIV/0!</v>
      </c>
      <c r="BV121" s="133" t="e">
        <f t="shared" ref="BV121" si="758">N121/N126</f>
        <v>#DIV/0!</v>
      </c>
      <c r="BW121" s="134" t="e">
        <f t="shared" ref="BW121" si="759">O121/O126</f>
        <v>#DIV/0!</v>
      </c>
      <c r="BX121" s="129" t="e">
        <f t="shared" ref="BX121" si="760">P121/P126</f>
        <v>#DIV/0!</v>
      </c>
      <c r="BY121" s="130" t="e">
        <f t="shared" ref="BY121" si="761">Q121/Q126</f>
        <v>#DIV/0!</v>
      </c>
      <c r="BZ121" s="131" t="e">
        <f t="shared" ref="BZ121" si="762">R121/R126</f>
        <v>#DIV/0!</v>
      </c>
      <c r="CA121" s="132" t="e">
        <f t="shared" ref="CA121" si="763">S121/S126</f>
        <v>#DIV/0!</v>
      </c>
      <c r="CB121" s="129" t="e">
        <f t="shared" ref="CB121" si="764">T121/T126</f>
        <v>#DIV/0!</v>
      </c>
      <c r="CC121" s="130" t="e">
        <f t="shared" ref="CC121" si="765">U121/U126</f>
        <v>#DIV/0!</v>
      </c>
      <c r="CD121" s="131" t="e">
        <f t="shared" ref="CD121" si="766">V121/V126</f>
        <v>#DIV/0!</v>
      </c>
      <c r="CE121" s="132" t="e">
        <f t="shared" ref="CE121" si="767">W121/W126</f>
        <v>#DIV/0!</v>
      </c>
      <c r="CF121" s="129" t="e">
        <f t="shared" ref="CF121" si="768">X121/X126</f>
        <v>#DIV/0!</v>
      </c>
      <c r="CG121" s="130" t="e">
        <f t="shared" ref="CG121" si="769">Y121/Y126</f>
        <v>#DIV/0!</v>
      </c>
      <c r="CH121" s="131" t="e">
        <f t="shared" ref="CH121" si="770">Z121/Z126</f>
        <v>#DIV/0!</v>
      </c>
      <c r="CI121" s="129" t="e">
        <f t="shared" ref="CI121" si="771">AA121/AA126</f>
        <v>#DIV/0!</v>
      </c>
      <c r="CJ121" s="135" t="e">
        <f t="shared" ref="CJ121" si="772">AB121/AB126</f>
        <v>#DIV/0!</v>
      </c>
      <c r="CK121" s="136" t="e">
        <f t="shared" ref="CK121" si="773">AC121/AC126</f>
        <v>#DIV/0!</v>
      </c>
    </row>
    <row r="122" spans="1:89" x14ac:dyDescent="0.2">
      <c r="A122" s="146" t="s">
        <v>36</v>
      </c>
      <c r="B122" s="203"/>
      <c r="C122" s="197"/>
      <c r="D122" s="198"/>
      <c r="E122" s="199"/>
      <c r="F122" s="196"/>
      <c r="G122" s="200"/>
      <c r="H122" s="198"/>
      <c r="I122" s="199"/>
      <c r="J122" s="196"/>
      <c r="K122" s="200"/>
      <c r="L122" s="198"/>
      <c r="M122" s="196"/>
      <c r="N122" s="201"/>
      <c r="O122" s="204"/>
      <c r="P122" s="196"/>
      <c r="Q122" s="200"/>
      <c r="R122" s="198"/>
      <c r="S122" s="199"/>
      <c r="T122" s="196"/>
      <c r="U122" s="200"/>
      <c r="V122" s="198"/>
      <c r="W122" s="199"/>
      <c r="X122" s="196"/>
      <c r="Y122" s="200"/>
      <c r="Z122" s="198"/>
      <c r="AA122" s="196"/>
      <c r="AB122" s="172">
        <f t="shared" si="255"/>
        <v>0</v>
      </c>
      <c r="AC122" s="173">
        <f t="shared" si="256"/>
        <v>0</v>
      </c>
      <c r="BI122" s="146" t="s">
        <v>36</v>
      </c>
      <c r="BJ122" s="129" t="e">
        <f>B122/B126</f>
        <v>#DIV/0!</v>
      </c>
      <c r="BK122" s="130" t="e">
        <f t="shared" ref="BK122" si="774">C122/C126</f>
        <v>#DIV/0!</v>
      </c>
      <c r="BL122" s="131" t="e">
        <f t="shared" ref="BL122" si="775">D122/D126</f>
        <v>#DIV/0!</v>
      </c>
      <c r="BM122" s="132" t="e">
        <f t="shared" ref="BM122" si="776">E122/E126</f>
        <v>#DIV/0!</v>
      </c>
      <c r="BN122" s="129" t="e">
        <f t="shared" ref="BN122" si="777">F122/F126</f>
        <v>#DIV/0!</v>
      </c>
      <c r="BO122" s="130" t="e">
        <f t="shared" ref="BO122" si="778">G122/G126</f>
        <v>#DIV/0!</v>
      </c>
      <c r="BP122" s="131" t="e">
        <f t="shared" ref="BP122" si="779">H122/H126</f>
        <v>#DIV/0!</v>
      </c>
      <c r="BQ122" s="132" t="e">
        <f t="shared" ref="BQ122" si="780">I122/I126</f>
        <v>#DIV/0!</v>
      </c>
      <c r="BR122" s="129" t="e">
        <f t="shared" ref="BR122" si="781">J122/J126</f>
        <v>#DIV/0!</v>
      </c>
      <c r="BS122" s="130" t="e">
        <f t="shared" ref="BS122" si="782">K122/K126</f>
        <v>#DIV/0!</v>
      </c>
      <c r="BT122" s="131" t="e">
        <f t="shared" ref="BT122" si="783">L122/L126</f>
        <v>#DIV/0!</v>
      </c>
      <c r="BU122" s="129" t="e">
        <f t="shared" ref="BU122" si="784">M122/M126</f>
        <v>#DIV/0!</v>
      </c>
      <c r="BV122" s="133" t="e">
        <f t="shared" ref="BV122" si="785">N122/N126</f>
        <v>#DIV/0!</v>
      </c>
      <c r="BW122" s="134" t="e">
        <f t="shared" ref="BW122" si="786">O122/O126</f>
        <v>#DIV/0!</v>
      </c>
      <c r="BX122" s="129" t="e">
        <f t="shared" ref="BX122" si="787">P122/P126</f>
        <v>#DIV/0!</v>
      </c>
      <c r="BY122" s="130" t="e">
        <f t="shared" ref="BY122" si="788">Q122/Q126</f>
        <v>#DIV/0!</v>
      </c>
      <c r="BZ122" s="131" t="e">
        <f t="shared" ref="BZ122" si="789">R122/R126</f>
        <v>#DIV/0!</v>
      </c>
      <c r="CA122" s="132" t="e">
        <f t="shared" ref="CA122" si="790">S122/S126</f>
        <v>#DIV/0!</v>
      </c>
      <c r="CB122" s="129" t="e">
        <f t="shared" ref="CB122" si="791">T122/T126</f>
        <v>#DIV/0!</v>
      </c>
      <c r="CC122" s="130" t="e">
        <f t="shared" ref="CC122" si="792">U122/U126</f>
        <v>#DIV/0!</v>
      </c>
      <c r="CD122" s="131" t="e">
        <f t="shared" ref="CD122" si="793">V122/V126</f>
        <v>#DIV/0!</v>
      </c>
      <c r="CE122" s="132" t="e">
        <f t="shared" ref="CE122" si="794">W122/W126</f>
        <v>#DIV/0!</v>
      </c>
      <c r="CF122" s="129" t="e">
        <f t="shared" ref="CF122" si="795">X122/X126</f>
        <v>#DIV/0!</v>
      </c>
      <c r="CG122" s="130" t="e">
        <f t="shared" ref="CG122" si="796">Y122/Y126</f>
        <v>#DIV/0!</v>
      </c>
      <c r="CH122" s="131" t="e">
        <f t="shared" ref="CH122" si="797">Z122/Z126</f>
        <v>#DIV/0!</v>
      </c>
      <c r="CI122" s="129" t="e">
        <f t="shared" ref="CI122" si="798">AA122/AA126</f>
        <v>#DIV/0!</v>
      </c>
      <c r="CJ122" s="135" t="e">
        <f t="shared" ref="CJ122" si="799">AB122/AB126</f>
        <v>#DIV/0!</v>
      </c>
      <c r="CK122" s="136" t="e">
        <f t="shared" ref="CK122" si="800">AC122/AC126</f>
        <v>#DIV/0!</v>
      </c>
    </row>
    <row r="123" spans="1:89" x14ac:dyDescent="0.2">
      <c r="A123" s="137" t="s">
        <v>37</v>
      </c>
      <c r="B123" s="59"/>
      <c r="C123" s="60"/>
      <c r="D123" s="139"/>
      <c r="E123" s="140"/>
      <c r="F123" s="138"/>
      <c r="G123" s="141"/>
      <c r="H123" s="139"/>
      <c r="I123" s="140"/>
      <c r="J123" s="138"/>
      <c r="K123" s="141"/>
      <c r="L123" s="139"/>
      <c r="M123" s="138"/>
      <c r="N123" s="142"/>
      <c r="O123" s="143"/>
      <c r="P123" s="138"/>
      <c r="Q123" s="141"/>
      <c r="R123" s="139"/>
      <c r="S123" s="140"/>
      <c r="T123" s="138"/>
      <c r="U123" s="141"/>
      <c r="V123" s="139"/>
      <c r="W123" s="140"/>
      <c r="X123" s="138"/>
      <c r="Y123" s="141"/>
      <c r="Z123" s="144"/>
      <c r="AA123" s="145"/>
      <c r="AB123" s="172">
        <f t="shared" si="255"/>
        <v>0</v>
      </c>
      <c r="AC123" s="173">
        <f t="shared" si="256"/>
        <v>0</v>
      </c>
      <c r="BI123" s="137" t="s">
        <v>37</v>
      </c>
      <c r="BJ123" s="129" t="e">
        <f>B123/B126</f>
        <v>#DIV/0!</v>
      </c>
      <c r="BK123" s="130" t="e">
        <f t="shared" ref="BK123" si="801">C123/C126</f>
        <v>#DIV/0!</v>
      </c>
      <c r="BL123" s="131" t="e">
        <f t="shared" ref="BL123" si="802">D123/D126</f>
        <v>#DIV/0!</v>
      </c>
      <c r="BM123" s="132" t="e">
        <f t="shared" ref="BM123" si="803">E123/E126</f>
        <v>#DIV/0!</v>
      </c>
      <c r="BN123" s="129" t="e">
        <f t="shared" ref="BN123" si="804">F123/F126</f>
        <v>#DIV/0!</v>
      </c>
      <c r="BO123" s="130" t="e">
        <f t="shared" ref="BO123" si="805">G123/G126</f>
        <v>#DIV/0!</v>
      </c>
      <c r="BP123" s="131" t="e">
        <f t="shared" ref="BP123" si="806">H123/H126</f>
        <v>#DIV/0!</v>
      </c>
      <c r="BQ123" s="132" t="e">
        <f t="shared" ref="BQ123" si="807">I123/I126</f>
        <v>#DIV/0!</v>
      </c>
      <c r="BR123" s="129" t="e">
        <f t="shared" ref="BR123" si="808">J123/J126</f>
        <v>#DIV/0!</v>
      </c>
      <c r="BS123" s="130" t="e">
        <f t="shared" ref="BS123" si="809">K123/K126</f>
        <v>#DIV/0!</v>
      </c>
      <c r="BT123" s="131" t="e">
        <f t="shared" ref="BT123" si="810">L123/L126</f>
        <v>#DIV/0!</v>
      </c>
      <c r="BU123" s="129" t="e">
        <f t="shared" ref="BU123" si="811">M123/M126</f>
        <v>#DIV/0!</v>
      </c>
      <c r="BV123" s="133" t="e">
        <f t="shared" ref="BV123" si="812">N123/N126</f>
        <v>#DIV/0!</v>
      </c>
      <c r="BW123" s="134" t="e">
        <f t="shared" ref="BW123" si="813">O123/O126</f>
        <v>#DIV/0!</v>
      </c>
      <c r="BX123" s="129" t="e">
        <f t="shared" ref="BX123" si="814">P123/P126</f>
        <v>#DIV/0!</v>
      </c>
      <c r="BY123" s="130" t="e">
        <f t="shared" ref="BY123" si="815">Q123/Q126</f>
        <v>#DIV/0!</v>
      </c>
      <c r="BZ123" s="131" t="e">
        <f t="shared" ref="BZ123" si="816">R123/R126</f>
        <v>#DIV/0!</v>
      </c>
      <c r="CA123" s="132" t="e">
        <f t="shared" ref="CA123" si="817">S123/S126</f>
        <v>#DIV/0!</v>
      </c>
      <c r="CB123" s="129" t="e">
        <f t="shared" ref="CB123" si="818">T123/T126</f>
        <v>#DIV/0!</v>
      </c>
      <c r="CC123" s="130" t="e">
        <f t="shared" ref="CC123" si="819">U123/U126</f>
        <v>#DIV/0!</v>
      </c>
      <c r="CD123" s="131" t="e">
        <f t="shared" ref="CD123" si="820">V123/V126</f>
        <v>#DIV/0!</v>
      </c>
      <c r="CE123" s="132" t="e">
        <f t="shared" ref="CE123" si="821">W123/W126</f>
        <v>#DIV/0!</v>
      </c>
      <c r="CF123" s="129" t="e">
        <f t="shared" ref="CF123" si="822">X123/X126</f>
        <v>#DIV/0!</v>
      </c>
      <c r="CG123" s="130" t="e">
        <f t="shared" ref="CG123" si="823">Y123/Y126</f>
        <v>#DIV/0!</v>
      </c>
      <c r="CH123" s="131" t="e">
        <f t="shared" ref="CH123" si="824">Z123/Z126</f>
        <v>#DIV/0!</v>
      </c>
      <c r="CI123" s="129" t="e">
        <f t="shared" ref="CI123" si="825">AA123/AA126</f>
        <v>#DIV/0!</v>
      </c>
      <c r="CJ123" s="135" t="e">
        <f t="shared" ref="CJ123" si="826">AB123/AB126</f>
        <v>#DIV/0!</v>
      </c>
      <c r="CK123" s="136" t="e">
        <f t="shared" ref="CK123" si="827">AC123/AC126</f>
        <v>#DIV/0!</v>
      </c>
    </row>
    <row r="124" spans="1:89" x14ac:dyDescent="0.2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255"/>
        <v>0</v>
      </c>
      <c r="AC124" s="173">
        <f t="shared" si="256"/>
        <v>0</v>
      </c>
      <c r="BI124" s="146" t="s">
        <v>38</v>
      </c>
      <c r="BJ124" s="129" t="e">
        <f>B124/B126</f>
        <v>#DIV/0!</v>
      </c>
      <c r="BK124" s="130" t="e">
        <f t="shared" ref="BK124" si="828">C124/C126</f>
        <v>#DIV/0!</v>
      </c>
      <c r="BL124" s="131" t="e">
        <f t="shared" ref="BL124" si="829">D124/D126</f>
        <v>#DIV/0!</v>
      </c>
      <c r="BM124" s="132" t="e">
        <f t="shared" ref="BM124" si="830">E124/E126</f>
        <v>#DIV/0!</v>
      </c>
      <c r="BN124" s="129" t="e">
        <f t="shared" ref="BN124" si="831">F124/F126</f>
        <v>#DIV/0!</v>
      </c>
      <c r="BO124" s="130" t="e">
        <f t="shared" ref="BO124" si="832">G124/G126</f>
        <v>#DIV/0!</v>
      </c>
      <c r="BP124" s="131" t="e">
        <f t="shared" ref="BP124" si="833">H124/H126</f>
        <v>#DIV/0!</v>
      </c>
      <c r="BQ124" s="132" t="e">
        <f t="shared" ref="BQ124" si="834">I124/I126</f>
        <v>#DIV/0!</v>
      </c>
      <c r="BR124" s="129" t="e">
        <f t="shared" ref="BR124" si="835">J124/J126</f>
        <v>#DIV/0!</v>
      </c>
      <c r="BS124" s="130" t="e">
        <f t="shared" ref="BS124" si="836">K124/K126</f>
        <v>#DIV/0!</v>
      </c>
      <c r="BT124" s="131" t="e">
        <f t="shared" ref="BT124" si="837">L124/L126</f>
        <v>#DIV/0!</v>
      </c>
      <c r="BU124" s="129" t="e">
        <f t="shared" ref="BU124" si="838">M124/M126</f>
        <v>#DIV/0!</v>
      </c>
      <c r="BV124" s="133" t="e">
        <f t="shared" ref="BV124" si="839">N124/N126</f>
        <v>#DIV/0!</v>
      </c>
      <c r="BW124" s="134" t="e">
        <f t="shared" ref="BW124" si="840">O124/O126</f>
        <v>#DIV/0!</v>
      </c>
      <c r="BX124" s="129" t="e">
        <f t="shared" ref="BX124" si="841">P124/P126</f>
        <v>#DIV/0!</v>
      </c>
      <c r="BY124" s="130" t="e">
        <f t="shared" ref="BY124" si="842">Q124/Q126</f>
        <v>#DIV/0!</v>
      </c>
      <c r="BZ124" s="131" t="e">
        <f t="shared" ref="BZ124" si="843">R124/R126</f>
        <v>#DIV/0!</v>
      </c>
      <c r="CA124" s="132" t="e">
        <f t="shared" ref="CA124" si="844">S124/S126</f>
        <v>#DIV/0!</v>
      </c>
      <c r="CB124" s="129" t="e">
        <f t="shared" ref="CB124" si="845">T124/T126</f>
        <v>#DIV/0!</v>
      </c>
      <c r="CC124" s="130" t="e">
        <f t="shared" ref="CC124" si="846">U124/U126</f>
        <v>#DIV/0!</v>
      </c>
      <c r="CD124" s="131" t="e">
        <f t="shared" ref="CD124" si="847">V124/V126</f>
        <v>#DIV/0!</v>
      </c>
      <c r="CE124" s="132" t="e">
        <f t="shared" ref="CE124" si="848">W124/W126</f>
        <v>#DIV/0!</v>
      </c>
      <c r="CF124" s="129" t="e">
        <f t="shared" ref="CF124" si="849">X124/X126</f>
        <v>#DIV/0!</v>
      </c>
      <c r="CG124" s="130" t="e">
        <f t="shared" ref="CG124" si="850">Y124/Y126</f>
        <v>#DIV/0!</v>
      </c>
      <c r="CH124" s="131" t="e">
        <f t="shared" ref="CH124" si="851">Z124/Z126</f>
        <v>#DIV/0!</v>
      </c>
      <c r="CI124" s="129" t="e">
        <f t="shared" ref="CI124" si="852">AA124/AA126</f>
        <v>#DIV/0!</v>
      </c>
      <c r="CJ124" s="135" t="e">
        <f t="shared" ref="CJ124" si="853">AB124/AB126</f>
        <v>#DIV/0!</v>
      </c>
      <c r="CK124" s="136" t="e">
        <f t="shared" ref="CK124" si="854">AC124/AC126</f>
        <v>#DIV/0!</v>
      </c>
    </row>
    <row r="125" spans="1:89" ht="13.5" thickBot="1" x14ac:dyDescent="0.25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255"/>
        <v>0</v>
      </c>
      <c r="AC125" s="173">
        <f t="shared" si="256"/>
        <v>0</v>
      </c>
      <c r="BI125" s="137" t="s">
        <v>39</v>
      </c>
      <c r="BJ125" s="129" t="e">
        <f>B125/B126</f>
        <v>#DIV/0!</v>
      </c>
      <c r="BK125" s="130" t="e">
        <f t="shared" ref="BK125" si="855">C125/C126</f>
        <v>#DIV/0!</v>
      </c>
      <c r="BL125" s="131" t="e">
        <f t="shared" ref="BL125" si="856">D125/D126</f>
        <v>#DIV/0!</v>
      </c>
      <c r="BM125" s="132" t="e">
        <f t="shared" ref="BM125" si="857">E125/E126</f>
        <v>#DIV/0!</v>
      </c>
      <c r="BN125" s="129" t="e">
        <f t="shared" ref="BN125" si="858">F125/F126</f>
        <v>#DIV/0!</v>
      </c>
      <c r="BO125" s="130" t="e">
        <f t="shared" ref="BO125" si="859">G125/G126</f>
        <v>#DIV/0!</v>
      </c>
      <c r="BP125" s="131" t="e">
        <f t="shared" ref="BP125" si="860">H125/H126</f>
        <v>#DIV/0!</v>
      </c>
      <c r="BQ125" s="132" t="e">
        <f t="shared" ref="BQ125" si="861">I125/I126</f>
        <v>#DIV/0!</v>
      </c>
      <c r="BR125" s="129" t="e">
        <f t="shared" ref="BR125" si="862">J125/J126</f>
        <v>#DIV/0!</v>
      </c>
      <c r="BS125" s="130" t="e">
        <f t="shared" ref="BS125" si="863">K125/K126</f>
        <v>#DIV/0!</v>
      </c>
      <c r="BT125" s="131" t="e">
        <f t="shared" ref="BT125" si="864">L125/L126</f>
        <v>#DIV/0!</v>
      </c>
      <c r="BU125" s="129" t="e">
        <f t="shared" ref="BU125" si="865">M125/M126</f>
        <v>#DIV/0!</v>
      </c>
      <c r="BV125" s="133" t="e">
        <f t="shared" ref="BV125" si="866">N125/N126</f>
        <v>#DIV/0!</v>
      </c>
      <c r="BW125" s="134" t="e">
        <f t="shared" ref="BW125" si="867">O125/O126</f>
        <v>#DIV/0!</v>
      </c>
      <c r="BX125" s="129" t="e">
        <f t="shared" ref="BX125" si="868">P125/P126</f>
        <v>#DIV/0!</v>
      </c>
      <c r="BY125" s="130" t="e">
        <f t="shared" ref="BY125" si="869">Q125/Q126</f>
        <v>#DIV/0!</v>
      </c>
      <c r="BZ125" s="131" t="e">
        <f t="shared" ref="BZ125" si="870">R125/R126</f>
        <v>#DIV/0!</v>
      </c>
      <c r="CA125" s="132" t="e">
        <f t="shared" ref="CA125" si="871">S125/S126</f>
        <v>#DIV/0!</v>
      </c>
      <c r="CB125" s="129" t="e">
        <f t="shared" ref="CB125" si="872">T125/T126</f>
        <v>#DIV/0!</v>
      </c>
      <c r="CC125" s="130" t="e">
        <f t="shared" ref="CC125" si="873">U125/U126</f>
        <v>#DIV/0!</v>
      </c>
      <c r="CD125" s="131" t="e">
        <f t="shared" ref="CD125" si="874">V125/V126</f>
        <v>#DIV/0!</v>
      </c>
      <c r="CE125" s="132" t="e">
        <f t="shared" ref="CE125" si="875">W125/W126</f>
        <v>#DIV/0!</v>
      </c>
      <c r="CF125" s="129" t="e">
        <f t="shared" ref="CF125" si="876">X125/X126</f>
        <v>#DIV/0!</v>
      </c>
      <c r="CG125" s="130" t="e">
        <f t="shared" ref="CG125" si="877">Y125/Y126</f>
        <v>#DIV/0!</v>
      </c>
      <c r="CH125" s="131" t="e">
        <f t="shared" ref="CH125" si="878">Z125/Z126</f>
        <v>#DIV/0!</v>
      </c>
      <c r="CI125" s="129" t="e">
        <f t="shared" ref="CI125" si="879">AA125/AA126</f>
        <v>#DIV/0!</v>
      </c>
      <c r="CJ125" s="135" t="e">
        <f t="shared" ref="CJ125" si="880">AB125/AB126</f>
        <v>#DIV/0!</v>
      </c>
      <c r="CK125" s="136" t="e">
        <f t="shared" ref="CK125" si="881">AC125/AC126</f>
        <v>#DIV/0!</v>
      </c>
    </row>
    <row r="126" spans="1:89" ht="14.25" thickTop="1" thickBot="1" x14ac:dyDescent="0.25">
      <c r="A126" s="269" t="s">
        <v>13</v>
      </c>
      <c r="B126" s="20">
        <f t="shared" ref="B126" si="882">SUM(B103:B125)</f>
        <v>0</v>
      </c>
      <c r="C126" s="21">
        <f t="shared" ref="C126" si="883">SUM(C103:C125)</f>
        <v>0</v>
      </c>
      <c r="D126" s="20">
        <f t="shared" ref="D126" si="884">SUM(D103:D125)</f>
        <v>0</v>
      </c>
      <c r="E126" s="21">
        <f t="shared" ref="E126" si="885">SUM(E103:E125)</f>
        <v>0</v>
      </c>
      <c r="F126" s="20">
        <f t="shared" ref="F126" si="886">SUM(F103:F125)</f>
        <v>0</v>
      </c>
      <c r="G126" s="21">
        <f t="shared" ref="G126" si="887">SUM(G103:G125)</f>
        <v>0</v>
      </c>
      <c r="H126" s="20">
        <f t="shared" ref="H126" si="888">SUM(H103:H125)</f>
        <v>0</v>
      </c>
      <c r="I126" s="21">
        <f t="shared" ref="I126" si="889">SUM(I103:I125)</f>
        <v>0</v>
      </c>
      <c r="J126" s="20">
        <f t="shared" ref="J126" si="890">SUM(J103:J125)</f>
        <v>0</v>
      </c>
      <c r="K126" s="21">
        <f t="shared" ref="K126" si="891">SUM(K103:K125)</f>
        <v>0</v>
      </c>
      <c r="L126" s="20">
        <f t="shared" ref="L126" si="892">SUM(L103:L125)</f>
        <v>0</v>
      </c>
      <c r="M126" s="21">
        <f t="shared" ref="M126" si="893">SUM(M103:M125)</f>
        <v>0</v>
      </c>
      <c r="N126" s="20">
        <f t="shared" ref="N126" si="894">SUM(N103:N125)</f>
        <v>0</v>
      </c>
      <c r="O126" s="21">
        <f t="shared" ref="O126" si="895">SUM(O103:O125)</f>
        <v>0</v>
      </c>
      <c r="P126" s="20">
        <f t="shared" ref="P126" si="896">SUM(P103:P125)</f>
        <v>0</v>
      </c>
      <c r="Q126" s="21">
        <f t="shared" ref="Q126" si="897">SUM(Q103:Q125)</f>
        <v>0</v>
      </c>
      <c r="R126" s="20">
        <f t="shared" ref="R126" si="898">SUM(R103:R125)</f>
        <v>0</v>
      </c>
      <c r="S126" s="21">
        <f t="shared" ref="S126" si="899">SUM(S103:S125)</f>
        <v>0</v>
      </c>
      <c r="T126" s="20">
        <f t="shared" ref="T126" si="900">SUM(T103:T125)</f>
        <v>0</v>
      </c>
      <c r="U126" s="21">
        <f t="shared" ref="U126" si="901">SUM(U103:U125)</f>
        <v>0</v>
      </c>
      <c r="V126" s="20">
        <f t="shared" ref="V126" si="902">SUM(V103:V125)</f>
        <v>0</v>
      </c>
      <c r="W126" s="21">
        <f t="shared" ref="W126" si="903">SUM(W103:W125)</f>
        <v>0</v>
      </c>
      <c r="X126" s="20">
        <f t="shared" ref="X126" si="904">SUM(X103:X125)</f>
        <v>0</v>
      </c>
      <c r="Y126" s="21">
        <f t="shared" ref="Y126" si="905">SUM(Y103:Y125)</f>
        <v>0</v>
      </c>
      <c r="Z126" s="20">
        <f t="shared" ref="Z126" si="906">SUM(Z103:Z125)</f>
        <v>0</v>
      </c>
      <c r="AA126" s="21">
        <f t="shared" ref="AA126" si="907">SUM(AA103:AA125)</f>
        <v>0</v>
      </c>
      <c r="AB126" s="174">
        <f t="shared" ref="AB126:AC126" si="908">SUM(AB102:AB125)</f>
        <v>0</v>
      </c>
      <c r="AC126" s="175">
        <f t="shared" si="908"/>
        <v>0</v>
      </c>
      <c r="BI126" s="269" t="s">
        <v>13</v>
      </c>
      <c r="BJ126" s="155" t="e">
        <f>SUM(BJ102:BJ125)</f>
        <v>#DIV/0!</v>
      </c>
      <c r="BK126" s="156" t="e">
        <f t="shared" ref="BK126:CK126" si="909">SUM(BK102:BK125)</f>
        <v>#DIV/0!</v>
      </c>
      <c r="BL126" s="155" t="e">
        <f t="shared" si="909"/>
        <v>#DIV/0!</v>
      </c>
      <c r="BM126" s="156" t="e">
        <f t="shared" si="909"/>
        <v>#DIV/0!</v>
      </c>
      <c r="BN126" s="155" t="e">
        <f t="shared" si="909"/>
        <v>#DIV/0!</v>
      </c>
      <c r="BO126" s="156" t="e">
        <f t="shared" si="909"/>
        <v>#DIV/0!</v>
      </c>
      <c r="BP126" s="155" t="e">
        <f t="shared" si="909"/>
        <v>#DIV/0!</v>
      </c>
      <c r="BQ126" s="156" t="e">
        <f t="shared" si="909"/>
        <v>#DIV/0!</v>
      </c>
      <c r="BR126" s="155" t="e">
        <f t="shared" si="909"/>
        <v>#DIV/0!</v>
      </c>
      <c r="BS126" s="156" t="e">
        <f t="shared" si="909"/>
        <v>#DIV/0!</v>
      </c>
      <c r="BT126" s="155" t="e">
        <f t="shared" si="909"/>
        <v>#DIV/0!</v>
      </c>
      <c r="BU126" s="156" t="e">
        <f t="shared" si="909"/>
        <v>#DIV/0!</v>
      </c>
      <c r="BV126" s="155" t="e">
        <f t="shared" si="909"/>
        <v>#DIV/0!</v>
      </c>
      <c r="BW126" s="156" t="e">
        <f t="shared" si="909"/>
        <v>#DIV/0!</v>
      </c>
      <c r="BX126" s="155" t="e">
        <f t="shared" si="909"/>
        <v>#DIV/0!</v>
      </c>
      <c r="BY126" s="156" t="e">
        <f t="shared" si="909"/>
        <v>#DIV/0!</v>
      </c>
      <c r="BZ126" s="155" t="e">
        <f t="shared" si="909"/>
        <v>#DIV/0!</v>
      </c>
      <c r="CA126" s="156" t="e">
        <f t="shared" si="909"/>
        <v>#DIV/0!</v>
      </c>
      <c r="CB126" s="155" t="e">
        <f t="shared" si="909"/>
        <v>#DIV/0!</v>
      </c>
      <c r="CC126" s="156" t="e">
        <f t="shared" si="909"/>
        <v>#DIV/0!</v>
      </c>
      <c r="CD126" s="155" t="e">
        <f t="shared" si="909"/>
        <v>#DIV/0!</v>
      </c>
      <c r="CE126" s="156" t="e">
        <f t="shared" si="909"/>
        <v>#DIV/0!</v>
      </c>
      <c r="CF126" s="155" t="e">
        <f t="shared" si="909"/>
        <v>#DIV/0!</v>
      </c>
      <c r="CG126" s="156" t="e">
        <f t="shared" si="909"/>
        <v>#DIV/0!</v>
      </c>
      <c r="CH126" s="155" t="e">
        <f t="shared" si="909"/>
        <v>#DIV/0!</v>
      </c>
      <c r="CI126" s="156" t="e">
        <f t="shared" si="909"/>
        <v>#DIV/0!</v>
      </c>
      <c r="CJ126" s="155" t="e">
        <f t="shared" si="909"/>
        <v>#DIV/0!</v>
      </c>
      <c r="CK126" s="156" t="e">
        <f t="shared" si="909"/>
        <v>#DIV/0!</v>
      </c>
    </row>
    <row r="127" spans="1:89" ht="13.5" thickTop="1" x14ac:dyDescent="0.2">
      <c r="A127" s="187"/>
    </row>
    <row r="129" spans="1:89" x14ac:dyDescent="0.2">
      <c r="A129" s="301">
        <f>+A98+1</f>
        <v>44291</v>
      </c>
      <c r="B129" s="301"/>
      <c r="C129" s="301"/>
      <c r="D129" s="301"/>
      <c r="BI129" s="300">
        <f>+BI98+1</f>
        <v>44291</v>
      </c>
      <c r="BJ129" s="300"/>
      <c r="BK129" s="300"/>
      <c r="BL129" s="300"/>
    </row>
    <row r="130" spans="1:89" ht="13.5" thickBot="1" x14ac:dyDescent="0.25">
      <c r="AE130" s="272" t="s">
        <v>84</v>
      </c>
    </row>
    <row r="131" spans="1:89" ht="14.25" thickTop="1" thickBot="1" x14ac:dyDescent="0.25">
      <c r="A131" s="298" t="s">
        <v>0</v>
      </c>
      <c r="B131" s="292" t="s">
        <v>1</v>
      </c>
      <c r="C131" s="293"/>
      <c r="D131" s="292" t="s">
        <v>2</v>
      </c>
      <c r="E131" s="293"/>
      <c r="F131" s="292" t="s">
        <v>3</v>
      </c>
      <c r="G131" s="293"/>
      <c r="H131" s="292" t="s">
        <v>4</v>
      </c>
      <c r="I131" s="293"/>
      <c r="J131" s="292" t="s">
        <v>5</v>
      </c>
      <c r="K131" s="293"/>
      <c r="L131" s="292" t="s">
        <v>6</v>
      </c>
      <c r="M131" s="293"/>
      <c r="N131" s="292" t="s">
        <v>7</v>
      </c>
      <c r="O131" s="293"/>
      <c r="P131" s="292" t="s">
        <v>8</v>
      </c>
      <c r="Q131" s="293"/>
      <c r="R131" s="292" t="s">
        <v>9</v>
      </c>
      <c r="S131" s="293"/>
      <c r="T131" s="292" t="s">
        <v>10</v>
      </c>
      <c r="U131" s="293"/>
      <c r="V131" s="292" t="s">
        <v>11</v>
      </c>
      <c r="W131" s="293"/>
      <c r="X131" s="292" t="s">
        <v>12</v>
      </c>
      <c r="Y131" s="293"/>
      <c r="Z131" s="294" t="s">
        <v>40</v>
      </c>
      <c r="AA131" s="295"/>
      <c r="AB131" s="296" t="s">
        <v>41</v>
      </c>
      <c r="AC131" s="297"/>
      <c r="AE131" s="298" t="s">
        <v>0</v>
      </c>
      <c r="AF131" s="292" t="s">
        <v>1</v>
      </c>
      <c r="AG131" s="293"/>
      <c r="AH131" s="292" t="s">
        <v>2</v>
      </c>
      <c r="AI131" s="293"/>
      <c r="AJ131" s="292" t="s">
        <v>3</v>
      </c>
      <c r="AK131" s="293"/>
      <c r="AL131" s="292" t="s">
        <v>4</v>
      </c>
      <c r="AM131" s="293"/>
      <c r="AN131" s="292" t="s">
        <v>5</v>
      </c>
      <c r="AO131" s="293"/>
      <c r="AP131" s="292" t="s">
        <v>6</v>
      </c>
      <c r="AQ131" s="293"/>
      <c r="AR131" s="292" t="s">
        <v>7</v>
      </c>
      <c r="AS131" s="293"/>
      <c r="AT131" s="292" t="s">
        <v>8</v>
      </c>
      <c r="AU131" s="293"/>
      <c r="AV131" s="292" t="s">
        <v>9</v>
      </c>
      <c r="AW131" s="293"/>
      <c r="AX131" s="292" t="s">
        <v>10</v>
      </c>
      <c r="AY131" s="293"/>
      <c r="AZ131" s="292" t="s">
        <v>11</v>
      </c>
      <c r="BA131" s="293"/>
      <c r="BB131" s="292" t="s">
        <v>12</v>
      </c>
      <c r="BC131" s="293"/>
      <c r="BD131" s="294" t="s">
        <v>40</v>
      </c>
      <c r="BE131" s="295"/>
      <c r="BF131" s="296" t="s">
        <v>41</v>
      </c>
      <c r="BG131" s="297"/>
      <c r="BI131" s="298" t="s">
        <v>0</v>
      </c>
      <c r="BJ131" s="292" t="s">
        <v>1</v>
      </c>
      <c r="BK131" s="293"/>
      <c r="BL131" s="292" t="s">
        <v>2</v>
      </c>
      <c r="BM131" s="293"/>
      <c r="BN131" s="292" t="s">
        <v>3</v>
      </c>
      <c r="BO131" s="293"/>
      <c r="BP131" s="292" t="s">
        <v>4</v>
      </c>
      <c r="BQ131" s="293"/>
      <c r="BR131" s="292" t="s">
        <v>5</v>
      </c>
      <c r="BS131" s="293"/>
      <c r="BT131" s="292" t="s">
        <v>6</v>
      </c>
      <c r="BU131" s="293"/>
      <c r="BV131" s="292" t="s">
        <v>7</v>
      </c>
      <c r="BW131" s="293"/>
      <c r="BX131" s="292" t="s">
        <v>8</v>
      </c>
      <c r="BY131" s="293"/>
      <c r="BZ131" s="292" t="s">
        <v>9</v>
      </c>
      <c r="CA131" s="293"/>
      <c r="CB131" s="292" t="s">
        <v>10</v>
      </c>
      <c r="CC131" s="293"/>
      <c r="CD131" s="292" t="s">
        <v>11</v>
      </c>
      <c r="CE131" s="293"/>
      <c r="CF131" s="292" t="s">
        <v>12</v>
      </c>
      <c r="CG131" s="293"/>
      <c r="CH131" s="294" t="s">
        <v>40</v>
      </c>
      <c r="CI131" s="295"/>
      <c r="CJ131" s="292" t="s">
        <v>41</v>
      </c>
      <c r="CK131" s="293"/>
    </row>
    <row r="132" spans="1:89" ht="15" thickTop="1" thickBot="1" x14ac:dyDescent="0.3">
      <c r="A132" s="299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9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9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3.5" thickTop="1" x14ac:dyDescent="0.2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5" t="str">
        <f>$AE$9</f>
        <v>07:00 - 07:59</v>
      </c>
      <c r="AF133" s="126">
        <f>SUMIF($A$9:$A$32,$AE133,B$133:B$156)</f>
        <v>743</v>
      </c>
      <c r="AG133" s="186">
        <f t="shared" ref="AG133:AV134" si="910">SUMIF($A$9:$A$32,$AE133,C$133:C$156)</f>
        <v>388</v>
      </c>
      <c r="AH133" s="127">
        <f t="shared" si="910"/>
        <v>342</v>
      </c>
      <c r="AI133" s="180">
        <f t="shared" si="910"/>
        <v>236</v>
      </c>
      <c r="AJ133" s="126">
        <f t="shared" si="910"/>
        <v>963</v>
      </c>
      <c r="AK133" s="128">
        <f t="shared" si="910"/>
        <v>351</v>
      </c>
      <c r="AL133" s="127">
        <f t="shared" si="910"/>
        <v>759</v>
      </c>
      <c r="AM133" s="180">
        <f t="shared" si="910"/>
        <v>599</v>
      </c>
      <c r="AN133" s="126">
        <f t="shared" si="910"/>
        <v>75</v>
      </c>
      <c r="AO133" s="128">
        <f t="shared" si="910"/>
        <v>243</v>
      </c>
      <c r="AP133" s="127">
        <f t="shared" si="910"/>
        <v>239</v>
      </c>
      <c r="AQ133" s="126">
        <f t="shared" si="910"/>
        <v>800</v>
      </c>
      <c r="AR133" s="179">
        <f t="shared" si="910"/>
        <v>720</v>
      </c>
      <c r="AS133" s="181">
        <f t="shared" si="910"/>
        <v>1203</v>
      </c>
      <c r="AT133" s="126">
        <f t="shared" si="910"/>
        <v>415</v>
      </c>
      <c r="AU133" s="128">
        <f t="shared" si="910"/>
        <v>552</v>
      </c>
      <c r="AV133" s="127">
        <f t="shared" si="910"/>
        <v>678</v>
      </c>
      <c r="AW133" s="180">
        <f t="shared" ref="AW133:BE134" si="911">SUMIF($A$9:$A$32,$AE133,S$133:S$156)</f>
        <v>549</v>
      </c>
      <c r="AX133" s="126">
        <f t="shared" si="911"/>
        <v>67</v>
      </c>
      <c r="AY133" s="128">
        <f t="shared" si="911"/>
        <v>315</v>
      </c>
      <c r="AZ133" s="127">
        <f t="shared" si="911"/>
        <v>317</v>
      </c>
      <c r="BA133" s="180">
        <f t="shared" si="911"/>
        <v>662</v>
      </c>
      <c r="BB133" s="126">
        <f t="shared" si="911"/>
        <v>426</v>
      </c>
      <c r="BC133" s="128">
        <f t="shared" si="911"/>
        <v>438</v>
      </c>
      <c r="BD133" s="184">
        <f t="shared" si="911"/>
        <v>769</v>
      </c>
      <c r="BE133" s="185">
        <f t="shared" si="911"/>
        <v>738</v>
      </c>
      <c r="BF133" s="170">
        <f>AF133+AH133+AJ133+AL133+AN133+AP133+AR133+AT133+AV133+AX133+AZ133+BB133+BD133</f>
        <v>6513</v>
      </c>
      <c r="BG133" s="171">
        <f>AG133+AI133+AK133+AM133+AO133+AQ133+AS133+AU133+AW133+AY133+BA133+BC133+BE133</f>
        <v>7074</v>
      </c>
      <c r="BI133" s="125" t="s">
        <v>16</v>
      </c>
      <c r="BJ133" s="129">
        <f>B133/B157</f>
        <v>0</v>
      </c>
      <c r="BK133" s="130">
        <f t="shared" ref="BK133" si="912">C133/C157</f>
        <v>0</v>
      </c>
      <c r="BL133" s="131">
        <f t="shared" ref="BL133" si="913">D133/D157</f>
        <v>0</v>
      </c>
      <c r="BM133" s="132">
        <f t="shared" ref="BM133" si="914">E133/E157</f>
        <v>0</v>
      </c>
      <c r="BN133" s="129">
        <f t="shared" ref="BN133" si="915">F133/F157</f>
        <v>0</v>
      </c>
      <c r="BO133" s="130">
        <f t="shared" ref="BO133" si="916">G133/G157</f>
        <v>0</v>
      </c>
      <c r="BP133" s="131">
        <f t="shared" ref="BP133" si="917">H133/H157</f>
        <v>0</v>
      </c>
      <c r="BQ133" s="132">
        <f t="shared" ref="BQ133" si="918">I133/I157</f>
        <v>0</v>
      </c>
      <c r="BR133" s="129">
        <f t="shared" ref="BR133" si="919">J133/J157</f>
        <v>0</v>
      </c>
      <c r="BS133" s="130">
        <f t="shared" ref="BS133" si="920">K133/K157</f>
        <v>0</v>
      </c>
      <c r="BT133" s="131">
        <f t="shared" ref="BT133" si="921">L133/L157</f>
        <v>0</v>
      </c>
      <c r="BU133" s="129">
        <f t="shared" ref="BU133" si="922">M133/M157</f>
        <v>0</v>
      </c>
      <c r="BV133" s="133">
        <f t="shared" ref="BV133" si="923">N133/N157</f>
        <v>0</v>
      </c>
      <c r="BW133" s="134">
        <f t="shared" ref="BW133" si="924">O133/O157</f>
        <v>0</v>
      </c>
      <c r="BX133" s="129">
        <f t="shared" ref="BX133" si="925">P133/P157</f>
        <v>0</v>
      </c>
      <c r="BY133" s="130">
        <f t="shared" ref="BY133" si="926">Q133/Q157</f>
        <v>0</v>
      </c>
      <c r="BZ133" s="131">
        <f t="shared" ref="BZ133" si="927">R133/R157</f>
        <v>0</v>
      </c>
      <c r="CA133" s="132">
        <f t="shared" ref="CA133" si="928">S133/S157</f>
        <v>0</v>
      </c>
      <c r="CB133" s="129">
        <f t="shared" ref="CB133" si="929">T133/T157</f>
        <v>0</v>
      </c>
      <c r="CC133" s="130">
        <f t="shared" ref="CC133" si="930">U133/U157</f>
        <v>0</v>
      </c>
      <c r="CD133" s="131">
        <f t="shared" ref="CD133" si="931">V133/V157</f>
        <v>0</v>
      </c>
      <c r="CE133" s="132">
        <f t="shared" ref="CE133" si="932">W133/W157</f>
        <v>0</v>
      </c>
      <c r="CF133" s="129">
        <f t="shared" ref="CF133" si="933">X133/X157</f>
        <v>0</v>
      </c>
      <c r="CG133" s="130">
        <f t="shared" ref="CG133" si="934">Y133/Y157</f>
        <v>0</v>
      </c>
      <c r="CH133" s="131">
        <f t="shared" ref="CH133" si="935">Z133/Z157</f>
        <v>0</v>
      </c>
      <c r="CI133" s="129">
        <f t="shared" ref="CI133" si="936">AA133/AA157</f>
        <v>0</v>
      </c>
      <c r="CJ133" s="135">
        <f t="shared" ref="CJ133" si="937">AB133/AB157</f>
        <v>0</v>
      </c>
      <c r="CK133" s="136">
        <f t="shared" ref="CK133" si="938">AC133/AC157</f>
        <v>0</v>
      </c>
    </row>
    <row r="134" spans="1:89" x14ac:dyDescent="0.2">
      <c r="A134" s="137" t="s">
        <v>17</v>
      </c>
      <c r="B134" s="189">
        <v>160</v>
      </c>
      <c r="C134" s="190">
        <v>0</v>
      </c>
      <c r="D134" s="191">
        <v>121</v>
      </c>
      <c r="E134" s="192">
        <v>0</v>
      </c>
      <c r="F134" s="189">
        <v>508</v>
      </c>
      <c r="G134" s="193">
        <v>1</v>
      </c>
      <c r="H134" s="191">
        <v>250</v>
      </c>
      <c r="I134" s="192">
        <v>16</v>
      </c>
      <c r="J134" s="189">
        <v>10</v>
      </c>
      <c r="K134" s="193">
        <v>6</v>
      </c>
      <c r="L134" s="191">
        <v>6</v>
      </c>
      <c r="M134" s="189">
        <v>23</v>
      </c>
      <c r="N134" s="194">
        <v>89</v>
      </c>
      <c r="O134" s="195">
        <v>63</v>
      </c>
      <c r="P134" s="189">
        <v>17</v>
      </c>
      <c r="Q134" s="193">
        <v>71</v>
      </c>
      <c r="R134" s="191">
        <v>12</v>
      </c>
      <c r="S134" s="192">
        <v>29</v>
      </c>
      <c r="T134" s="189">
        <v>0</v>
      </c>
      <c r="U134" s="193">
        <v>0</v>
      </c>
      <c r="V134" s="191">
        <v>1</v>
      </c>
      <c r="W134" s="192">
        <v>0</v>
      </c>
      <c r="X134" s="189">
        <v>0</v>
      </c>
      <c r="Y134" s="193">
        <v>0</v>
      </c>
      <c r="Z134" s="191">
        <v>0</v>
      </c>
      <c r="AA134" s="189">
        <v>0</v>
      </c>
      <c r="AB134" s="172">
        <f t="shared" ref="AB134:AB156" si="939">SUM(B134,D134,F134,H134,J134,L134,N134,P134,R134,T134,V134,X134,Z134)</f>
        <v>1174</v>
      </c>
      <c r="AC134" s="173">
        <f t="shared" ref="AC134:AC156" si="940">SUM(C134,E134,G134,I134,K134,M134,O134,Q134,S134,U134,W134,Y134,AA134)</f>
        <v>209</v>
      </c>
      <c r="AE134" s="277" t="str">
        <f>$AE$10</f>
        <v>08:00 - 08:59</v>
      </c>
      <c r="AF134" s="126">
        <f>SUMIF($A$9:$A$32,$AE134,B$133:B$156)</f>
        <v>534</v>
      </c>
      <c r="AG134" s="190">
        <f t="shared" si="910"/>
        <v>307</v>
      </c>
      <c r="AH134" s="191">
        <f t="shared" si="910"/>
        <v>226</v>
      </c>
      <c r="AI134" s="192">
        <f t="shared" si="910"/>
        <v>176</v>
      </c>
      <c r="AJ134" s="278">
        <f t="shared" si="910"/>
        <v>697</v>
      </c>
      <c r="AK134" s="193">
        <f t="shared" si="910"/>
        <v>336</v>
      </c>
      <c r="AL134" s="191">
        <f t="shared" si="910"/>
        <v>728</v>
      </c>
      <c r="AM134" s="192">
        <f t="shared" si="910"/>
        <v>548</v>
      </c>
      <c r="AN134" s="278">
        <f t="shared" si="910"/>
        <v>78</v>
      </c>
      <c r="AO134" s="193">
        <f t="shared" si="910"/>
        <v>248</v>
      </c>
      <c r="AP134" s="191">
        <f t="shared" si="910"/>
        <v>228</v>
      </c>
      <c r="AQ134" s="278">
        <f t="shared" si="910"/>
        <v>595</v>
      </c>
      <c r="AR134" s="194">
        <f t="shared" si="910"/>
        <v>589</v>
      </c>
      <c r="AS134" s="195">
        <f t="shared" si="910"/>
        <v>905</v>
      </c>
      <c r="AT134" s="278">
        <f t="shared" si="910"/>
        <v>318</v>
      </c>
      <c r="AU134" s="193">
        <f t="shared" si="910"/>
        <v>484</v>
      </c>
      <c r="AV134" s="191">
        <f t="shared" si="910"/>
        <v>547</v>
      </c>
      <c r="AW134" s="192">
        <f t="shared" si="911"/>
        <v>441</v>
      </c>
      <c r="AX134" s="278">
        <f t="shared" si="911"/>
        <v>79</v>
      </c>
      <c r="AY134" s="193">
        <f t="shared" si="911"/>
        <v>196</v>
      </c>
      <c r="AZ134" s="191">
        <f t="shared" si="911"/>
        <v>269</v>
      </c>
      <c r="BA134" s="192">
        <f t="shared" si="911"/>
        <v>474</v>
      </c>
      <c r="BB134" s="278">
        <f t="shared" si="911"/>
        <v>328</v>
      </c>
      <c r="BC134" s="193">
        <f t="shared" si="911"/>
        <v>334</v>
      </c>
      <c r="BD134" s="191">
        <f t="shared" si="911"/>
        <v>638</v>
      </c>
      <c r="BE134" s="278">
        <f t="shared" si="911"/>
        <v>738</v>
      </c>
      <c r="BF134" s="172">
        <f>SUM(AF134,AH134,AJ134,AL134,AN134,AP134,AR134,AT134,AV134,AX134,AZ134,BB134,BD134)</f>
        <v>5259</v>
      </c>
      <c r="BG134" s="173">
        <f>SUM(AG134,AI134,AK134,AM134,AO134,AQ134,AS134,AU134,AW134,AY134,BA134,BC134,BE134)</f>
        <v>5782</v>
      </c>
      <c r="BI134" s="137" t="s">
        <v>17</v>
      </c>
      <c r="BJ134" s="129">
        <f>B134/B157</f>
        <v>2.5105915581358856E-2</v>
      </c>
      <c r="BK134" s="130">
        <f t="shared" ref="BK134" si="941">C134/C157</f>
        <v>0</v>
      </c>
      <c r="BL134" s="131">
        <f t="shared" ref="BL134" si="942">D134/D157</f>
        <v>3.8535031847133756E-2</v>
      </c>
      <c r="BM134" s="132">
        <f t="shared" ref="BM134" si="943">E134/E157</f>
        <v>0</v>
      </c>
      <c r="BN134" s="129">
        <f t="shared" ref="BN134" si="944">F134/F157</f>
        <v>6.3270643915805211E-2</v>
      </c>
      <c r="BO134" s="130">
        <f t="shared" ref="BO134" si="945">G134/G157</f>
        <v>1.6594756057085962E-4</v>
      </c>
      <c r="BP134" s="131">
        <f t="shared" ref="BP134" si="946">H134/H157</f>
        <v>2.9592803030303032E-2</v>
      </c>
      <c r="BQ134" s="132">
        <f t="shared" ref="BQ134" si="947">I134/I157</f>
        <v>1.897083234526915E-3</v>
      </c>
      <c r="BR134" s="129">
        <f t="shared" ref="BR134" si="948">J134/J157</f>
        <v>6.8775790921595595E-3</v>
      </c>
      <c r="BS134" s="130">
        <f t="shared" ref="BS134" si="949">K134/K157</f>
        <v>4.0214477211796247E-3</v>
      </c>
      <c r="BT134" s="131">
        <f t="shared" ref="BT134" si="950">L134/L157</f>
        <v>1.2690355329949238E-3</v>
      </c>
      <c r="BU134" s="129">
        <f t="shared" ref="BU134" si="951">M134/M157</f>
        <v>4.7315367208393333E-3</v>
      </c>
      <c r="BV134" s="133">
        <f t="shared" ref="BV134" si="952">N134/N157</f>
        <v>9.8071625344352611E-3</v>
      </c>
      <c r="BW134" s="134">
        <f t="shared" ref="BW134" si="953">O134/O157</f>
        <v>6.5089368736439713E-3</v>
      </c>
      <c r="BX134" s="129">
        <f t="shared" ref="BX134" si="954">P134/P157</f>
        <v>3.6293766011955592E-3</v>
      </c>
      <c r="BY134" s="130">
        <f t="shared" ref="BY134" si="955">Q134/Q157</f>
        <v>1.3413942943510296E-2</v>
      </c>
      <c r="BZ134" s="131">
        <f t="shared" ref="BZ134" si="956">R134/R157</f>
        <v>2.0512820512820513E-3</v>
      </c>
      <c r="CA134" s="132">
        <f t="shared" ref="CA134" si="957">S134/S157</f>
        <v>4.6002538071065989E-3</v>
      </c>
      <c r="CB134" s="129">
        <f t="shared" ref="CB134" si="958">T134/T157</f>
        <v>0</v>
      </c>
      <c r="CC134" s="130">
        <f t="shared" ref="CC134" si="959">U134/U157</f>
        <v>0</v>
      </c>
      <c r="CD134" s="131">
        <f t="shared" ref="CD134" si="960">V134/V157</f>
        <v>2.3747328425552126E-4</v>
      </c>
      <c r="CE134" s="132">
        <f t="shared" ref="CE134" si="961">W134/W157</f>
        <v>0</v>
      </c>
      <c r="CF134" s="129">
        <f t="shared" ref="CF134" si="962">X134/X157</f>
        <v>0</v>
      </c>
      <c r="CG134" s="130">
        <f t="shared" ref="CG134" si="963">Y134/Y157</f>
        <v>0</v>
      </c>
      <c r="CH134" s="131">
        <f t="shared" ref="CH134" si="964">Z134/Z157</f>
        <v>0</v>
      </c>
      <c r="CI134" s="129">
        <f t="shared" ref="CI134" si="965">AA134/AA157</f>
        <v>0</v>
      </c>
      <c r="CJ134" s="135">
        <f t="shared" ref="CJ134" si="966">AB134/AB157</f>
        <v>1.6819243277316945E-2</v>
      </c>
      <c r="CK134" s="136">
        <f t="shared" ref="CK134" si="967">AC134/AC157</f>
        <v>3.0001148369315574E-3</v>
      </c>
    </row>
    <row r="135" spans="1:89" ht="13.5" thickBot="1" x14ac:dyDescent="0.25">
      <c r="A135" s="146" t="s">
        <v>18</v>
      </c>
      <c r="B135" s="196">
        <v>699</v>
      </c>
      <c r="C135" s="197">
        <v>47</v>
      </c>
      <c r="D135" s="198">
        <v>362</v>
      </c>
      <c r="E135" s="199">
        <v>22</v>
      </c>
      <c r="F135" s="196">
        <v>1136</v>
      </c>
      <c r="G135" s="200">
        <v>92</v>
      </c>
      <c r="H135" s="198">
        <v>680</v>
      </c>
      <c r="I135" s="199">
        <v>203</v>
      </c>
      <c r="J135" s="196">
        <v>40</v>
      </c>
      <c r="K135" s="200">
        <v>75</v>
      </c>
      <c r="L135" s="198">
        <v>82</v>
      </c>
      <c r="M135" s="196">
        <v>312</v>
      </c>
      <c r="N135" s="201">
        <v>555</v>
      </c>
      <c r="O135" s="202">
        <v>644</v>
      </c>
      <c r="P135" s="196">
        <v>216</v>
      </c>
      <c r="Q135" s="200">
        <v>551</v>
      </c>
      <c r="R135" s="198">
        <v>286</v>
      </c>
      <c r="S135" s="199">
        <v>473</v>
      </c>
      <c r="T135" s="196">
        <v>20</v>
      </c>
      <c r="U135" s="200">
        <v>149</v>
      </c>
      <c r="V135" s="198">
        <v>189</v>
      </c>
      <c r="W135" s="199">
        <v>494</v>
      </c>
      <c r="X135" s="196">
        <v>279</v>
      </c>
      <c r="Y135" s="200">
        <v>240</v>
      </c>
      <c r="Z135" s="198">
        <v>601</v>
      </c>
      <c r="AA135" s="196">
        <v>464</v>
      </c>
      <c r="AB135" s="172">
        <f t="shared" si="939"/>
        <v>5145</v>
      </c>
      <c r="AC135" s="173">
        <f t="shared" si="940"/>
        <v>3766</v>
      </c>
      <c r="AE135" s="275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0.1096814686960615</v>
      </c>
      <c r="BK135" s="130">
        <f t="shared" ref="BK135" si="968">C135/C157</f>
        <v>8.7069284920340863E-3</v>
      </c>
      <c r="BL135" s="131">
        <f t="shared" ref="BL135" si="969">D135/D157</f>
        <v>0.11528662420382166</v>
      </c>
      <c r="BM135" s="132">
        <f t="shared" ref="BM135" si="970">E135/E157</f>
        <v>8.2582582582582578E-3</v>
      </c>
      <c r="BN135" s="129">
        <f t="shared" ref="BN135" si="971">F135/F157</f>
        <v>0.1414871092290447</v>
      </c>
      <c r="BO135" s="130">
        <f t="shared" ref="BO135" si="972">G135/G157</f>
        <v>1.5267175572519083E-2</v>
      </c>
      <c r="BP135" s="131">
        <f t="shared" ref="BP135" si="973">H135/H157</f>
        <v>8.049242424242424E-2</v>
      </c>
      <c r="BQ135" s="132">
        <f t="shared" ref="BQ135" si="974">I135/I157</f>
        <v>2.4069243538060232E-2</v>
      </c>
      <c r="BR135" s="129">
        <f t="shared" ref="BR135" si="975">J135/J157</f>
        <v>2.7510316368638238E-2</v>
      </c>
      <c r="BS135" s="130">
        <f t="shared" ref="BS135" si="976">K135/K157</f>
        <v>5.0268096514745307E-2</v>
      </c>
      <c r="BT135" s="131">
        <f t="shared" ref="BT135" si="977">L135/L157</f>
        <v>1.7343485617597292E-2</v>
      </c>
      <c r="BU135" s="129">
        <f t="shared" ref="BU135" si="978">M135/M157</f>
        <v>6.4184324213124866E-2</v>
      </c>
      <c r="BV135" s="133">
        <f t="shared" ref="BV135" si="979">N135/N157</f>
        <v>6.1157024793388429E-2</v>
      </c>
      <c r="BW135" s="134">
        <f t="shared" ref="BW135" si="980">O135/O157</f>
        <v>6.6535799152805039E-2</v>
      </c>
      <c r="BX135" s="129">
        <f t="shared" ref="BX135" si="981">P135/P157</f>
        <v>4.6114432109308282E-2</v>
      </c>
      <c r="BY135" s="130">
        <f t="shared" ref="BY135" si="982">Q135/Q157</f>
        <v>0.10409975439259399</v>
      </c>
      <c r="BZ135" s="131">
        <f t="shared" ref="BZ135" si="983">R135/R157</f>
        <v>4.8888888888888891E-2</v>
      </c>
      <c r="CA135" s="132">
        <f t="shared" ref="CA135" si="984">S135/S157</f>
        <v>7.5031725888324879E-2</v>
      </c>
      <c r="CB135" s="129">
        <f t="shared" ref="CB135" si="985">T135/T157</f>
        <v>1.6090104585679808E-2</v>
      </c>
      <c r="CC135" s="130">
        <f t="shared" ref="CC135" si="986">U135/U157</f>
        <v>9.382871536523929E-2</v>
      </c>
      <c r="CD135" s="131">
        <f t="shared" ref="CD135" si="987">V135/V157</f>
        <v>4.4882450724293518E-2</v>
      </c>
      <c r="CE135" s="132">
        <f t="shared" ref="CE135" si="988">W135/W157</f>
        <v>8.9655172413793102E-2</v>
      </c>
      <c r="CF135" s="129">
        <f t="shared" ref="CF135" si="989">X135/X157</f>
        <v>6.6810344827586202E-2</v>
      </c>
      <c r="CG135" s="130">
        <f t="shared" ref="CG135" si="990">Y135/Y157</f>
        <v>7.7519379844961239E-2</v>
      </c>
      <c r="CH135" s="131">
        <f t="shared" ref="CH135" si="991">Z135/Z157</f>
        <v>7.1632896305125149E-2</v>
      </c>
      <c r="CI135" s="129">
        <f t="shared" ref="CI135" si="992">AA135/AA157</f>
        <v>4.9790750080480735E-2</v>
      </c>
      <c r="CJ135" s="135">
        <f t="shared" ref="CJ135" si="993">AB135/AB157</f>
        <v>7.3709545708514207E-2</v>
      </c>
      <c r="CK135" s="136">
        <f t="shared" ref="CK135" si="994">AC135/AC157</f>
        <v>5.4059485530546625E-2</v>
      </c>
    </row>
    <row r="136" spans="1:89" ht="14.25" thickTop="1" thickBot="1" x14ac:dyDescent="0.25">
      <c r="A136" s="137" t="s">
        <v>19</v>
      </c>
      <c r="B136" s="189">
        <v>901</v>
      </c>
      <c r="C136" s="190">
        <v>331</v>
      </c>
      <c r="D136" s="191">
        <v>483</v>
      </c>
      <c r="E136" s="192">
        <v>201</v>
      </c>
      <c r="F136" s="189">
        <v>825</v>
      </c>
      <c r="G136" s="193">
        <v>369</v>
      </c>
      <c r="H136" s="191">
        <v>812</v>
      </c>
      <c r="I136" s="192">
        <v>499</v>
      </c>
      <c r="J136" s="189">
        <v>71</v>
      </c>
      <c r="K136" s="193">
        <v>153</v>
      </c>
      <c r="L136" s="191">
        <v>187</v>
      </c>
      <c r="M136" s="189">
        <v>556</v>
      </c>
      <c r="N136" s="194">
        <v>724</v>
      </c>
      <c r="O136" s="195">
        <v>1142</v>
      </c>
      <c r="P136" s="189">
        <v>411</v>
      </c>
      <c r="Q136" s="193">
        <v>518</v>
      </c>
      <c r="R136" s="191">
        <v>538</v>
      </c>
      <c r="S136" s="192">
        <v>477</v>
      </c>
      <c r="T136" s="189">
        <v>50</v>
      </c>
      <c r="U136" s="193">
        <v>248</v>
      </c>
      <c r="V136" s="191">
        <v>302</v>
      </c>
      <c r="W136" s="192">
        <v>586</v>
      </c>
      <c r="X136" s="189">
        <v>432</v>
      </c>
      <c r="Y136" s="193">
        <v>345</v>
      </c>
      <c r="Z136" s="191">
        <v>804</v>
      </c>
      <c r="AA136" s="189">
        <v>698</v>
      </c>
      <c r="AB136" s="172">
        <f t="shared" si="939"/>
        <v>6540</v>
      </c>
      <c r="AC136" s="173">
        <f t="shared" si="940"/>
        <v>6123</v>
      </c>
      <c r="AE136" s="269" t="s">
        <v>13</v>
      </c>
      <c r="AF136" s="20">
        <f t="shared" ref="AF136:BG136" si="995">SUM(AF133:AF135)</f>
        <v>1277</v>
      </c>
      <c r="AG136" s="21">
        <f t="shared" si="995"/>
        <v>695</v>
      </c>
      <c r="AH136" s="20">
        <f t="shared" si="995"/>
        <v>568</v>
      </c>
      <c r="AI136" s="21">
        <f t="shared" si="995"/>
        <v>412</v>
      </c>
      <c r="AJ136" s="20">
        <f t="shared" si="995"/>
        <v>1660</v>
      </c>
      <c r="AK136" s="21">
        <f t="shared" si="995"/>
        <v>687</v>
      </c>
      <c r="AL136" s="20">
        <f t="shared" si="995"/>
        <v>1487</v>
      </c>
      <c r="AM136" s="21">
        <f t="shared" si="995"/>
        <v>1147</v>
      </c>
      <c r="AN136" s="20">
        <f t="shared" si="995"/>
        <v>153</v>
      </c>
      <c r="AO136" s="21">
        <f t="shared" si="995"/>
        <v>491</v>
      </c>
      <c r="AP136" s="20">
        <f t="shared" si="995"/>
        <v>467</v>
      </c>
      <c r="AQ136" s="21">
        <f t="shared" si="995"/>
        <v>1395</v>
      </c>
      <c r="AR136" s="20">
        <f t="shared" si="995"/>
        <v>1309</v>
      </c>
      <c r="AS136" s="21">
        <f t="shared" si="995"/>
        <v>2108</v>
      </c>
      <c r="AT136" s="20">
        <f t="shared" si="995"/>
        <v>733</v>
      </c>
      <c r="AU136" s="21">
        <f t="shared" si="995"/>
        <v>1036</v>
      </c>
      <c r="AV136" s="20">
        <f t="shared" si="995"/>
        <v>1225</v>
      </c>
      <c r="AW136" s="21">
        <f t="shared" si="995"/>
        <v>990</v>
      </c>
      <c r="AX136" s="20">
        <f t="shared" si="995"/>
        <v>146</v>
      </c>
      <c r="AY136" s="21">
        <f t="shared" si="995"/>
        <v>511</v>
      </c>
      <c r="AZ136" s="20">
        <f t="shared" si="995"/>
        <v>586</v>
      </c>
      <c r="BA136" s="21">
        <f t="shared" si="995"/>
        <v>1136</v>
      </c>
      <c r="BB136" s="20">
        <f t="shared" si="995"/>
        <v>754</v>
      </c>
      <c r="BC136" s="21">
        <f t="shared" si="995"/>
        <v>772</v>
      </c>
      <c r="BD136" s="20">
        <f t="shared" si="995"/>
        <v>1407</v>
      </c>
      <c r="BE136" s="21">
        <f t="shared" si="995"/>
        <v>1476</v>
      </c>
      <c r="BF136" s="174">
        <f t="shared" si="995"/>
        <v>11772</v>
      </c>
      <c r="BG136" s="175">
        <f t="shared" si="995"/>
        <v>12856</v>
      </c>
      <c r="BI136" s="137" t="s">
        <v>19</v>
      </c>
      <c r="BJ136" s="129">
        <f>B136/B157</f>
        <v>0.14137768711752707</v>
      </c>
      <c r="BK136" s="130">
        <f t="shared" ref="BK136" si="996">C136/C157</f>
        <v>6.131900703964431E-2</v>
      </c>
      <c r="BL136" s="131">
        <f t="shared" ref="BL136" si="997">D136/D157</f>
        <v>0.15382165605095541</v>
      </c>
      <c r="BM136" s="132">
        <f t="shared" ref="BM136" si="998">E136/E157</f>
        <v>7.5450450450450457E-2</v>
      </c>
      <c r="BN136" s="129">
        <f t="shared" ref="BN136" si="999">F136/F157</f>
        <v>0.10275252210736081</v>
      </c>
      <c r="BO136" s="130">
        <f t="shared" ref="BO136" si="1000">G136/G157</f>
        <v>6.1234649850647194E-2</v>
      </c>
      <c r="BP136" s="131">
        <f t="shared" ref="BP136" si="1001">H136/H157</f>
        <v>9.611742424242424E-2</v>
      </c>
      <c r="BQ136" s="132">
        <f t="shared" ref="BQ136" si="1002">I136/I157</f>
        <v>5.916528337680816E-2</v>
      </c>
      <c r="BR136" s="129">
        <f t="shared" ref="BR136" si="1003">J136/J157</f>
        <v>4.8830811554332873E-2</v>
      </c>
      <c r="BS136" s="130">
        <f t="shared" ref="BS136" si="1004">K136/K157</f>
        <v>0.10254691689008043</v>
      </c>
      <c r="BT136" s="131">
        <f t="shared" ref="BT136" si="1005">L136/L157</f>
        <v>3.9551607445008463E-2</v>
      </c>
      <c r="BU136" s="129">
        <f t="shared" ref="BU136" si="1006">M136/M157</f>
        <v>0.11437975725159433</v>
      </c>
      <c r="BV136" s="133">
        <f t="shared" ref="BV136" si="1007">N136/N157</f>
        <v>7.9779614325068873E-2</v>
      </c>
      <c r="BW136" s="134">
        <f t="shared" ref="BW136" si="1008">O136/O157</f>
        <v>0.11798739539208596</v>
      </c>
      <c r="BX136" s="129">
        <f t="shared" ref="BX136" si="1009">P136/P157</f>
        <v>8.7745516652433811E-2</v>
      </c>
      <c r="BY136" s="130">
        <f t="shared" ref="BY136" si="1010">Q136/Q157</f>
        <v>9.7865104855469481E-2</v>
      </c>
      <c r="BZ136" s="131">
        <f t="shared" ref="BZ136" si="1011">R136/R157</f>
        <v>9.1965811965811967E-2</v>
      </c>
      <c r="CA136" s="132">
        <f t="shared" ref="CA136" si="1012">S136/S157</f>
        <v>7.5666243654822329E-2</v>
      </c>
      <c r="CB136" s="129">
        <f t="shared" ref="CB136" si="1013">T136/T157</f>
        <v>4.0225261464199517E-2</v>
      </c>
      <c r="CC136" s="130">
        <f t="shared" ref="CC136" si="1014">U136/U157</f>
        <v>0.15617128463476071</v>
      </c>
      <c r="CD136" s="131">
        <f t="shared" ref="CD136" si="1015">V136/V157</f>
        <v>7.171693184516742E-2</v>
      </c>
      <c r="CE136" s="132">
        <f t="shared" ref="CE136" si="1016">W136/W157</f>
        <v>0.10635208711433757</v>
      </c>
      <c r="CF136" s="129">
        <f t="shared" ref="CF136" si="1017">X136/X157</f>
        <v>0.10344827586206896</v>
      </c>
      <c r="CG136" s="130">
        <f t="shared" ref="CG136" si="1018">Y136/Y157</f>
        <v>0.11143410852713179</v>
      </c>
      <c r="CH136" s="131">
        <f t="shared" ref="CH136" si="1019">Z136/Z157</f>
        <v>9.582836710369487E-2</v>
      </c>
      <c r="CI136" s="129">
        <f t="shared" ref="CI136" si="1020">AA136/AA157</f>
        <v>7.4900740422792142E-2</v>
      </c>
      <c r="CJ136" s="135">
        <f t="shared" ref="CJ136" si="1021">AB136/AB157</f>
        <v>9.369493273735334E-2</v>
      </c>
      <c r="CK136" s="136">
        <f t="shared" ref="CK136" si="1022">AC136/AC157</f>
        <v>8.7893316490583365E-2</v>
      </c>
    </row>
    <row r="137" spans="1:89" ht="13.5" thickTop="1" x14ac:dyDescent="0.2">
      <c r="A137" s="146" t="s">
        <v>20</v>
      </c>
      <c r="B137" s="196">
        <v>743</v>
      </c>
      <c r="C137" s="197">
        <v>388</v>
      </c>
      <c r="D137" s="198">
        <v>342</v>
      </c>
      <c r="E137" s="199">
        <v>236</v>
      </c>
      <c r="F137" s="196">
        <v>963</v>
      </c>
      <c r="G137" s="200">
        <v>351</v>
      </c>
      <c r="H137" s="198">
        <v>759</v>
      </c>
      <c r="I137" s="199">
        <v>599</v>
      </c>
      <c r="J137" s="196">
        <v>75</v>
      </c>
      <c r="K137" s="200">
        <v>243</v>
      </c>
      <c r="L137" s="198">
        <v>239</v>
      </c>
      <c r="M137" s="196">
        <v>800</v>
      </c>
      <c r="N137" s="201">
        <v>720</v>
      </c>
      <c r="O137" s="202">
        <v>1203</v>
      </c>
      <c r="P137" s="196">
        <v>415</v>
      </c>
      <c r="Q137" s="200">
        <v>552</v>
      </c>
      <c r="R137" s="198">
        <v>678</v>
      </c>
      <c r="S137" s="199">
        <v>549</v>
      </c>
      <c r="T137" s="196">
        <v>67</v>
      </c>
      <c r="U137" s="200">
        <v>315</v>
      </c>
      <c r="V137" s="198">
        <v>317</v>
      </c>
      <c r="W137" s="199">
        <v>662</v>
      </c>
      <c r="X137" s="196">
        <v>426</v>
      </c>
      <c r="Y137" s="200">
        <v>438</v>
      </c>
      <c r="Z137" s="198">
        <v>769</v>
      </c>
      <c r="AA137" s="196">
        <v>738</v>
      </c>
      <c r="AB137" s="172">
        <f t="shared" si="939"/>
        <v>6513</v>
      </c>
      <c r="AC137" s="173">
        <f t="shared" si="940"/>
        <v>7074</v>
      </c>
      <c r="BI137" s="146" t="s">
        <v>20</v>
      </c>
      <c r="BJ137" s="129">
        <f>B137/B157</f>
        <v>0.11658559548093519</v>
      </c>
      <c r="BK137" s="130">
        <f t="shared" ref="BK137" si="1023">C137/C157</f>
        <v>7.1878473508706922E-2</v>
      </c>
      <c r="BL137" s="131">
        <f t="shared" ref="BL137" si="1024">D137/D157</f>
        <v>0.1089171974522293</v>
      </c>
      <c r="BM137" s="132">
        <f t="shared" ref="BM137" si="1025">E137/E157</f>
        <v>8.858858858858859E-2</v>
      </c>
      <c r="BN137" s="129">
        <f t="shared" ref="BN137" si="1026">F137/F157</f>
        <v>0.11994021671441027</v>
      </c>
      <c r="BO137" s="130">
        <f t="shared" ref="BO137" si="1027">G137/G157</f>
        <v>5.8247593760371724E-2</v>
      </c>
      <c r="BP137" s="131">
        <f t="shared" ref="BP137" si="1028">H137/H157</f>
        <v>8.984375E-2</v>
      </c>
      <c r="BQ137" s="132">
        <f t="shared" ref="BQ137" si="1029">I137/I157</f>
        <v>7.1022053592601372E-2</v>
      </c>
      <c r="BR137" s="129">
        <f t="shared" ref="BR137" si="1030">J137/J157</f>
        <v>5.15818431911967E-2</v>
      </c>
      <c r="BS137" s="130">
        <f t="shared" ref="BS137" si="1031">K137/K157</f>
        <v>0.1628686327077748</v>
      </c>
      <c r="BT137" s="131">
        <f t="shared" ref="BT137" si="1032">L137/L157</f>
        <v>5.054991539763113E-2</v>
      </c>
      <c r="BU137" s="129">
        <f t="shared" ref="BU137" si="1033">M137/M157</f>
        <v>0.16457519029006376</v>
      </c>
      <c r="BV137" s="133">
        <f t="shared" ref="BV137" si="1034">N137/N157</f>
        <v>7.9338842975206617E-2</v>
      </c>
      <c r="BW137" s="134">
        <f t="shared" ref="BW137" si="1035">O137/O157</f>
        <v>0.12428969934910632</v>
      </c>
      <c r="BX137" s="129">
        <f t="shared" ref="BX137" si="1036">P137/P157</f>
        <v>8.8599487617421008E-2</v>
      </c>
      <c r="BY137" s="130">
        <f t="shared" ref="BY137" si="1037">Q137/Q157</f>
        <v>0.10428868316644625</v>
      </c>
      <c r="BZ137" s="131">
        <f t="shared" ref="BZ137" si="1038">R137/R157</f>
        <v>0.1158974358974359</v>
      </c>
      <c r="CA137" s="132">
        <f t="shared" ref="CA137" si="1039">S137/S157</f>
        <v>8.7087563451776651E-2</v>
      </c>
      <c r="CB137" s="129">
        <f t="shared" ref="CB137" si="1040">T137/T157</f>
        <v>5.3901850362027354E-2</v>
      </c>
      <c r="CC137" s="130">
        <f t="shared" ref="CC137" si="1041">U137/U157</f>
        <v>0.19836272040302266</v>
      </c>
      <c r="CD137" s="131">
        <f t="shared" ref="CD137" si="1042">V137/V157</f>
        <v>7.5279031109000236E-2</v>
      </c>
      <c r="CE137" s="132">
        <f t="shared" ref="CE137" si="1043">W137/W157</f>
        <v>0.12014519056261343</v>
      </c>
      <c r="CF137" s="129">
        <f t="shared" ref="CF137" si="1044">X137/X157</f>
        <v>0.10201149425287356</v>
      </c>
      <c r="CG137" s="130">
        <f t="shared" ref="CG137" si="1045">Y137/Y157</f>
        <v>0.14147286821705427</v>
      </c>
      <c r="CH137" s="131">
        <f t="shared" ref="CH137" si="1046">Z137/Z157</f>
        <v>9.1656734207389748E-2</v>
      </c>
      <c r="CI137" s="129">
        <f t="shared" ref="CI137" si="1047">AA137/AA157</f>
        <v>7.9193046464212893E-2</v>
      </c>
      <c r="CJ137" s="135">
        <f t="shared" ref="CJ137" si="1048">AB137/AB157</f>
        <v>9.3308118794859674E-2</v>
      </c>
      <c r="CK137" s="136">
        <f t="shared" ref="CK137" si="1049">AC137/AC157</f>
        <v>0.10154455672944419</v>
      </c>
    </row>
    <row r="138" spans="1:89" ht="13.5" thickBot="1" x14ac:dyDescent="0.25">
      <c r="A138" s="137" t="s">
        <v>21</v>
      </c>
      <c r="B138" s="189">
        <v>534</v>
      </c>
      <c r="C138" s="190">
        <v>307</v>
      </c>
      <c r="D138" s="191">
        <v>226</v>
      </c>
      <c r="E138" s="192">
        <v>176</v>
      </c>
      <c r="F138" s="189">
        <v>697</v>
      </c>
      <c r="G138" s="193">
        <v>336</v>
      </c>
      <c r="H138" s="191">
        <v>728</v>
      </c>
      <c r="I138" s="192">
        <v>548</v>
      </c>
      <c r="J138" s="189">
        <v>78</v>
      </c>
      <c r="K138" s="193">
        <v>248</v>
      </c>
      <c r="L138" s="191">
        <v>228</v>
      </c>
      <c r="M138" s="189">
        <v>595</v>
      </c>
      <c r="N138" s="194">
        <v>589</v>
      </c>
      <c r="O138" s="195">
        <v>905</v>
      </c>
      <c r="P138" s="189">
        <v>318</v>
      </c>
      <c r="Q138" s="193">
        <v>484</v>
      </c>
      <c r="R138" s="191">
        <v>547</v>
      </c>
      <c r="S138" s="192">
        <v>441</v>
      </c>
      <c r="T138" s="189">
        <v>79</v>
      </c>
      <c r="U138" s="193">
        <v>196</v>
      </c>
      <c r="V138" s="191">
        <v>269</v>
      </c>
      <c r="W138" s="192">
        <v>474</v>
      </c>
      <c r="X138" s="189">
        <v>328</v>
      </c>
      <c r="Y138" s="193">
        <v>334</v>
      </c>
      <c r="Z138" s="191">
        <v>638</v>
      </c>
      <c r="AA138" s="189">
        <v>738</v>
      </c>
      <c r="AB138" s="172">
        <f t="shared" si="939"/>
        <v>5259</v>
      </c>
      <c r="AC138" s="173">
        <f t="shared" si="940"/>
        <v>5782</v>
      </c>
      <c r="AE138" s="272" t="s">
        <v>85</v>
      </c>
      <c r="BI138" s="137" t="s">
        <v>21</v>
      </c>
      <c r="BJ138" s="129">
        <f>B138/B157</f>
        <v>8.379099325278519E-2</v>
      </c>
      <c r="BK138" s="130">
        <f t="shared" ref="BK138" si="1050">C138/C157</f>
        <v>5.687291589477584E-2</v>
      </c>
      <c r="BL138" s="131">
        <f t="shared" ref="BL138" si="1051">D138/D157</f>
        <v>7.1974522292993628E-2</v>
      </c>
      <c r="BM138" s="132">
        <f t="shared" ref="BM138" si="1052">E138/E157</f>
        <v>6.6066066066066062E-2</v>
      </c>
      <c r="BN138" s="129">
        <f t="shared" ref="BN138" si="1053">F138/F157</f>
        <v>8.6810312616764224E-2</v>
      </c>
      <c r="BO138" s="130">
        <f t="shared" ref="BO138" si="1054">G138/G157</f>
        <v>5.5758380351808828E-2</v>
      </c>
      <c r="BP138" s="131">
        <f t="shared" ref="BP138" si="1055">H138/H157</f>
        <v>8.6174242424242431E-2</v>
      </c>
      <c r="BQ138" s="132">
        <f t="shared" ref="BQ138" si="1056">I138/I157</f>
        <v>6.4975100782546841E-2</v>
      </c>
      <c r="BR138" s="129">
        <f t="shared" ref="BR138" si="1057">J138/J157</f>
        <v>5.364511691884457E-2</v>
      </c>
      <c r="BS138" s="130">
        <f t="shared" ref="BS138" si="1058">K138/K157</f>
        <v>0.16621983914209115</v>
      </c>
      <c r="BT138" s="131">
        <f t="shared" ref="BT138" si="1059">L138/L157</f>
        <v>4.8223350253807105E-2</v>
      </c>
      <c r="BU138" s="129">
        <f t="shared" ref="BU138" si="1060">M138/M157</f>
        <v>0.12240279777823493</v>
      </c>
      <c r="BV138" s="133">
        <f t="shared" ref="BV138" si="1061">N138/N157</f>
        <v>6.4903581267217625E-2</v>
      </c>
      <c r="BW138" s="134">
        <f t="shared" ref="BW138" si="1062">O138/O157</f>
        <v>9.3501394772187205E-2</v>
      </c>
      <c r="BX138" s="129">
        <f t="shared" ref="BX138" si="1063">P138/P157</f>
        <v>6.7890691716481641E-2</v>
      </c>
      <c r="BY138" s="130">
        <f t="shared" ref="BY138" si="1064">Q138/Q157</f>
        <v>9.1441526544492724E-2</v>
      </c>
      <c r="BZ138" s="131">
        <f t="shared" ref="BZ138" si="1065">R138/R157</f>
        <v>9.3504273504273511E-2</v>
      </c>
      <c r="CA138" s="132">
        <f t="shared" ref="CA138" si="1066">S138/S157</f>
        <v>6.9955583756345183E-2</v>
      </c>
      <c r="CB138" s="129">
        <f t="shared" ref="CB138" si="1067">T138/T157</f>
        <v>6.3555913113435239E-2</v>
      </c>
      <c r="CC138" s="130">
        <f t="shared" ref="CC138" si="1068">U138/U157</f>
        <v>0.12342569269521411</v>
      </c>
      <c r="CD138" s="131">
        <f t="shared" ref="CD138" si="1069">V138/V157</f>
        <v>6.3880313464735217E-2</v>
      </c>
      <c r="CE138" s="132">
        <f t="shared" ref="CE138" si="1070">W138/W157</f>
        <v>8.6025408348457344E-2</v>
      </c>
      <c r="CF138" s="129">
        <f t="shared" ref="CF138" si="1071">X138/X157</f>
        <v>7.8544061302681989E-2</v>
      </c>
      <c r="CG138" s="130">
        <f t="shared" ref="CG138" si="1072">Y138/Y157</f>
        <v>0.1078811369509044</v>
      </c>
      <c r="CH138" s="131">
        <f t="shared" ref="CH138" si="1073">Z138/Z157</f>
        <v>7.6042908224076278E-2</v>
      </c>
      <c r="CI138" s="129">
        <f t="shared" ref="CI138" si="1074">AA138/AA157</f>
        <v>7.9193046464212893E-2</v>
      </c>
      <c r="CJ138" s="135">
        <f t="shared" ref="CJ138" si="1075">AB138/AB157</f>
        <v>7.5342760132376327E-2</v>
      </c>
      <c r="CK138" s="136">
        <f t="shared" ref="CK138" si="1076">AC138/AC157</f>
        <v>8.2998392282958203E-2</v>
      </c>
    </row>
    <row r="139" spans="1:89" ht="14.25" thickTop="1" thickBot="1" x14ac:dyDescent="0.25">
      <c r="A139" s="146" t="s">
        <v>22</v>
      </c>
      <c r="B139" s="196">
        <v>377</v>
      </c>
      <c r="C139" s="197">
        <v>293</v>
      </c>
      <c r="D139" s="198">
        <v>166</v>
      </c>
      <c r="E139" s="199">
        <v>156</v>
      </c>
      <c r="F139" s="196">
        <v>475</v>
      </c>
      <c r="G139" s="200">
        <v>298</v>
      </c>
      <c r="H139" s="198">
        <v>641</v>
      </c>
      <c r="I139" s="199">
        <v>451</v>
      </c>
      <c r="J139" s="196">
        <v>86</v>
      </c>
      <c r="K139" s="200">
        <v>142</v>
      </c>
      <c r="L139" s="198">
        <v>245</v>
      </c>
      <c r="M139" s="196">
        <v>385</v>
      </c>
      <c r="N139" s="201">
        <v>464</v>
      </c>
      <c r="O139" s="202">
        <v>672</v>
      </c>
      <c r="P139" s="196">
        <v>262</v>
      </c>
      <c r="Q139" s="200">
        <v>289</v>
      </c>
      <c r="R139" s="198">
        <v>440</v>
      </c>
      <c r="S139" s="199">
        <v>327</v>
      </c>
      <c r="T139" s="196">
        <v>61</v>
      </c>
      <c r="U139" s="200">
        <v>132</v>
      </c>
      <c r="V139" s="198">
        <v>187</v>
      </c>
      <c r="W139" s="199">
        <v>371</v>
      </c>
      <c r="X139" s="196">
        <v>185</v>
      </c>
      <c r="Y139" s="200">
        <v>236</v>
      </c>
      <c r="Z139" s="198">
        <v>581</v>
      </c>
      <c r="AA139" s="196">
        <v>737</v>
      </c>
      <c r="AB139" s="172">
        <f t="shared" si="939"/>
        <v>4170</v>
      </c>
      <c r="AC139" s="173">
        <f t="shared" si="940"/>
        <v>4489</v>
      </c>
      <c r="AE139" s="298" t="s">
        <v>0</v>
      </c>
      <c r="AF139" s="292" t="s">
        <v>1</v>
      </c>
      <c r="AG139" s="293"/>
      <c r="AH139" s="292" t="s">
        <v>2</v>
      </c>
      <c r="AI139" s="293"/>
      <c r="AJ139" s="292" t="s">
        <v>3</v>
      </c>
      <c r="AK139" s="293"/>
      <c r="AL139" s="292" t="s">
        <v>4</v>
      </c>
      <c r="AM139" s="293"/>
      <c r="AN139" s="292" t="s">
        <v>5</v>
      </c>
      <c r="AO139" s="293"/>
      <c r="AP139" s="292" t="s">
        <v>6</v>
      </c>
      <c r="AQ139" s="293"/>
      <c r="AR139" s="292" t="s">
        <v>7</v>
      </c>
      <c r="AS139" s="293"/>
      <c r="AT139" s="292" t="s">
        <v>8</v>
      </c>
      <c r="AU139" s="293"/>
      <c r="AV139" s="292" t="s">
        <v>9</v>
      </c>
      <c r="AW139" s="293"/>
      <c r="AX139" s="292" t="s">
        <v>10</v>
      </c>
      <c r="AY139" s="293"/>
      <c r="AZ139" s="292" t="s">
        <v>11</v>
      </c>
      <c r="BA139" s="293"/>
      <c r="BB139" s="292" t="s">
        <v>12</v>
      </c>
      <c r="BC139" s="293"/>
      <c r="BD139" s="294" t="s">
        <v>40</v>
      </c>
      <c r="BE139" s="295"/>
      <c r="BF139" s="296" t="s">
        <v>41</v>
      </c>
      <c r="BG139" s="297"/>
      <c r="BI139" s="146" t="s">
        <v>22</v>
      </c>
      <c r="BJ139" s="129">
        <f>B139/B157</f>
        <v>5.9155813588576807E-2</v>
      </c>
      <c r="BK139" s="130">
        <f t="shared" ref="BK139" si="1077">C139/C157</f>
        <v>5.4279362726935905E-2</v>
      </c>
      <c r="BL139" s="131">
        <f t="shared" ref="BL139" si="1078">D139/D157</f>
        <v>5.2866242038216563E-2</v>
      </c>
      <c r="BM139" s="132">
        <f t="shared" ref="BM139" si="1079">E139/E157</f>
        <v>5.8558558558558557E-2</v>
      </c>
      <c r="BN139" s="129">
        <f t="shared" ref="BN139" si="1080">F139/F157</f>
        <v>5.9160543031510776E-2</v>
      </c>
      <c r="BO139" s="130">
        <f t="shared" ref="BO139" si="1081">G139/G157</f>
        <v>4.9452373050116162E-2</v>
      </c>
      <c r="BP139" s="131">
        <f t="shared" ref="BP139" si="1082">H139/H157</f>
        <v>7.5875946969696975E-2</v>
      </c>
      <c r="BQ139" s="132">
        <f t="shared" ref="BQ139" si="1083">I139/I157</f>
        <v>5.3474033673227415E-2</v>
      </c>
      <c r="BR139" s="129">
        <f t="shared" ref="BR139" si="1084">J139/J157</f>
        <v>5.9147180192572216E-2</v>
      </c>
      <c r="BS139" s="130">
        <f t="shared" ref="BS139" si="1085">K139/K157</f>
        <v>9.5174262734584444E-2</v>
      </c>
      <c r="BT139" s="131">
        <f t="shared" ref="BT139" si="1086">L139/L157</f>
        <v>5.1818950930626058E-2</v>
      </c>
      <c r="BU139" s="129">
        <f t="shared" ref="BU139" si="1087">M139/M157</f>
        <v>7.9201810327093197E-2</v>
      </c>
      <c r="BV139" s="133">
        <f t="shared" ref="BV139" si="1088">N139/N157</f>
        <v>5.1129476584022039E-2</v>
      </c>
      <c r="BW139" s="134">
        <f t="shared" ref="BW139" si="1089">O139/O157</f>
        <v>6.9428659985535698E-2</v>
      </c>
      <c r="BX139" s="129">
        <f t="shared" ref="BX139" si="1090">P139/P157</f>
        <v>5.5935098206660976E-2</v>
      </c>
      <c r="BY139" s="130">
        <f t="shared" ref="BY139" si="1091">Q139/Q157</f>
        <v>5.4600415643302473E-2</v>
      </c>
      <c r="BZ139" s="131">
        <f t="shared" ref="BZ139" si="1092">R139/R157</f>
        <v>7.521367521367521E-2</v>
      </c>
      <c r="CA139" s="132">
        <f t="shared" ref="CA139" si="1093">S139/S157</f>
        <v>5.1871827411167512E-2</v>
      </c>
      <c r="CB139" s="129">
        <f t="shared" ref="CB139" si="1094">T139/T157</f>
        <v>4.9074818986323411E-2</v>
      </c>
      <c r="CC139" s="130">
        <f t="shared" ref="CC139" si="1095">U139/U157</f>
        <v>8.3123425692695208E-2</v>
      </c>
      <c r="CD139" s="131">
        <f t="shared" ref="CD139" si="1096">V139/V157</f>
        <v>4.4407504155782478E-2</v>
      </c>
      <c r="CE139" s="132">
        <f t="shared" ref="CE139" si="1097">W139/W157</f>
        <v>6.7332123411978223E-2</v>
      </c>
      <c r="CF139" s="129">
        <f t="shared" ref="CF139" si="1098">X139/X157</f>
        <v>4.4300766283524903E-2</v>
      </c>
      <c r="CG139" s="130">
        <f t="shared" ref="CG139" si="1099">Y139/Y157</f>
        <v>7.6227390180878554E-2</v>
      </c>
      <c r="CH139" s="131">
        <f t="shared" ref="CH139" si="1100">Z139/Z157</f>
        <v>6.9249106078665079E-2</v>
      </c>
      <c r="CI139" s="129">
        <f t="shared" ref="CI139" si="1101">AA139/AA157</f>
        <v>7.9085738813177375E-2</v>
      </c>
      <c r="CJ139" s="135">
        <f t="shared" ref="CJ139" si="1102">AB139/AB157</f>
        <v>5.9741264451798684E-2</v>
      </c>
      <c r="CK139" s="136">
        <f t="shared" ref="CK139" si="1103">AC139/AC157</f>
        <v>6.4437873220027558E-2</v>
      </c>
    </row>
    <row r="140" spans="1:89" ht="15" thickTop="1" thickBot="1" x14ac:dyDescent="0.3">
      <c r="A140" s="137" t="s">
        <v>23</v>
      </c>
      <c r="B140" s="189">
        <v>362</v>
      </c>
      <c r="C140" s="190">
        <v>235</v>
      </c>
      <c r="D140" s="191">
        <v>114</v>
      </c>
      <c r="E140" s="192">
        <v>173</v>
      </c>
      <c r="F140" s="189">
        <v>429</v>
      </c>
      <c r="G140" s="193">
        <v>280</v>
      </c>
      <c r="H140" s="191">
        <v>469</v>
      </c>
      <c r="I140" s="192">
        <v>526</v>
      </c>
      <c r="J140" s="189">
        <v>75</v>
      </c>
      <c r="K140" s="193">
        <v>111</v>
      </c>
      <c r="L140" s="191">
        <v>255</v>
      </c>
      <c r="M140" s="189">
        <v>329</v>
      </c>
      <c r="N140" s="194">
        <v>503</v>
      </c>
      <c r="O140" s="195">
        <v>518</v>
      </c>
      <c r="P140" s="189">
        <v>248</v>
      </c>
      <c r="Q140" s="193">
        <v>209</v>
      </c>
      <c r="R140" s="191">
        <v>340</v>
      </c>
      <c r="S140" s="192">
        <v>353</v>
      </c>
      <c r="T140" s="189">
        <v>72</v>
      </c>
      <c r="U140" s="193">
        <v>70</v>
      </c>
      <c r="V140" s="191">
        <v>226</v>
      </c>
      <c r="W140" s="192">
        <v>288</v>
      </c>
      <c r="X140" s="189">
        <v>215</v>
      </c>
      <c r="Y140" s="193">
        <v>130</v>
      </c>
      <c r="Z140" s="191">
        <v>523</v>
      </c>
      <c r="AA140" s="189">
        <v>563</v>
      </c>
      <c r="AB140" s="172">
        <f t="shared" si="939"/>
        <v>3831</v>
      </c>
      <c r="AC140" s="173">
        <f t="shared" si="940"/>
        <v>3785</v>
      </c>
      <c r="AE140" s="299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5.6802134002824418E-2</v>
      </c>
      <c r="BK140" s="130">
        <f t="shared" ref="BK140" si="1104">C140/C157</f>
        <v>4.3534642460170435E-2</v>
      </c>
      <c r="BL140" s="131">
        <f t="shared" ref="BL140" si="1105">D140/D157</f>
        <v>3.6305732484076432E-2</v>
      </c>
      <c r="BM140" s="132">
        <f t="shared" ref="BM140" si="1106">E140/E157</f>
        <v>6.4939939939939934E-2</v>
      </c>
      <c r="BN140" s="129">
        <f t="shared" ref="BN140" si="1107">F140/F157</f>
        <v>5.3431311495827624E-2</v>
      </c>
      <c r="BO140" s="130">
        <f t="shared" ref="BO140" si="1108">G140/G157</f>
        <v>4.6465316959840693E-2</v>
      </c>
      <c r="BP140" s="131">
        <f t="shared" ref="BP140" si="1109">H140/H157</f>
        <v>5.5516098484848488E-2</v>
      </c>
      <c r="BQ140" s="132">
        <f t="shared" ref="BQ140" si="1110">I140/I157</f>
        <v>6.2366611335072326E-2</v>
      </c>
      <c r="BR140" s="129">
        <f t="shared" ref="BR140" si="1111">J140/J157</f>
        <v>5.15818431911967E-2</v>
      </c>
      <c r="BS140" s="130">
        <f t="shared" ref="BS140" si="1112">K140/K157</f>
        <v>7.439678284182305E-2</v>
      </c>
      <c r="BT140" s="131">
        <f t="shared" ref="BT140" si="1113">L140/L157</f>
        <v>5.3934010152284266E-2</v>
      </c>
      <c r="BU140" s="129">
        <f t="shared" ref="BU140" si="1114">M140/M157</f>
        <v>6.7681547006788731E-2</v>
      </c>
      <c r="BV140" s="133">
        <f t="shared" ref="BV140" si="1115">N140/N157</f>
        <v>5.5426997245179063E-2</v>
      </c>
      <c r="BW140" s="134">
        <f t="shared" ref="BW140" si="1116">O140/O157</f>
        <v>5.35179254055171E-2</v>
      </c>
      <c r="BX140" s="129">
        <f t="shared" ref="BX140" si="1117">P140/P157</f>
        <v>5.2946199829205808E-2</v>
      </c>
      <c r="BY140" s="130">
        <f t="shared" ref="BY140" si="1118">Q140/Q157</f>
        <v>3.9486113735121862E-2</v>
      </c>
      <c r="BZ140" s="131">
        <f t="shared" ref="BZ140" si="1119">R140/R157</f>
        <v>5.8119658119658121E-2</v>
      </c>
      <c r="CA140" s="132">
        <f t="shared" ref="CA140" si="1120">S140/S157</f>
        <v>5.5996192893401013E-2</v>
      </c>
      <c r="CB140" s="129">
        <f t="shared" ref="CB140" si="1121">T140/T157</f>
        <v>5.7924376508447305E-2</v>
      </c>
      <c r="CC140" s="130">
        <f t="shared" ref="CC140" si="1122">U140/U157</f>
        <v>4.4080604534005037E-2</v>
      </c>
      <c r="CD140" s="131">
        <f t="shared" ref="CD140" si="1123">V140/V157</f>
        <v>5.3668962241747803E-2</v>
      </c>
      <c r="CE140" s="132">
        <f t="shared" ref="CE140" si="1124">W140/W157</f>
        <v>5.2268602540834846E-2</v>
      </c>
      <c r="CF140" s="129">
        <f t="shared" ref="CF140" si="1125">X140/X157</f>
        <v>5.1484674329501913E-2</v>
      </c>
      <c r="CG140" s="130">
        <f t="shared" ref="CG140" si="1126">Y140/Y157</f>
        <v>4.1989664082687339E-2</v>
      </c>
      <c r="CH140" s="131">
        <f t="shared" ref="CH140" si="1127">Z140/Z157</f>
        <v>6.233611442193087E-2</v>
      </c>
      <c r="CI140" s="129">
        <f t="shared" ref="CI140" si="1128">AA140/AA157</f>
        <v>6.0414207532997102E-2</v>
      </c>
      <c r="CJ140" s="135">
        <f t="shared" ref="CJ140" si="1129">AB140/AB157</f>
        <v>5.4884600507156059E-2</v>
      </c>
      <c r="CK140" s="136">
        <f t="shared" ref="CK140" si="1130">AC140/AC157</f>
        <v>5.4332223242994949E-2</v>
      </c>
    </row>
    <row r="141" spans="1:89" ht="13.5" thickTop="1" x14ac:dyDescent="0.2">
      <c r="A141" s="146" t="s">
        <v>24</v>
      </c>
      <c r="B141" s="203">
        <v>320</v>
      </c>
      <c r="C141" s="197">
        <v>289</v>
      </c>
      <c r="D141" s="198">
        <v>152</v>
      </c>
      <c r="E141" s="199">
        <v>177</v>
      </c>
      <c r="F141" s="196">
        <v>396</v>
      </c>
      <c r="G141" s="200">
        <v>301</v>
      </c>
      <c r="H141" s="198">
        <v>547</v>
      </c>
      <c r="I141" s="199">
        <v>492</v>
      </c>
      <c r="J141" s="196">
        <v>98</v>
      </c>
      <c r="K141" s="200">
        <v>81</v>
      </c>
      <c r="L141" s="198">
        <v>234</v>
      </c>
      <c r="M141" s="196">
        <v>290</v>
      </c>
      <c r="N141" s="201">
        <v>513</v>
      </c>
      <c r="O141" s="204">
        <v>499</v>
      </c>
      <c r="P141" s="196">
        <v>245</v>
      </c>
      <c r="Q141" s="200">
        <v>208</v>
      </c>
      <c r="R141" s="198">
        <v>358</v>
      </c>
      <c r="S141" s="199">
        <v>374</v>
      </c>
      <c r="T141" s="196">
        <v>50</v>
      </c>
      <c r="U141" s="200">
        <v>94</v>
      </c>
      <c r="V141" s="198">
        <v>215</v>
      </c>
      <c r="W141" s="205">
        <v>324</v>
      </c>
      <c r="X141" s="196">
        <v>174</v>
      </c>
      <c r="Y141" s="200">
        <v>121</v>
      </c>
      <c r="Z141" s="198">
        <v>538</v>
      </c>
      <c r="AA141" s="196">
        <v>657</v>
      </c>
      <c r="AB141" s="172">
        <f t="shared" si="939"/>
        <v>3840</v>
      </c>
      <c r="AC141" s="173">
        <f t="shared" si="940"/>
        <v>3907</v>
      </c>
      <c r="AE141" s="275" t="str">
        <f>$AE$17</f>
        <v>17:00 - 17:59</v>
      </c>
      <c r="AF141" s="126">
        <f t="shared" ref="AF141:AU142" si="1131">SUMIF($A$9:$A$32,$AE141,B$133:B$156)</f>
        <v>395</v>
      </c>
      <c r="AG141" s="186">
        <f t="shared" si="1131"/>
        <v>785</v>
      </c>
      <c r="AH141" s="127">
        <f t="shared" si="1131"/>
        <v>207</v>
      </c>
      <c r="AI141" s="180">
        <f t="shared" si="1131"/>
        <v>276</v>
      </c>
      <c r="AJ141" s="126">
        <f t="shared" si="1131"/>
        <v>360</v>
      </c>
      <c r="AK141" s="128">
        <f t="shared" si="1131"/>
        <v>961</v>
      </c>
      <c r="AL141" s="127">
        <f t="shared" si="1131"/>
        <v>598</v>
      </c>
      <c r="AM141" s="180">
        <f t="shared" si="1131"/>
        <v>1082</v>
      </c>
      <c r="AN141" s="126">
        <f t="shared" si="1131"/>
        <v>203</v>
      </c>
      <c r="AO141" s="128">
        <f t="shared" si="1131"/>
        <v>78</v>
      </c>
      <c r="AP141" s="127">
        <f t="shared" si="1131"/>
        <v>643</v>
      </c>
      <c r="AQ141" s="126">
        <f t="shared" si="1131"/>
        <v>168</v>
      </c>
      <c r="AR141" s="179">
        <f t="shared" si="1131"/>
        <v>1094</v>
      </c>
      <c r="AS141" s="181">
        <f t="shared" si="1131"/>
        <v>666</v>
      </c>
      <c r="AT141" s="126">
        <f t="shared" si="1131"/>
        <v>512</v>
      </c>
      <c r="AU141" s="128">
        <f t="shared" si="1131"/>
        <v>495</v>
      </c>
      <c r="AV141" s="127">
        <f t="shared" ref="AP141:BE142" si="1132">SUMIF($A$9:$A$32,$AE141,R$133:R$156)</f>
        <v>415</v>
      </c>
      <c r="AW141" s="180">
        <f t="shared" si="1132"/>
        <v>733</v>
      </c>
      <c r="AX141" s="126">
        <f t="shared" si="1132"/>
        <v>177</v>
      </c>
      <c r="AY141" s="128">
        <f t="shared" si="1132"/>
        <v>45</v>
      </c>
      <c r="AZ141" s="127">
        <f t="shared" si="1132"/>
        <v>507</v>
      </c>
      <c r="BA141" s="180">
        <f t="shared" si="1132"/>
        <v>334</v>
      </c>
      <c r="BB141" s="126">
        <f t="shared" si="1132"/>
        <v>436</v>
      </c>
      <c r="BC141" s="128">
        <f t="shared" si="1132"/>
        <v>193</v>
      </c>
      <c r="BD141" s="184">
        <f t="shared" si="1132"/>
        <v>538</v>
      </c>
      <c r="BE141" s="185">
        <f t="shared" si="1132"/>
        <v>882</v>
      </c>
      <c r="BF141" s="170">
        <f>AF141+AH141+AJ141+AL141+AN141+AP141+AR141+AT141+AV141+AX141+AZ141+BB141+BD141</f>
        <v>6085</v>
      </c>
      <c r="BG141" s="171">
        <f>AG141+AI141+AK141+AM141+AO141+AQ141+AS141+AU141+AW141+AY141+BA141+BC141+BE141</f>
        <v>6698</v>
      </c>
      <c r="BI141" s="146" t="s">
        <v>24</v>
      </c>
      <c r="BJ141" s="129">
        <f>B141/B157</f>
        <v>5.0211831162717713E-2</v>
      </c>
      <c r="BK141" s="130">
        <f t="shared" ref="BK141" si="1133">C141/C157</f>
        <v>5.3538347536124492E-2</v>
      </c>
      <c r="BL141" s="131">
        <f t="shared" ref="BL141" si="1134">D141/D157</f>
        <v>4.8407643312101914E-2</v>
      </c>
      <c r="BM141" s="132">
        <f t="shared" ref="BM141" si="1135">E141/E157</f>
        <v>6.6441441441441443E-2</v>
      </c>
      <c r="BN141" s="129">
        <f t="shared" ref="BN141" si="1136">F141/F157</f>
        <v>4.9321210611533189E-2</v>
      </c>
      <c r="BO141" s="130">
        <f t="shared" ref="BO141" si="1137">G141/G157</f>
        <v>4.9950215731828743E-2</v>
      </c>
      <c r="BP141" s="131">
        <f t="shared" ref="BP141" si="1138">H141/H157</f>
        <v>6.4749053030303025E-2</v>
      </c>
      <c r="BQ141" s="132">
        <f t="shared" ref="BQ141" si="1139">I141/I157</f>
        <v>5.8335309461702629E-2</v>
      </c>
      <c r="BR141" s="129">
        <f t="shared" ref="BR141" si="1140">J141/J157</f>
        <v>6.7400275103163682E-2</v>
      </c>
      <c r="BS141" s="130">
        <f t="shared" ref="BS141" si="1141">K141/K157</f>
        <v>5.4289544235924934E-2</v>
      </c>
      <c r="BT141" s="131">
        <f t="shared" ref="BT141" si="1142">L141/L157</f>
        <v>4.9492385786802033E-2</v>
      </c>
      <c r="BU141" s="129">
        <f t="shared" ref="BU141" si="1143">M141/M157</f>
        <v>5.9658506480148116E-2</v>
      </c>
      <c r="BV141" s="133">
        <f t="shared" ref="BV141" si="1144">N141/N157</f>
        <v>5.6528925619834712E-2</v>
      </c>
      <c r="BW141" s="134">
        <f t="shared" ref="BW141" si="1145">O141/O157</f>
        <v>5.1554912697592728E-2</v>
      </c>
      <c r="BX141" s="129">
        <f t="shared" ref="BX141" si="1146">P141/P157</f>
        <v>5.2305721605465413E-2</v>
      </c>
      <c r="BY141" s="130">
        <f t="shared" ref="BY141" si="1147">Q141/Q157</f>
        <v>3.9297184961269604E-2</v>
      </c>
      <c r="BZ141" s="131">
        <f t="shared" ref="BZ141" si="1148">R141/R157</f>
        <v>6.1196581196581196E-2</v>
      </c>
      <c r="CA141" s="132">
        <f t="shared" ref="CA141" si="1149">S141/S157</f>
        <v>5.9327411167512688E-2</v>
      </c>
      <c r="CB141" s="129">
        <f t="shared" ref="CB141" si="1150">T141/T157</f>
        <v>4.0225261464199517E-2</v>
      </c>
      <c r="CC141" s="130">
        <f t="shared" ref="CC141" si="1151">U141/U157</f>
        <v>5.9193954659949623E-2</v>
      </c>
      <c r="CD141" s="131">
        <f t="shared" ref="CD141" si="1152">V141/V157</f>
        <v>5.1056756114937069E-2</v>
      </c>
      <c r="CE141" s="132">
        <f t="shared" ref="CE141" si="1153">W141/W157</f>
        <v>5.8802177858439199E-2</v>
      </c>
      <c r="CF141" s="129">
        <f t="shared" ref="CF141" si="1154">X141/X157</f>
        <v>4.1666666666666664E-2</v>
      </c>
      <c r="CG141" s="130">
        <f t="shared" ref="CG141" si="1155">Y141/Y157</f>
        <v>3.9082687338501294E-2</v>
      </c>
      <c r="CH141" s="131">
        <f t="shared" ref="CH141" si="1156">Z141/Z157</f>
        <v>6.4123957091775929E-2</v>
      </c>
      <c r="CI141" s="129">
        <f t="shared" ref="CI141" si="1157">AA141/AA157</f>
        <v>7.0501126730335872E-2</v>
      </c>
      <c r="CJ141" s="135">
        <f t="shared" ref="CJ141" si="1158">AB141/AB157</f>
        <v>5.5013538487987276E-2</v>
      </c>
      <c r="CK141" s="136">
        <f t="shared" ref="CK141" si="1159">AC141/AC157</f>
        <v>5.6083486449242076E-2</v>
      </c>
    </row>
    <row r="142" spans="1:89" x14ac:dyDescent="0.2">
      <c r="A142" s="137" t="s">
        <v>25</v>
      </c>
      <c r="B142" s="206">
        <v>272</v>
      </c>
      <c r="C142" s="190">
        <v>286</v>
      </c>
      <c r="D142" s="191">
        <v>140</v>
      </c>
      <c r="E142" s="192">
        <v>162</v>
      </c>
      <c r="F142" s="189">
        <v>357</v>
      </c>
      <c r="G142" s="193">
        <v>265</v>
      </c>
      <c r="H142" s="191">
        <v>456</v>
      </c>
      <c r="I142" s="192">
        <v>507</v>
      </c>
      <c r="J142" s="189">
        <v>90</v>
      </c>
      <c r="K142" s="190">
        <v>64</v>
      </c>
      <c r="L142" s="191">
        <v>293</v>
      </c>
      <c r="M142" s="189">
        <v>226</v>
      </c>
      <c r="N142" s="194">
        <v>475</v>
      </c>
      <c r="O142" s="207">
        <v>406</v>
      </c>
      <c r="P142" s="189">
        <v>213</v>
      </c>
      <c r="Q142" s="190">
        <v>240</v>
      </c>
      <c r="R142" s="191">
        <v>311</v>
      </c>
      <c r="S142" s="192">
        <v>357</v>
      </c>
      <c r="T142" s="198">
        <v>52</v>
      </c>
      <c r="U142" s="189">
        <v>65</v>
      </c>
      <c r="V142" s="191">
        <v>206</v>
      </c>
      <c r="W142" s="208">
        <v>303</v>
      </c>
      <c r="X142" s="189">
        <v>180</v>
      </c>
      <c r="Y142" s="193">
        <v>139</v>
      </c>
      <c r="Z142" s="191">
        <v>491</v>
      </c>
      <c r="AA142" s="189">
        <v>596</v>
      </c>
      <c r="AB142" s="172">
        <f t="shared" si="939"/>
        <v>3536</v>
      </c>
      <c r="AC142" s="173">
        <f t="shared" si="940"/>
        <v>3616</v>
      </c>
      <c r="AE142" s="277" t="str">
        <f>$AE$18</f>
        <v>18:00 - 18:59</v>
      </c>
      <c r="AF142" s="126">
        <f t="shared" si="1131"/>
        <v>255</v>
      </c>
      <c r="AG142" s="190">
        <f t="shared" si="1131"/>
        <v>380</v>
      </c>
      <c r="AH142" s="191">
        <f t="shared" si="1131"/>
        <v>91</v>
      </c>
      <c r="AI142" s="192">
        <f t="shared" si="1131"/>
        <v>173</v>
      </c>
      <c r="AJ142" s="278">
        <f t="shared" si="1131"/>
        <v>242</v>
      </c>
      <c r="AK142" s="193">
        <f t="shared" si="1131"/>
        <v>458</v>
      </c>
      <c r="AL142" s="191">
        <f t="shared" si="1131"/>
        <v>301</v>
      </c>
      <c r="AM142" s="192">
        <f t="shared" si="1131"/>
        <v>565</v>
      </c>
      <c r="AN142" s="278">
        <f t="shared" si="1131"/>
        <v>68</v>
      </c>
      <c r="AO142" s="193">
        <f t="shared" si="1131"/>
        <v>43</v>
      </c>
      <c r="AP142" s="191">
        <f t="shared" si="1132"/>
        <v>335</v>
      </c>
      <c r="AQ142" s="278">
        <f t="shared" si="1132"/>
        <v>160</v>
      </c>
      <c r="AR142" s="194">
        <f t="shared" si="1132"/>
        <v>455</v>
      </c>
      <c r="AS142" s="195">
        <f t="shared" si="1132"/>
        <v>480</v>
      </c>
      <c r="AT142" s="278">
        <f t="shared" si="1132"/>
        <v>196</v>
      </c>
      <c r="AU142" s="193">
        <f t="shared" si="1132"/>
        <v>258</v>
      </c>
      <c r="AV142" s="191">
        <f t="shared" si="1132"/>
        <v>236</v>
      </c>
      <c r="AW142" s="192">
        <f t="shared" si="1132"/>
        <v>305</v>
      </c>
      <c r="AX142" s="278">
        <f t="shared" si="1132"/>
        <v>63</v>
      </c>
      <c r="AY142" s="193">
        <f t="shared" si="1132"/>
        <v>41</v>
      </c>
      <c r="AZ142" s="191">
        <f t="shared" si="1132"/>
        <v>235</v>
      </c>
      <c r="BA142" s="192">
        <f t="shared" si="1132"/>
        <v>221</v>
      </c>
      <c r="BB142" s="278">
        <f t="shared" si="1132"/>
        <v>237</v>
      </c>
      <c r="BC142" s="193">
        <f t="shared" si="1132"/>
        <v>152</v>
      </c>
      <c r="BD142" s="191">
        <f t="shared" si="1132"/>
        <v>303</v>
      </c>
      <c r="BE142" s="278">
        <f t="shared" si="1132"/>
        <v>455</v>
      </c>
      <c r="BF142" s="172">
        <f>SUM(AF142,AH142,AJ142,AL142,AN142,AP142,AR142,AT142,AV142,AX142,AZ142,BB142,BD142)</f>
        <v>3017</v>
      </c>
      <c r="BG142" s="173">
        <f>SUM(AG142,AI142,AK142,AM142,AO142,AQ142,AS142,AU142,AW142,AY142,BA142,BC142,BE142)</f>
        <v>3691</v>
      </c>
      <c r="BI142" s="137" t="s">
        <v>25</v>
      </c>
      <c r="BJ142" s="129">
        <f>B142/B157</f>
        <v>4.268005648831006E-2</v>
      </c>
      <c r="BK142" s="130">
        <f t="shared" ref="BK142" si="1160">C142/C157</f>
        <v>5.2982586143015931E-2</v>
      </c>
      <c r="BL142" s="131">
        <f t="shared" ref="BL142" si="1161">D142/D157</f>
        <v>4.4585987261146494E-2</v>
      </c>
      <c r="BM142" s="132">
        <f t="shared" ref="BM142" si="1162">E142/E157</f>
        <v>6.0810810810810814E-2</v>
      </c>
      <c r="BN142" s="129">
        <f t="shared" ref="BN142" si="1163">F142/F157</f>
        <v>4.4463818657367045E-2</v>
      </c>
      <c r="BO142" s="130">
        <f t="shared" ref="BO142" si="1164">G142/G157</f>
        <v>4.3976103551277797E-2</v>
      </c>
      <c r="BP142" s="131">
        <f t="shared" ref="BP142" si="1165">H142/H157</f>
        <v>5.3977272727272728E-2</v>
      </c>
      <c r="BQ142" s="132">
        <f t="shared" ref="BQ142" si="1166">I142/I157</f>
        <v>6.0113824994071613E-2</v>
      </c>
      <c r="BR142" s="129">
        <f t="shared" ref="BR142" si="1167">J142/J157</f>
        <v>6.1898211829436035E-2</v>
      </c>
      <c r="BS142" s="130">
        <f t="shared" ref="BS142" si="1168">K142/K157</f>
        <v>4.2895442359249331E-2</v>
      </c>
      <c r="BT142" s="131">
        <f t="shared" ref="BT142" si="1169">L142/L157</f>
        <v>6.1971235194585451E-2</v>
      </c>
      <c r="BU142" s="129">
        <f t="shared" ref="BU142" si="1170">M142/M157</f>
        <v>4.6492491256943012E-2</v>
      </c>
      <c r="BV142" s="133">
        <f t="shared" ref="BV142" si="1171">N142/N157</f>
        <v>5.2341597796143252E-2</v>
      </c>
      <c r="BW142" s="134">
        <f t="shared" ref="BW142" si="1172">O142/O157</f>
        <v>4.1946482074594484E-2</v>
      </c>
      <c r="BX142" s="129">
        <f t="shared" ref="BX142" si="1173">P142/P157</f>
        <v>4.5473953885567887E-2</v>
      </c>
      <c r="BY142" s="130">
        <f t="shared" ref="BY142" si="1174">Q142/Q157</f>
        <v>4.5342905724541846E-2</v>
      </c>
      <c r="BZ142" s="131">
        <f t="shared" ref="BZ142" si="1175">R142/R157</f>
        <v>5.3162393162393164E-2</v>
      </c>
      <c r="CA142" s="132">
        <f t="shared" ref="CA142" si="1176">S142/S157</f>
        <v>5.6630710659898477E-2</v>
      </c>
      <c r="CB142" s="129">
        <f t="shared" ref="CB142" si="1177">T142/T157</f>
        <v>4.1834271922767501E-2</v>
      </c>
      <c r="CC142" s="130">
        <f t="shared" ref="CC142" si="1178">U142/U157</f>
        <v>4.0931989924433247E-2</v>
      </c>
      <c r="CD142" s="131">
        <f t="shared" ref="CD142" si="1179">V142/V157</f>
        <v>4.8919496556637375E-2</v>
      </c>
      <c r="CE142" s="132">
        <f t="shared" ref="CE142" si="1180">W142/W157</f>
        <v>5.4990925589836662E-2</v>
      </c>
      <c r="CF142" s="129">
        <f t="shared" ref="CF142" si="1181">X142/X157</f>
        <v>4.3103448275862072E-2</v>
      </c>
      <c r="CG142" s="130">
        <f t="shared" ref="CG142" si="1182">Y142/Y157</f>
        <v>4.4896640826873384E-2</v>
      </c>
      <c r="CH142" s="131">
        <f t="shared" ref="CH142" si="1183">Z142/Z157</f>
        <v>5.8522050059594759E-2</v>
      </c>
      <c r="CI142" s="129">
        <f t="shared" ref="CI142" si="1184">AA142/AA157</f>
        <v>6.3955360017169227E-2</v>
      </c>
      <c r="CJ142" s="135">
        <f t="shared" ref="CJ142" si="1185">AB142/AB157</f>
        <v>5.0658300024354952E-2</v>
      </c>
      <c r="CK142" s="136">
        <f t="shared" ref="CK142" si="1186">AC142/AC157</f>
        <v>5.1906293063849335E-2</v>
      </c>
    </row>
    <row r="143" spans="1:89" ht="13.5" thickBot="1" x14ac:dyDescent="0.25">
      <c r="A143" s="146" t="s">
        <v>26</v>
      </c>
      <c r="B143" s="203">
        <v>238</v>
      </c>
      <c r="C143" s="197">
        <v>286</v>
      </c>
      <c r="D143" s="198">
        <v>131</v>
      </c>
      <c r="E143" s="199">
        <v>143</v>
      </c>
      <c r="F143" s="196">
        <v>319</v>
      </c>
      <c r="G143" s="200">
        <v>274</v>
      </c>
      <c r="H143" s="198">
        <v>461</v>
      </c>
      <c r="I143" s="199">
        <v>425</v>
      </c>
      <c r="J143" s="196">
        <v>56</v>
      </c>
      <c r="K143" s="197">
        <v>60</v>
      </c>
      <c r="L143" s="198">
        <v>295</v>
      </c>
      <c r="M143" s="196">
        <v>210</v>
      </c>
      <c r="N143" s="201">
        <v>444</v>
      </c>
      <c r="O143" s="204">
        <v>461</v>
      </c>
      <c r="P143" s="196">
        <v>236</v>
      </c>
      <c r="Q143" s="197">
        <v>231</v>
      </c>
      <c r="R143" s="198">
        <v>287</v>
      </c>
      <c r="S143" s="199">
        <v>305</v>
      </c>
      <c r="T143" s="196">
        <v>53</v>
      </c>
      <c r="U143" s="200">
        <v>65</v>
      </c>
      <c r="V143" s="198">
        <v>209</v>
      </c>
      <c r="W143" s="205">
        <v>297</v>
      </c>
      <c r="X143" s="196">
        <v>164</v>
      </c>
      <c r="Y143" s="200">
        <v>107</v>
      </c>
      <c r="Z143" s="198">
        <v>495</v>
      </c>
      <c r="AA143" s="196">
        <v>548</v>
      </c>
      <c r="AB143" s="172">
        <f t="shared" si="939"/>
        <v>3388</v>
      </c>
      <c r="AC143" s="173">
        <f t="shared" si="940"/>
        <v>3412</v>
      </c>
      <c r="AE143" s="275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3.73450494272713E-2</v>
      </c>
      <c r="BK143" s="130">
        <f t="shared" ref="BK143" si="1187">C143/C157</f>
        <v>5.2982586143015931E-2</v>
      </c>
      <c r="BL143" s="131">
        <f t="shared" ref="BL143" si="1188">D143/D157</f>
        <v>4.1719745222929934E-2</v>
      </c>
      <c r="BM143" s="132">
        <f t="shared" ref="BM143" si="1189">E143/E157</f>
        <v>5.3678678678678676E-2</v>
      </c>
      <c r="BN143" s="129">
        <f t="shared" ref="BN143" si="1190">F143/F157</f>
        <v>3.9730975214846184E-2</v>
      </c>
      <c r="BO143" s="130">
        <f t="shared" ref="BO143" si="1191">G143/G157</f>
        <v>4.5469631596415531E-2</v>
      </c>
      <c r="BP143" s="131">
        <f t="shared" ref="BP143" si="1192">H143/H157</f>
        <v>5.4569128787878785E-2</v>
      </c>
      <c r="BQ143" s="132">
        <f t="shared" ref="BQ143" si="1193">I143/I157</f>
        <v>5.0391273417121178E-2</v>
      </c>
      <c r="BR143" s="129">
        <f t="shared" ref="BR143" si="1194">J143/J157</f>
        <v>3.8514442916093537E-2</v>
      </c>
      <c r="BS143" s="130">
        <f t="shared" ref="BS143" si="1195">K143/K157</f>
        <v>4.0214477211796246E-2</v>
      </c>
      <c r="BT143" s="131">
        <f t="shared" ref="BT143" si="1196">L143/L157</f>
        <v>6.2394247038917092E-2</v>
      </c>
      <c r="BU143" s="129">
        <f t="shared" ref="BU143" si="1197">M143/M157</f>
        <v>4.3200987451141738E-2</v>
      </c>
      <c r="BV143" s="133">
        <f t="shared" ref="BV143" si="1198">N143/N157</f>
        <v>4.8925619834710742E-2</v>
      </c>
      <c r="BW143" s="134">
        <f t="shared" ref="BW143" si="1199">O143/O157</f>
        <v>4.7628887281743984E-2</v>
      </c>
      <c r="BX143" s="129">
        <f t="shared" ref="BX143" si="1200">P143/P157</f>
        <v>5.0384286934244238E-2</v>
      </c>
      <c r="BY143" s="130">
        <f t="shared" ref="BY143" si="1201">Q143/Q157</f>
        <v>4.3642546759871531E-2</v>
      </c>
      <c r="BZ143" s="131">
        <f t="shared" ref="BZ143" si="1202">R143/R157</f>
        <v>4.9059829059829058E-2</v>
      </c>
      <c r="CA143" s="132">
        <f t="shared" ref="CA143" si="1203">S143/S157</f>
        <v>4.8381979695431475E-2</v>
      </c>
      <c r="CB143" s="129">
        <f t="shared" ref="CB143" si="1204">T143/T157</f>
        <v>4.2638777152051485E-2</v>
      </c>
      <c r="CC143" s="130">
        <f t="shared" ref="CC143" si="1205">U143/U157</f>
        <v>4.0931989924433247E-2</v>
      </c>
      <c r="CD143" s="131">
        <f t="shared" ref="CD143" si="1206">V143/V157</f>
        <v>4.9631916409403939E-2</v>
      </c>
      <c r="CE143" s="132">
        <f t="shared" ref="CE143" si="1207">W143/W157</f>
        <v>5.3901996370235933E-2</v>
      </c>
      <c r="CF143" s="129">
        <f t="shared" ref="CF143" si="1208">X143/X157</f>
        <v>3.9272030651340994E-2</v>
      </c>
      <c r="CG143" s="130">
        <f t="shared" ref="CG143" si="1209">Y143/Y157</f>
        <v>3.4560723514211883E-2</v>
      </c>
      <c r="CH143" s="131">
        <f t="shared" ref="CH143" si="1210">Z143/Z157</f>
        <v>5.8998808104886773E-2</v>
      </c>
      <c r="CI143" s="129">
        <f t="shared" ref="CI143" si="1211">AA143/AA157</f>
        <v>5.8804592767464317E-2</v>
      </c>
      <c r="CJ143" s="135">
        <f t="shared" ref="CJ143" si="1212">AB143/AB157</f>
        <v>4.8537986561797107E-2</v>
      </c>
      <c r="CK143" s="136">
        <f t="shared" ref="CK143" si="1213">AC143/AC157</f>
        <v>4.8977951309141017E-2</v>
      </c>
    </row>
    <row r="144" spans="1:89" ht="14.25" thickTop="1" thickBot="1" x14ac:dyDescent="0.25">
      <c r="A144" s="137" t="s">
        <v>27</v>
      </c>
      <c r="B144" s="206">
        <v>276</v>
      </c>
      <c r="C144" s="190">
        <v>296</v>
      </c>
      <c r="D144" s="191">
        <v>106</v>
      </c>
      <c r="E144" s="192">
        <v>180</v>
      </c>
      <c r="F144" s="189">
        <v>317</v>
      </c>
      <c r="G144" s="193">
        <v>339</v>
      </c>
      <c r="H144" s="191">
        <v>413</v>
      </c>
      <c r="I144" s="192">
        <v>481</v>
      </c>
      <c r="J144" s="189">
        <v>86</v>
      </c>
      <c r="K144" s="190">
        <v>56</v>
      </c>
      <c r="L144" s="191">
        <v>296</v>
      </c>
      <c r="M144" s="189">
        <v>178</v>
      </c>
      <c r="N144" s="194">
        <v>458</v>
      </c>
      <c r="O144" s="207">
        <v>405</v>
      </c>
      <c r="P144" s="189">
        <v>256</v>
      </c>
      <c r="Q144" s="190">
        <v>220</v>
      </c>
      <c r="R144" s="191">
        <v>320</v>
      </c>
      <c r="S144" s="192">
        <v>293</v>
      </c>
      <c r="T144" s="189">
        <v>55</v>
      </c>
      <c r="U144" s="193">
        <v>35</v>
      </c>
      <c r="V144" s="191">
        <v>255</v>
      </c>
      <c r="W144" s="208">
        <v>263</v>
      </c>
      <c r="X144" s="189">
        <v>149</v>
      </c>
      <c r="Y144" s="193">
        <v>86</v>
      </c>
      <c r="Z144" s="191">
        <v>434</v>
      </c>
      <c r="AA144" s="189">
        <v>585</v>
      </c>
      <c r="AB144" s="172">
        <f t="shared" si="939"/>
        <v>3421</v>
      </c>
      <c r="AC144" s="173">
        <f t="shared" si="940"/>
        <v>3417</v>
      </c>
      <c r="AE144" s="269" t="s">
        <v>13</v>
      </c>
      <c r="AF144" s="20">
        <f t="shared" ref="AF144:BG144" si="1214">SUM(AF141:AF143)</f>
        <v>650</v>
      </c>
      <c r="AG144" s="21">
        <f t="shared" si="1214"/>
        <v>1165</v>
      </c>
      <c r="AH144" s="20">
        <f t="shared" si="1214"/>
        <v>298</v>
      </c>
      <c r="AI144" s="21">
        <f t="shared" si="1214"/>
        <v>449</v>
      </c>
      <c r="AJ144" s="20">
        <f t="shared" si="1214"/>
        <v>602</v>
      </c>
      <c r="AK144" s="21">
        <f t="shared" si="1214"/>
        <v>1419</v>
      </c>
      <c r="AL144" s="20">
        <f t="shared" si="1214"/>
        <v>899</v>
      </c>
      <c r="AM144" s="21">
        <f t="shared" si="1214"/>
        <v>1647</v>
      </c>
      <c r="AN144" s="20">
        <f t="shared" si="1214"/>
        <v>271</v>
      </c>
      <c r="AO144" s="21">
        <f t="shared" si="1214"/>
        <v>121</v>
      </c>
      <c r="AP144" s="20">
        <f t="shared" si="1214"/>
        <v>978</v>
      </c>
      <c r="AQ144" s="21">
        <f t="shared" si="1214"/>
        <v>328</v>
      </c>
      <c r="AR144" s="20">
        <f t="shared" si="1214"/>
        <v>1549</v>
      </c>
      <c r="AS144" s="21">
        <f t="shared" si="1214"/>
        <v>1146</v>
      </c>
      <c r="AT144" s="20">
        <f t="shared" si="1214"/>
        <v>708</v>
      </c>
      <c r="AU144" s="21">
        <f t="shared" si="1214"/>
        <v>753</v>
      </c>
      <c r="AV144" s="20">
        <f t="shared" si="1214"/>
        <v>651</v>
      </c>
      <c r="AW144" s="21">
        <f t="shared" si="1214"/>
        <v>1038</v>
      </c>
      <c r="AX144" s="20">
        <f t="shared" si="1214"/>
        <v>240</v>
      </c>
      <c r="AY144" s="21">
        <f t="shared" si="1214"/>
        <v>86</v>
      </c>
      <c r="AZ144" s="20">
        <f t="shared" si="1214"/>
        <v>742</v>
      </c>
      <c r="BA144" s="21">
        <f t="shared" si="1214"/>
        <v>555</v>
      </c>
      <c r="BB144" s="20">
        <f t="shared" si="1214"/>
        <v>673</v>
      </c>
      <c r="BC144" s="21">
        <f t="shared" si="1214"/>
        <v>345</v>
      </c>
      <c r="BD144" s="20">
        <f t="shared" si="1214"/>
        <v>841</v>
      </c>
      <c r="BE144" s="21">
        <f t="shared" si="1214"/>
        <v>1337</v>
      </c>
      <c r="BF144" s="174">
        <f t="shared" si="1214"/>
        <v>9102</v>
      </c>
      <c r="BG144" s="175">
        <f t="shared" si="1214"/>
        <v>10389</v>
      </c>
      <c r="BI144" s="137" t="s">
        <v>27</v>
      </c>
      <c r="BJ144" s="129">
        <f>B144/B157</f>
        <v>4.3307704377844029E-2</v>
      </c>
      <c r="BK144" s="130">
        <f t="shared" ref="BK144" si="1215">C144/C157</f>
        <v>5.4835124120044459E-2</v>
      </c>
      <c r="BL144" s="131">
        <f t="shared" ref="BL144" si="1216">D144/D157</f>
        <v>3.375796178343949E-2</v>
      </c>
      <c r="BM144" s="132">
        <f t="shared" ref="BM144" si="1217">E144/E157</f>
        <v>6.7567567567567571E-2</v>
      </c>
      <c r="BN144" s="129">
        <f t="shared" ref="BN144" si="1218">F144/F157</f>
        <v>3.948187819155561E-2</v>
      </c>
      <c r="BO144" s="130">
        <f t="shared" ref="BO144" si="1219">G144/G157</f>
        <v>5.6256223033521409E-2</v>
      </c>
      <c r="BP144" s="131">
        <f t="shared" ref="BP144" si="1220">H144/H157</f>
        <v>4.8887310606060608E-2</v>
      </c>
      <c r="BQ144" s="132">
        <f t="shared" ref="BQ144" si="1221">I144/I157</f>
        <v>5.7031064737965376E-2</v>
      </c>
      <c r="BR144" s="129">
        <f t="shared" ref="BR144" si="1222">J144/J157</f>
        <v>5.9147180192572216E-2</v>
      </c>
      <c r="BS144" s="130">
        <f t="shared" ref="BS144" si="1223">K144/K157</f>
        <v>3.7533512064343161E-2</v>
      </c>
      <c r="BT144" s="131">
        <f t="shared" ref="BT144" si="1224">L144/L157</f>
        <v>6.2605752961082908E-2</v>
      </c>
      <c r="BU144" s="129">
        <f t="shared" ref="BU144" si="1225">M144/M157</f>
        <v>3.661797983953919E-2</v>
      </c>
      <c r="BV144" s="133">
        <f t="shared" ref="BV144" si="1226">N144/N157</f>
        <v>5.0468319559228647E-2</v>
      </c>
      <c r="BW144" s="134">
        <f t="shared" ref="BW144" si="1227">O144/O157</f>
        <v>4.1843165616282672E-2</v>
      </c>
      <c r="BX144" s="129">
        <f t="shared" ref="BX144" si="1228">P144/P157</f>
        <v>5.4654141759180187E-2</v>
      </c>
      <c r="BY144" s="130">
        <f t="shared" ref="BY144" si="1229">Q144/Q157</f>
        <v>4.1564330247496693E-2</v>
      </c>
      <c r="BZ144" s="131">
        <f t="shared" ref="BZ144" si="1230">R144/R157</f>
        <v>5.4700854700854701E-2</v>
      </c>
      <c r="CA144" s="132">
        <f t="shared" ref="CA144" si="1231">S144/S157</f>
        <v>4.6478426395939083E-2</v>
      </c>
      <c r="CB144" s="129">
        <f t="shared" ref="CB144" si="1232">T144/T157</f>
        <v>4.4247787610619468E-2</v>
      </c>
      <c r="CC144" s="130">
        <f t="shared" ref="CC144" si="1233">U144/U157</f>
        <v>2.2040302267002519E-2</v>
      </c>
      <c r="CD144" s="131">
        <f t="shared" ref="CD144" si="1234">V144/V157</f>
        <v>6.0555687485157918E-2</v>
      </c>
      <c r="CE144" s="132">
        <f t="shared" ref="CE144" si="1235">W144/W157</f>
        <v>4.7731397459165152E-2</v>
      </c>
      <c r="CF144" s="129">
        <f t="shared" ref="CF144" si="1236">X144/X157</f>
        <v>3.5680076628352493E-2</v>
      </c>
      <c r="CG144" s="130">
        <f t="shared" ref="CG144" si="1237">Y144/Y157</f>
        <v>2.7777777777777776E-2</v>
      </c>
      <c r="CH144" s="131">
        <f t="shared" ref="CH144" si="1238">Z144/Z157</f>
        <v>5.1728247914183553E-2</v>
      </c>
      <c r="CI144" s="129">
        <f t="shared" ref="CI144" si="1239">AA144/AA157</f>
        <v>6.2774975855778514E-2</v>
      </c>
      <c r="CJ144" s="135">
        <f t="shared" ref="CJ144" si="1240">AB144/AB157</f>
        <v>4.9010759158178249E-2</v>
      </c>
      <c r="CK144" s="136">
        <f t="shared" ref="CK144" si="1241">AC144/AC157</f>
        <v>4.9049724391364263E-2</v>
      </c>
    </row>
    <row r="145" spans="1:89" ht="13.5" thickTop="1" x14ac:dyDescent="0.2">
      <c r="A145" s="146" t="s">
        <v>28</v>
      </c>
      <c r="B145" s="203">
        <v>245</v>
      </c>
      <c r="C145" s="197">
        <v>536</v>
      </c>
      <c r="D145" s="198">
        <v>177</v>
      </c>
      <c r="E145" s="199">
        <v>161</v>
      </c>
      <c r="F145" s="196">
        <v>298</v>
      </c>
      <c r="G145" s="200">
        <v>422</v>
      </c>
      <c r="H145" s="198">
        <v>481</v>
      </c>
      <c r="I145" s="199">
        <v>601</v>
      </c>
      <c r="J145" s="196">
        <v>135</v>
      </c>
      <c r="K145" s="197">
        <v>38</v>
      </c>
      <c r="L145" s="198">
        <v>440</v>
      </c>
      <c r="M145" s="196">
        <v>144</v>
      </c>
      <c r="N145" s="201">
        <v>695</v>
      </c>
      <c r="O145" s="204">
        <v>431</v>
      </c>
      <c r="P145" s="196">
        <v>360</v>
      </c>
      <c r="Q145" s="197">
        <v>261</v>
      </c>
      <c r="R145" s="198">
        <v>309</v>
      </c>
      <c r="S145" s="199">
        <v>454</v>
      </c>
      <c r="T145" s="196">
        <v>139</v>
      </c>
      <c r="U145" s="200">
        <v>21</v>
      </c>
      <c r="V145" s="198">
        <v>375</v>
      </c>
      <c r="W145" s="205">
        <v>238</v>
      </c>
      <c r="X145" s="196">
        <v>286</v>
      </c>
      <c r="Y145" s="200">
        <v>97</v>
      </c>
      <c r="Z145" s="198">
        <v>492</v>
      </c>
      <c r="AA145" s="196">
        <v>534</v>
      </c>
      <c r="AB145" s="172">
        <f t="shared" si="939"/>
        <v>4432</v>
      </c>
      <c r="AC145" s="173">
        <f t="shared" si="940"/>
        <v>3938</v>
      </c>
      <c r="BI145" s="146" t="s">
        <v>28</v>
      </c>
      <c r="BJ145" s="129">
        <f>B145/B157</f>
        <v>3.844343323395575E-2</v>
      </c>
      <c r="BK145" s="130">
        <f t="shared" ref="BK145" si="1242">C145/C157</f>
        <v>9.9296035568729166E-2</v>
      </c>
      <c r="BL145" s="131">
        <f t="shared" ref="BL145" si="1243">D145/D157</f>
        <v>5.6369426751592358E-2</v>
      </c>
      <c r="BM145" s="132">
        <f t="shared" ref="BM145" si="1244">E145/E157</f>
        <v>6.0435435435435433E-2</v>
      </c>
      <c r="BN145" s="129">
        <f t="shared" ref="BN145" si="1245">F145/F157</f>
        <v>3.7115456470295183E-2</v>
      </c>
      <c r="BO145" s="130">
        <f t="shared" ref="BO145" si="1246">G145/G157</f>
        <v>7.0029870560902749E-2</v>
      </c>
      <c r="BP145" s="131">
        <f t="shared" ref="BP145" si="1247">H145/H157</f>
        <v>5.6936553030303032E-2</v>
      </c>
      <c r="BQ145" s="132">
        <f t="shared" ref="BQ145" si="1248">I145/I157</f>
        <v>7.1259188996917244E-2</v>
      </c>
      <c r="BR145" s="129">
        <f t="shared" ref="BR145" si="1249">J145/J157</f>
        <v>9.2847317744154056E-2</v>
      </c>
      <c r="BS145" s="130">
        <f t="shared" ref="BS145" si="1250">K145/K157</f>
        <v>2.5469168900804289E-2</v>
      </c>
      <c r="BT145" s="131">
        <f t="shared" ref="BT145" si="1251">L145/L157</f>
        <v>9.3062605752961089E-2</v>
      </c>
      <c r="BU145" s="129">
        <f t="shared" ref="BU145" si="1252">M145/M157</f>
        <v>2.9623534252211481E-2</v>
      </c>
      <c r="BV145" s="133">
        <f t="shared" ref="BV145" si="1253">N145/N157</f>
        <v>7.6584022038567498E-2</v>
      </c>
      <c r="BW145" s="134">
        <f t="shared" ref="BW145" si="1254">O145/O157</f>
        <v>4.4529393532389709E-2</v>
      </c>
      <c r="BX145" s="129">
        <f t="shared" ref="BX145" si="1255">P145/P157</f>
        <v>7.6857386848847145E-2</v>
      </c>
      <c r="BY145" s="130">
        <f t="shared" ref="BY145" si="1256">Q145/Q157</f>
        <v>4.9310409975439257E-2</v>
      </c>
      <c r="BZ145" s="131">
        <f t="shared" ref="BZ145" si="1257">R145/R157</f>
        <v>5.2820512820512817E-2</v>
      </c>
      <c r="CA145" s="132">
        <f t="shared" ref="CA145" si="1258">S145/S157</f>
        <v>7.201776649746193E-2</v>
      </c>
      <c r="CB145" s="129">
        <f t="shared" ref="CB145" si="1259">T145/T157</f>
        <v>0.11182622687047465</v>
      </c>
      <c r="CC145" s="130">
        <f t="shared" ref="CC145" si="1260">U145/U157</f>
        <v>1.3224181360201511E-2</v>
      </c>
      <c r="CD145" s="131">
        <f t="shared" ref="CD145" si="1261">V145/V157</f>
        <v>8.9052481595820465E-2</v>
      </c>
      <c r="CE145" s="132">
        <f t="shared" ref="CE145" si="1262">W145/W157</f>
        <v>4.3194192377495465E-2</v>
      </c>
      <c r="CF145" s="129">
        <f t="shared" ref="CF145" si="1263">X145/X157</f>
        <v>6.8486590038314171E-2</v>
      </c>
      <c r="CG145" s="130">
        <f t="shared" ref="CG145" si="1264">Y145/Y157</f>
        <v>3.133074935400517E-2</v>
      </c>
      <c r="CH145" s="131">
        <f t="shared" ref="CH145" si="1265">Z145/Z157</f>
        <v>5.8641239570917762E-2</v>
      </c>
      <c r="CI145" s="129">
        <f t="shared" ref="CI145" si="1266">AA145/AA157</f>
        <v>5.7302285652967057E-2</v>
      </c>
      <c r="CJ145" s="135">
        <f t="shared" ref="CJ145" si="1267">AB145/AB157</f>
        <v>6.3494792338218656E-2</v>
      </c>
      <c r="CK145" s="136">
        <f t="shared" ref="CK145" si="1268">AC145/AC157</f>
        <v>5.6528479559026186E-2</v>
      </c>
    </row>
    <row r="146" spans="1:89" x14ac:dyDescent="0.2">
      <c r="A146" s="137" t="s">
        <v>29</v>
      </c>
      <c r="B146" s="206">
        <v>374</v>
      </c>
      <c r="C146" s="190">
        <v>639</v>
      </c>
      <c r="D146" s="191">
        <v>226</v>
      </c>
      <c r="E146" s="192">
        <v>253</v>
      </c>
      <c r="F146" s="189">
        <v>420</v>
      </c>
      <c r="G146" s="193">
        <v>934</v>
      </c>
      <c r="H146" s="191">
        <v>507</v>
      </c>
      <c r="I146" s="192">
        <v>982</v>
      </c>
      <c r="J146" s="189">
        <v>229</v>
      </c>
      <c r="K146" s="190">
        <v>68</v>
      </c>
      <c r="L146" s="191">
        <v>719</v>
      </c>
      <c r="M146" s="189">
        <v>143</v>
      </c>
      <c r="N146" s="194">
        <v>944</v>
      </c>
      <c r="O146" s="207">
        <v>641</v>
      </c>
      <c r="P146" s="189">
        <v>563</v>
      </c>
      <c r="Q146" s="190">
        <v>413</v>
      </c>
      <c r="R146" s="191">
        <v>522</v>
      </c>
      <c r="S146" s="192">
        <v>615</v>
      </c>
      <c r="T146" s="189">
        <v>236</v>
      </c>
      <c r="U146" s="193">
        <v>46</v>
      </c>
      <c r="V146" s="191">
        <v>578</v>
      </c>
      <c r="W146" s="208">
        <v>383</v>
      </c>
      <c r="X146" s="189">
        <v>522</v>
      </c>
      <c r="Y146" s="193">
        <v>150</v>
      </c>
      <c r="Z146" s="191">
        <v>681</v>
      </c>
      <c r="AA146" s="189">
        <v>799</v>
      </c>
      <c r="AB146" s="172">
        <f t="shared" si="939"/>
        <v>6521</v>
      </c>
      <c r="AC146" s="173">
        <f t="shared" si="940"/>
        <v>6066</v>
      </c>
      <c r="BI146" s="137" t="s">
        <v>29</v>
      </c>
      <c r="BJ146" s="129">
        <f>B146/B157</f>
        <v>5.8685077671426326E-2</v>
      </c>
      <c r="BK146" s="130">
        <f t="shared" ref="BK146" si="1269">C146/C157</f>
        <v>0.118377176732123</v>
      </c>
      <c r="BL146" s="131">
        <f t="shared" ref="BL146" si="1270">D146/D157</f>
        <v>7.1974522292993628E-2</v>
      </c>
      <c r="BM146" s="132">
        <f t="shared" ref="BM146" si="1271">E146/E157</f>
        <v>9.4969969969969967E-2</v>
      </c>
      <c r="BN146" s="129">
        <f t="shared" ref="BN146" si="1272">F146/F157</f>
        <v>5.2310374891020049E-2</v>
      </c>
      <c r="BO146" s="130">
        <f t="shared" ref="BO146" si="1273">G146/G157</f>
        <v>0.15499502157318287</v>
      </c>
      <c r="BP146" s="131">
        <f t="shared" ref="BP146" si="1274">H146/H157</f>
        <v>6.0014204545454544E-2</v>
      </c>
      <c r="BQ146" s="132">
        <f t="shared" ref="BQ146" si="1275">I146/I157</f>
        <v>0.1164334835190894</v>
      </c>
      <c r="BR146" s="129">
        <f t="shared" ref="BR146" si="1276">J146/J157</f>
        <v>0.15749656121045391</v>
      </c>
      <c r="BS146" s="130">
        <f t="shared" ref="BS146" si="1277">K146/K157</f>
        <v>4.5576407506702415E-2</v>
      </c>
      <c r="BT146" s="131">
        <f t="shared" ref="BT146" si="1278">L146/L157</f>
        <v>0.15207275803722503</v>
      </c>
      <c r="BU146" s="129">
        <f t="shared" ref="BU146" si="1279">M146/M157</f>
        <v>2.94178152643489E-2</v>
      </c>
      <c r="BV146" s="133">
        <f t="shared" ref="BV146" si="1280">N146/N157</f>
        <v>0.10402203856749312</v>
      </c>
      <c r="BW146" s="134">
        <f t="shared" ref="BW146" si="1281">O146/O157</f>
        <v>6.6225849777869619E-2</v>
      </c>
      <c r="BX146" s="129">
        <f t="shared" ref="BX146" si="1282">P146/P157</f>
        <v>0.12019641332194705</v>
      </c>
      <c r="BY146" s="130">
        <f t="shared" ref="BY146" si="1283">Q146/Q157</f>
        <v>7.8027583600982428E-2</v>
      </c>
      <c r="BZ146" s="131">
        <f t="shared" ref="BZ146" si="1284">R146/R157</f>
        <v>8.9230769230769225E-2</v>
      </c>
      <c r="CA146" s="132">
        <f t="shared" ref="CA146" si="1285">S146/S157</f>
        <v>9.7557106598984769E-2</v>
      </c>
      <c r="CB146" s="129">
        <f t="shared" ref="CB146" si="1286">T146/T157</f>
        <v>0.18986323411102171</v>
      </c>
      <c r="CC146" s="130">
        <f t="shared" ref="CC146" si="1287">U146/U157</f>
        <v>2.8967254408060455E-2</v>
      </c>
      <c r="CD146" s="131">
        <f t="shared" ref="CD146" si="1288">V146/V157</f>
        <v>0.13725955829969128</v>
      </c>
      <c r="CE146" s="132">
        <f t="shared" ref="CE146" si="1289">W146/W157</f>
        <v>6.9509981851179667E-2</v>
      </c>
      <c r="CF146" s="129">
        <f t="shared" ref="CF146" si="1290">X146/X157</f>
        <v>0.125</v>
      </c>
      <c r="CG146" s="130">
        <f t="shared" ref="CG146" si="1291">Y146/Y157</f>
        <v>4.8449612403100778E-2</v>
      </c>
      <c r="CH146" s="131">
        <f t="shared" ref="CH146" si="1292">Z146/Z157</f>
        <v>8.1168057210965441E-2</v>
      </c>
      <c r="CI146" s="129">
        <f t="shared" ref="CI146" si="1293">AA146/AA157</f>
        <v>8.5738813177379553E-2</v>
      </c>
      <c r="CJ146" s="135">
        <f t="shared" ref="CJ146" si="1294">AB146/AB157</f>
        <v>9.3422730333376308E-2</v>
      </c>
      <c r="CK146" s="136">
        <f t="shared" ref="CK146" si="1295">AC146/AC157</f>
        <v>8.7075103353238398E-2</v>
      </c>
    </row>
    <row r="147" spans="1:89" x14ac:dyDescent="0.2">
      <c r="A147" s="146" t="s">
        <v>30</v>
      </c>
      <c r="B147" s="203">
        <v>395</v>
      </c>
      <c r="C147" s="197">
        <v>785</v>
      </c>
      <c r="D147" s="198">
        <v>207</v>
      </c>
      <c r="E147" s="199">
        <v>276</v>
      </c>
      <c r="F147" s="196">
        <v>360</v>
      </c>
      <c r="G147" s="200">
        <v>961</v>
      </c>
      <c r="H147" s="198">
        <v>598</v>
      </c>
      <c r="I147" s="199">
        <v>1082</v>
      </c>
      <c r="J147" s="196">
        <v>203</v>
      </c>
      <c r="K147" s="197">
        <v>78</v>
      </c>
      <c r="L147" s="198">
        <v>643</v>
      </c>
      <c r="M147" s="196">
        <v>168</v>
      </c>
      <c r="N147" s="201">
        <v>1094</v>
      </c>
      <c r="O147" s="204">
        <v>666</v>
      </c>
      <c r="P147" s="196">
        <v>512</v>
      </c>
      <c r="Q147" s="197">
        <v>495</v>
      </c>
      <c r="R147" s="198">
        <v>415</v>
      </c>
      <c r="S147" s="199">
        <v>733</v>
      </c>
      <c r="T147" s="196">
        <v>177</v>
      </c>
      <c r="U147" s="200">
        <v>45</v>
      </c>
      <c r="V147" s="198">
        <v>507</v>
      </c>
      <c r="W147" s="205">
        <v>334</v>
      </c>
      <c r="X147" s="196">
        <v>436</v>
      </c>
      <c r="Y147" s="200">
        <v>193</v>
      </c>
      <c r="Z147" s="198">
        <v>538</v>
      </c>
      <c r="AA147" s="196">
        <v>882</v>
      </c>
      <c r="AB147" s="172">
        <f t="shared" si="939"/>
        <v>6085</v>
      </c>
      <c r="AC147" s="173">
        <f t="shared" si="940"/>
        <v>6698</v>
      </c>
      <c r="BI147" s="146" t="s">
        <v>30</v>
      </c>
      <c r="BJ147" s="129">
        <f>B147/B157</f>
        <v>6.1980229091479683E-2</v>
      </c>
      <c r="BK147" s="130">
        <f t="shared" ref="BK147" si="1296">C147/C157</f>
        <v>0.14542423119673953</v>
      </c>
      <c r="BL147" s="131">
        <f t="shared" ref="BL147" si="1297">D147/D157</f>
        <v>6.5923566878980891E-2</v>
      </c>
      <c r="BM147" s="132">
        <f t="shared" ref="BM147" si="1298">E147/E157</f>
        <v>0.1036036036036036</v>
      </c>
      <c r="BN147" s="129">
        <f t="shared" ref="BN147" si="1299">F147/F157</f>
        <v>4.4837464192302903E-2</v>
      </c>
      <c r="BO147" s="130">
        <f t="shared" ref="BO147" si="1300">G147/G157</f>
        <v>0.15947560570859609</v>
      </c>
      <c r="BP147" s="131">
        <f t="shared" ref="BP147" si="1301">H147/H157</f>
        <v>7.0785984848484848E-2</v>
      </c>
      <c r="BQ147" s="132">
        <f t="shared" ref="BQ147" si="1302">I147/I157</f>
        <v>0.12829025373488262</v>
      </c>
      <c r="BR147" s="129">
        <f t="shared" ref="BR147" si="1303">J147/J157</f>
        <v>0.13961485557083905</v>
      </c>
      <c r="BS147" s="130">
        <f t="shared" ref="BS147" si="1304">K147/K157</f>
        <v>5.2278820375335121E-2</v>
      </c>
      <c r="BT147" s="131">
        <f t="shared" ref="BT147" si="1305">L147/L157</f>
        <v>0.13599830795262266</v>
      </c>
      <c r="BU147" s="129">
        <f t="shared" ref="BU147" si="1306">M147/M157</f>
        <v>3.4560789960913392E-2</v>
      </c>
      <c r="BV147" s="133">
        <f t="shared" ref="BV147" si="1307">N147/N157</f>
        <v>0.12055096418732783</v>
      </c>
      <c r="BW147" s="134">
        <f t="shared" ref="BW147" si="1308">O147/O157</f>
        <v>6.8808761235664845E-2</v>
      </c>
      <c r="BX147" s="129">
        <f t="shared" ref="BX147" si="1309">P147/P157</f>
        <v>0.10930828351836037</v>
      </c>
      <c r="BY147" s="130">
        <f t="shared" ref="BY147" si="1310">Q147/Q157</f>
        <v>9.3519743056867555E-2</v>
      </c>
      <c r="BZ147" s="131">
        <f t="shared" ref="BZ147" si="1311">R147/R157</f>
        <v>7.0940170940170938E-2</v>
      </c>
      <c r="CA147" s="132">
        <f t="shared" ref="CA147" si="1312">S147/S157</f>
        <v>0.1162753807106599</v>
      </c>
      <c r="CB147" s="129">
        <f t="shared" ref="CB147" si="1313">T147/T157</f>
        <v>0.14239742558326629</v>
      </c>
      <c r="CC147" s="130">
        <f t="shared" ref="CC147" si="1314">U147/U157</f>
        <v>2.8337531486146095E-2</v>
      </c>
      <c r="CD147" s="131">
        <f t="shared" ref="CD147" si="1315">V147/V157</f>
        <v>0.12039895511754928</v>
      </c>
      <c r="CE147" s="132">
        <f t="shared" ref="CE147" si="1316">W147/W157</f>
        <v>6.0617059891107078E-2</v>
      </c>
      <c r="CF147" s="129">
        <f t="shared" ref="CF147" si="1317">X147/X157</f>
        <v>0.10440613026819924</v>
      </c>
      <c r="CG147" s="130">
        <f t="shared" ref="CG147" si="1318">Y147/Y157</f>
        <v>6.2338501291989666E-2</v>
      </c>
      <c r="CH147" s="131">
        <f t="shared" ref="CH147" si="1319">Z147/Z157</f>
        <v>6.4123957091775929E-2</v>
      </c>
      <c r="CI147" s="129">
        <f t="shared" ref="CI147" si="1320">AA147/AA157</f>
        <v>9.464534821332761E-2</v>
      </c>
      <c r="CJ147" s="135">
        <f t="shared" ref="CJ147" si="1321">AB147/AB157</f>
        <v>8.7176401484219429E-2</v>
      </c>
      <c r="CK147" s="136">
        <f t="shared" ref="CK147" si="1322">AC147/AC157</f>
        <v>9.6147220946256315E-2</v>
      </c>
    </row>
    <row r="148" spans="1:89" x14ac:dyDescent="0.2">
      <c r="A148" s="137" t="s">
        <v>31</v>
      </c>
      <c r="B148" s="206">
        <v>255</v>
      </c>
      <c r="C148" s="190">
        <v>380</v>
      </c>
      <c r="D148" s="191">
        <v>91</v>
      </c>
      <c r="E148" s="192">
        <v>173</v>
      </c>
      <c r="F148" s="189">
        <v>242</v>
      </c>
      <c r="G148" s="193">
        <v>458</v>
      </c>
      <c r="H148" s="191">
        <v>301</v>
      </c>
      <c r="I148" s="192">
        <v>565</v>
      </c>
      <c r="J148" s="189">
        <v>68</v>
      </c>
      <c r="K148" s="190">
        <v>43</v>
      </c>
      <c r="L148" s="191">
        <v>335</v>
      </c>
      <c r="M148" s="189">
        <v>160</v>
      </c>
      <c r="N148" s="194">
        <v>455</v>
      </c>
      <c r="O148" s="207">
        <v>480</v>
      </c>
      <c r="P148" s="189">
        <v>196</v>
      </c>
      <c r="Q148" s="190">
        <v>258</v>
      </c>
      <c r="R148" s="191">
        <v>236</v>
      </c>
      <c r="S148" s="192">
        <v>305</v>
      </c>
      <c r="T148" s="189">
        <v>63</v>
      </c>
      <c r="U148" s="193">
        <v>41</v>
      </c>
      <c r="V148" s="191">
        <v>235</v>
      </c>
      <c r="W148" s="208">
        <v>221</v>
      </c>
      <c r="X148" s="189">
        <v>237</v>
      </c>
      <c r="Y148" s="193">
        <v>152</v>
      </c>
      <c r="Z148" s="191">
        <v>303</v>
      </c>
      <c r="AA148" s="189">
        <v>455</v>
      </c>
      <c r="AB148" s="172">
        <f t="shared" si="939"/>
        <v>3017</v>
      </c>
      <c r="AC148" s="173">
        <f t="shared" si="940"/>
        <v>3691</v>
      </c>
      <c r="BI148" s="137" t="s">
        <v>31</v>
      </c>
      <c r="BJ148" s="129">
        <f>B148/B157</f>
        <v>4.001255295779068E-2</v>
      </c>
      <c r="BK148" s="130">
        <f t="shared" ref="BK148" si="1323">C148/C157</f>
        <v>7.039644312708411E-2</v>
      </c>
      <c r="BL148" s="131">
        <f t="shared" ref="BL148" si="1324">D148/D157</f>
        <v>2.8980891719745223E-2</v>
      </c>
      <c r="BM148" s="132">
        <f t="shared" ref="BM148" si="1325">E148/E157</f>
        <v>6.4939939939939934E-2</v>
      </c>
      <c r="BN148" s="129">
        <f t="shared" ref="BN148" si="1326">F148/F157</f>
        <v>3.0140739818159172E-2</v>
      </c>
      <c r="BO148" s="130">
        <f t="shared" ref="BO148" si="1327">G148/G157</f>
        <v>7.6003982741453702E-2</v>
      </c>
      <c r="BP148" s="131">
        <f t="shared" ref="BP148" si="1328">H148/H157</f>
        <v>3.5629734848484848E-2</v>
      </c>
      <c r="BQ148" s="132">
        <f t="shared" ref="BQ148" si="1329">I148/I157</f>
        <v>6.6990751719231675E-2</v>
      </c>
      <c r="BR148" s="129">
        <f t="shared" ref="BR148" si="1330">J148/J157</f>
        <v>4.676753782668501E-2</v>
      </c>
      <c r="BS148" s="130">
        <f t="shared" ref="BS148" si="1331">K148/K157</f>
        <v>2.8820375335120642E-2</v>
      </c>
      <c r="BT148" s="131">
        <f t="shared" ref="BT148" si="1332">L148/L157</f>
        <v>7.085448392554991E-2</v>
      </c>
      <c r="BU148" s="129">
        <f t="shared" ref="BU148" si="1333">M148/M157</f>
        <v>3.2915038058012755E-2</v>
      </c>
      <c r="BV148" s="133">
        <f t="shared" ref="BV148" si="1334">N148/N157</f>
        <v>5.0137741046831955E-2</v>
      </c>
      <c r="BW148" s="134">
        <f t="shared" ref="BW148" si="1335">O148/O157</f>
        <v>4.9591899989668356E-2</v>
      </c>
      <c r="BX148" s="129">
        <f t="shared" ref="BX148" si="1336">P148/P157</f>
        <v>4.1844577284372332E-2</v>
      </c>
      <c r="BY148" s="130">
        <f t="shared" ref="BY148" si="1337">Q148/Q157</f>
        <v>4.874362365388249E-2</v>
      </c>
      <c r="BZ148" s="131">
        <f t="shared" ref="BZ148" si="1338">R148/R157</f>
        <v>4.034188034188034E-2</v>
      </c>
      <c r="CA148" s="132">
        <f t="shared" ref="CA148" si="1339">S148/S157</f>
        <v>4.8381979695431475E-2</v>
      </c>
      <c r="CB148" s="129">
        <f t="shared" ref="CB148" si="1340">T148/T157</f>
        <v>5.0683829444891394E-2</v>
      </c>
      <c r="CC148" s="130">
        <f t="shared" ref="CC148" si="1341">U148/U157</f>
        <v>2.5818639798488665E-2</v>
      </c>
      <c r="CD148" s="131">
        <f t="shared" ref="CD148" si="1342">V148/V157</f>
        <v>5.5806221800047497E-2</v>
      </c>
      <c r="CE148" s="132">
        <f t="shared" ref="CE148" si="1343">W148/W157</f>
        <v>4.0108892921960071E-2</v>
      </c>
      <c r="CF148" s="129">
        <f t="shared" ref="CF148" si="1344">X148/X157</f>
        <v>5.6752873563218391E-2</v>
      </c>
      <c r="CG148" s="130">
        <f t="shared" ref="CG148" si="1345">Y148/Y157</f>
        <v>4.909560723514212E-2</v>
      </c>
      <c r="CH148" s="131">
        <f t="shared" ref="CH148" si="1346">Z148/Z157</f>
        <v>3.6114421930870083E-2</v>
      </c>
      <c r="CI148" s="129">
        <f t="shared" ref="CI148" si="1347">AA148/AA157</f>
        <v>4.8824981221161072E-2</v>
      </c>
      <c r="CJ148" s="135">
        <f t="shared" ref="CJ148" si="1348">AB148/AB157</f>
        <v>4.3222876463087923E-2</v>
      </c>
      <c r="CK148" s="136">
        <f t="shared" ref="CK148" si="1349">AC148/AC157</f>
        <v>5.298288929719798E-2</v>
      </c>
    </row>
    <row r="149" spans="1:89" x14ac:dyDescent="0.2">
      <c r="A149" s="146" t="s">
        <v>32</v>
      </c>
      <c r="B149" s="203">
        <v>149</v>
      </c>
      <c r="C149" s="197">
        <v>160</v>
      </c>
      <c r="D149" s="198">
        <v>48</v>
      </c>
      <c r="E149" s="199">
        <v>78</v>
      </c>
      <c r="F149" s="196">
        <v>151</v>
      </c>
      <c r="G149" s="200">
        <v>199</v>
      </c>
      <c r="H149" s="198">
        <v>191</v>
      </c>
      <c r="I149" s="199">
        <v>256</v>
      </c>
      <c r="J149" s="196">
        <v>31</v>
      </c>
      <c r="K149" s="197">
        <v>12</v>
      </c>
      <c r="L149" s="198">
        <v>115</v>
      </c>
      <c r="M149" s="196">
        <v>176</v>
      </c>
      <c r="N149" s="201">
        <v>189</v>
      </c>
      <c r="O149" s="204">
        <v>314</v>
      </c>
      <c r="P149" s="196">
        <v>120</v>
      </c>
      <c r="Q149" s="197">
        <v>138</v>
      </c>
      <c r="R149" s="198">
        <v>129</v>
      </c>
      <c r="S149" s="199">
        <v>139</v>
      </c>
      <c r="T149" s="196">
        <v>27</v>
      </c>
      <c r="U149" s="200">
        <v>28</v>
      </c>
      <c r="V149" s="198">
        <v>72</v>
      </c>
      <c r="W149" s="205">
        <v>126</v>
      </c>
      <c r="X149" s="196">
        <v>105</v>
      </c>
      <c r="Y149" s="200">
        <v>124</v>
      </c>
      <c r="Z149" s="198">
        <v>236</v>
      </c>
      <c r="AA149" s="196">
        <v>194</v>
      </c>
      <c r="AB149" s="172">
        <f t="shared" si="939"/>
        <v>1563</v>
      </c>
      <c r="AC149" s="173">
        <f t="shared" si="940"/>
        <v>1944</v>
      </c>
      <c r="BI149" s="146" t="s">
        <v>32</v>
      </c>
      <c r="BJ149" s="129">
        <f>B149/B157</f>
        <v>2.3379883885140437E-2</v>
      </c>
      <c r="BK149" s="130">
        <f t="shared" ref="BK149" si="1350">C149/C157</f>
        <v>2.9640607632456465E-2</v>
      </c>
      <c r="BL149" s="131">
        <f t="shared" ref="BL149" si="1351">D149/D157</f>
        <v>1.5286624203821656E-2</v>
      </c>
      <c r="BM149" s="132">
        <f t="shared" ref="BM149" si="1352">E149/E157</f>
        <v>2.9279279279279279E-2</v>
      </c>
      <c r="BN149" s="129">
        <f t="shared" ref="BN149" si="1353">F149/F157</f>
        <v>1.8806825258438162E-2</v>
      </c>
      <c r="BO149" s="130">
        <f t="shared" ref="BO149" si="1354">G149/G157</f>
        <v>3.3023564553601059E-2</v>
      </c>
      <c r="BP149" s="131">
        <f t="shared" ref="BP149" si="1355">H149/H157</f>
        <v>2.2608901515151516E-2</v>
      </c>
      <c r="BQ149" s="132">
        <f t="shared" ref="BQ149" si="1356">I149/I157</f>
        <v>3.0353331752430639E-2</v>
      </c>
      <c r="BR149" s="129">
        <f t="shared" ref="BR149" si="1357">J149/J157</f>
        <v>2.1320495185694635E-2</v>
      </c>
      <c r="BS149" s="130">
        <f t="shared" ref="BS149" si="1358">K149/K157</f>
        <v>8.0428954423592495E-3</v>
      </c>
      <c r="BT149" s="131">
        <f t="shared" ref="BT149" si="1359">L149/L157</f>
        <v>2.4323181049069373E-2</v>
      </c>
      <c r="BU149" s="129">
        <f t="shared" ref="BU149" si="1360">M149/M157</f>
        <v>3.6206541863814029E-2</v>
      </c>
      <c r="BV149" s="133">
        <f t="shared" ref="BV149" si="1361">N149/N157</f>
        <v>2.0826446280991735E-2</v>
      </c>
      <c r="BW149" s="134">
        <f t="shared" ref="BW149" si="1362">O149/O157</f>
        <v>3.244136790990805E-2</v>
      </c>
      <c r="BX149" s="129">
        <f t="shared" ref="BX149" si="1363">P149/P157</f>
        <v>2.5619128949615714E-2</v>
      </c>
      <c r="BY149" s="130">
        <f t="shared" ref="BY149" si="1364">Q149/Q157</f>
        <v>2.6072170791611563E-2</v>
      </c>
      <c r="BZ149" s="131">
        <f t="shared" ref="BZ149" si="1365">R149/R157</f>
        <v>2.205128205128205E-2</v>
      </c>
      <c r="CA149" s="132">
        <f t="shared" ref="CA149" si="1366">S149/S157</f>
        <v>2.2049492385786802E-2</v>
      </c>
      <c r="CB149" s="129">
        <f t="shared" ref="CB149" si="1367">T149/T157</f>
        <v>2.1721641190667738E-2</v>
      </c>
      <c r="CC149" s="130">
        <f t="shared" ref="CC149" si="1368">U149/U157</f>
        <v>1.7632241813602016E-2</v>
      </c>
      <c r="CD149" s="131">
        <f t="shared" ref="CD149" si="1369">V149/V157</f>
        <v>1.7098076466397532E-2</v>
      </c>
      <c r="CE149" s="132">
        <f t="shared" ref="CE149" si="1370">W149/W157</f>
        <v>2.2867513611615244E-2</v>
      </c>
      <c r="CF149" s="129">
        <f t="shared" ref="CF149" si="1371">X149/X157</f>
        <v>2.5143678160919541E-2</v>
      </c>
      <c r="CG149" s="130">
        <f t="shared" ref="CG149" si="1372">Y149/Y157</f>
        <v>4.0051679586563305E-2</v>
      </c>
      <c r="CH149" s="131">
        <f t="shared" ref="CH149" si="1373">Z149/Z157</f>
        <v>2.8128724672228843E-2</v>
      </c>
      <c r="CI149" s="129">
        <f t="shared" ref="CI149" si="1374">AA149/AA157</f>
        <v>2.0817684300890652E-2</v>
      </c>
      <c r="CJ149" s="135">
        <f t="shared" ref="CJ149" si="1375">AB149/AB157</f>
        <v>2.2392229337688571E-2</v>
      </c>
      <c r="CK149" s="136">
        <f t="shared" ref="CK149" si="1376">AC149/AC157</f>
        <v>2.7905374368396876E-2</v>
      </c>
    </row>
    <row r="150" spans="1:89" x14ac:dyDescent="0.2">
      <c r="A150" s="137" t="s">
        <v>33</v>
      </c>
      <c r="B150" s="206">
        <v>61</v>
      </c>
      <c r="C150" s="190">
        <v>80</v>
      </c>
      <c r="D150" s="191">
        <v>33</v>
      </c>
      <c r="E150" s="192">
        <v>48</v>
      </c>
      <c r="F150" s="189">
        <v>112</v>
      </c>
      <c r="G150" s="193">
        <v>93</v>
      </c>
      <c r="H150" s="191">
        <v>110</v>
      </c>
      <c r="I150" s="192">
        <v>132</v>
      </c>
      <c r="J150" s="189">
        <v>17</v>
      </c>
      <c r="K150" s="190">
        <v>7</v>
      </c>
      <c r="L150" s="191">
        <v>65</v>
      </c>
      <c r="M150" s="189">
        <v>114</v>
      </c>
      <c r="N150" s="194">
        <v>100</v>
      </c>
      <c r="O150" s="207">
        <v>144</v>
      </c>
      <c r="P150" s="189">
        <v>61</v>
      </c>
      <c r="Q150" s="190">
        <v>102</v>
      </c>
      <c r="R150" s="191">
        <v>80</v>
      </c>
      <c r="S150" s="192">
        <v>51</v>
      </c>
      <c r="T150" s="189">
        <v>22</v>
      </c>
      <c r="U150" s="193">
        <v>27</v>
      </c>
      <c r="V150" s="191">
        <v>36</v>
      </c>
      <c r="W150" s="208">
        <v>96</v>
      </c>
      <c r="X150" s="189">
        <v>37</v>
      </c>
      <c r="Y150" s="193">
        <v>138</v>
      </c>
      <c r="Z150" s="191">
        <v>188</v>
      </c>
      <c r="AA150" s="189">
        <v>89</v>
      </c>
      <c r="AB150" s="172">
        <f t="shared" si="939"/>
        <v>922</v>
      </c>
      <c r="AC150" s="173">
        <f t="shared" si="940"/>
        <v>1121</v>
      </c>
      <c r="BI150" s="137" t="s">
        <v>33</v>
      </c>
      <c r="BJ150" s="129">
        <f>B150/B157</f>
        <v>9.5716303153930652E-3</v>
      </c>
      <c r="BK150" s="130">
        <f t="shared" ref="BK150" si="1377">C150/C157</f>
        <v>1.4820303816228233E-2</v>
      </c>
      <c r="BL150" s="131">
        <f t="shared" ref="BL150" si="1378">D150/D157</f>
        <v>1.0509554140127388E-2</v>
      </c>
      <c r="BM150" s="132">
        <f t="shared" ref="BM150" si="1379">E150/E157</f>
        <v>1.8018018018018018E-2</v>
      </c>
      <c r="BN150" s="129">
        <f t="shared" ref="BN150" si="1380">F150/F157</f>
        <v>1.3949433304272014E-2</v>
      </c>
      <c r="BO150" s="130">
        <f t="shared" ref="BO150" si="1381">G150/G157</f>
        <v>1.5433123133089944E-2</v>
      </c>
      <c r="BP150" s="131">
        <f t="shared" ref="BP150" si="1382">H150/H157</f>
        <v>1.3020833333333334E-2</v>
      </c>
      <c r="BQ150" s="132">
        <f t="shared" ref="BQ150" si="1383">I150/I157</f>
        <v>1.5650936684847048E-2</v>
      </c>
      <c r="BR150" s="129">
        <f t="shared" ref="BR150" si="1384">J150/J157</f>
        <v>1.1691884456671253E-2</v>
      </c>
      <c r="BS150" s="130">
        <f t="shared" ref="BS150" si="1385">K150/K157</f>
        <v>4.6916890080428951E-3</v>
      </c>
      <c r="BT150" s="131">
        <f t="shared" ref="BT150" si="1386">L150/L157</f>
        <v>1.3747884940778343E-2</v>
      </c>
      <c r="BU150" s="129">
        <f t="shared" ref="BU150" si="1387">M150/M157</f>
        <v>2.3451964616334087E-2</v>
      </c>
      <c r="BV150" s="133">
        <f t="shared" ref="BV150" si="1388">N150/N157</f>
        <v>1.1019283746556474E-2</v>
      </c>
      <c r="BW150" s="134">
        <f t="shared" ref="BW150" si="1389">O150/O157</f>
        <v>1.4877569996900507E-2</v>
      </c>
      <c r="BX150" s="129">
        <f t="shared" ref="BX150" si="1390">P150/P157</f>
        <v>1.3023057216054654E-2</v>
      </c>
      <c r="BY150" s="130">
        <f t="shared" ref="BY150" si="1391">Q150/Q157</f>
        <v>1.9270734932930286E-2</v>
      </c>
      <c r="BZ150" s="131">
        <f t="shared" ref="BZ150" si="1392">R150/R157</f>
        <v>1.3675213675213675E-2</v>
      </c>
      <c r="CA150" s="132">
        <f t="shared" ref="CA150" si="1393">S150/S157</f>
        <v>8.0901015228426396E-3</v>
      </c>
      <c r="CB150" s="129">
        <f t="shared" ref="CB150" si="1394">T150/T157</f>
        <v>1.7699115044247787E-2</v>
      </c>
      <c r="CC150" s="130">
        <f t="shared" ref="CC150" si="1395">U150/U157</f>
        <v>1.7002518891687659E-2</v>
      </c>
      <c r="CD150" s="131">
        <f t="shared" ref="CD150" si="1396">V150/V157</f>
        <v>8.549038233198766E-3</v>
      </c>
      <c r="CE150" s="132">
        <f t="shared" ref="CE150" si="1397">W150/W157</f>
        <v>1.7422867513611617E-2</v>
      </c>
      <c r="CF150" s="129">
        <f t="shared" ref="CF150" si="1398">X150/X157</f>
        <v>8.860153256704981E-3</v>
      </c>
      <c r="CG150" s="130">
        <f t="shared" ref="CG150" si="1399">Y150/Y157</f>
        <v>4.4573643410852716E-2</v>
      </c>
      <c r="CH150" s="131">
        <f t="shared" ref="CH150" si="1400">Z150/Z157</f>
        <v>2.2407628128724672E-2</v>
      </c>
      <c r="CI150" s="129">
        <f t="shared" ref="CI150" si="1401">AA150/AA157</f>
        <v>9.5503809421611761E-3</v>
      </c>
      <c r="CJ150" s="135">
        <f t="shared" ref="CJ150" si="1402">AB150/AB157</f>
        <v>1.3208979814042779E-2</v>
      </c>
      <c r="CK150" s="136">
        <f t="shared" ref="CK150" si="1403">AC150/AC157</f>
        <v>1.609152503445108E-2</v>
      </c>
    </row>
    <row r="151" spans="1:89" x14ac:dyDescent="0.2">
      <c r="A151" s="146" t="s">
        <v>34</v>
      </c>
      <c r="B151" s="203">
        <v>12</v>
      </c>
      <c r="C151" s="197">
        <v>35</v>
      </c>
      <c r="D151" s="198">
        <v>15</v>
      </c>
      <c r="E151" s="199">
        <v>40</v>
      </c>
      <c r="F151" s="196">
        <v>23</v>
      </c>
      <c r="G151" s="200">
        <v>28</v>
      </c>
      <c r="H151" s="198">
        <v>42</v>
      </c>
      <c r="I151" s="199">
        <v>51</v>
      </c>
      <c r="J151" s="196">
        <v>5</v>
      </c>
      <c r="K151" s="197">
        <v>7</v>
      </c>
      <c r="L151" s="198">
        <v>40</v>
      </c>
      <c r="M151" s="196">
        <v>47</v>
      </c>
      <c r="N151" s="201">
        <v>44</v>
      </c>
      <c r="O151" s="204">
        <v>81</v>
      </c>
      <c r="P151" s="196">
        <v>31</v>
      </c>
      <c r="Q151" s="197">
        <v>51</v>
      </c>
      <c r="R151" s="198">
        <v>37</v>
      </c>
      <c r="S151" s="199">
        <v>24</v>
      </c>
      <c r="T151" s="196">
        <v>17</v>
      </c>
      <c r="U151" s="200">
        <v>9</v>
      </c>
      <c r="V151" s="198">
        <v>26</v>
      </c>
      <c r="W151" s="205">
        <v>47</v>
      </c>
      <c r="X151" s="196">
        <v>20</v>
      </c>
      <c r="Y151" s="200">
        <v>58</v>
      </c>
      <c r="Z151" s="198">
        <v>74</v>
      </c>
      <c r="AA151" s="196">
        <v>37</v>
      </c>
      <c r="AB151" s="172">
        <f t="shared" si="939"/>
        <v>386</v>
      </c>
      <c r="AC151" s="173">
        <f t="shared" si="940"/>
        <v>515</v>
      </c>
      <c r="BI151" s="146" t="s">
        <v>34</v>
      </c>
      <c r="BJ151" s="129">
        <f>B151/B157</f>
        <v>1.8829436686019143E-3</v>
      </c>
      <c r="BK151" s="130">
        <f t="shared" ref="BK151" si="1404">C151/C157</f>
        <v>6.4838829195998518E-3</v>
      </c>
      <c r="BL151" s="131">
        <f t="shared" ref="BL151" si="1405">D151/D157</f>
        <v>4.7770700636942673E-3</v>
      </c>
      <c r="BM151" s="132">
        <f t="shared" ref="BM151" si="1406">E151/E157</f>
        <v>1.5015015015015015E-2</v>
      </c>
      <c r="BN151" s="129">
        <f t="shared" ref="BN151" si="1407">F151/F157</f>
        <v>2.8646157678415742E-3</v>
      </c>
      <c r="BO151" s="130">
        <f t="shared" ref="BO151" si="1408">G151/G157</f>
        <v>4.6465316959840687E-3</v>
      </c>
      <c r="BP151" s="131">
        <f t="shared" ref="BP151" si="1409">H151/H157</f>
        <v>4.971590909090909E-3</v>
      </c>
      <c r="BQ151" s="132">
        <f t="shared" ref="BQ151" si="1410">I151/I157</f>
        <v>6.0469528100545412E-3</v>
      </c>
      <c r="BR151" s="129">
        <f t="shared" ref="BR151" si="1411">J151/J157</f>
        <v>3.4387895460797797E-3</v>
      </c>
      <c r="BS151" s="130">
        <f t="shared" ref="BS151" si="1412">K151/K157</f>
        <v>4.6916890080428951E-3</v>
      </c>
      <c r="BT151" s="131">
        <f t="shared" ref="BT151" si="1413">L151/L157</f>
        <v>8.4602368866328256E-3</v>
      </c>
      <c r="BU151" s="129">
        <f t="shared" ref="BU151" si="1414">M151/M157</f>
        <v>9.668792429541247E-3</v>
      </c>
      <c r="BV151" s="133">
        <f t="shared" ref="BV151" si="1415">N151/N157</f>
        <v>4.8484848484848485E-3</v>
      </c>
      <c r="BW151" s="134">
        <f t="shared" ref="BW151" si="1416">O151/O157</f>
        <v>8.3686331232565355E-3</v>
      </c>
      <c r="BX151" s="129">
        <f t="shared" ref="BX151" si="1417">P151/P157</f>
        <v>6.6182749786507259E-3</v>
      </c>
      <c r="BY151" s="130">
        <f t="shared" ref="BY151" si="1418">Q151/Q157</f>
        <v>9.6353674664651431E-3</v>
      </c>
      <c r="BZ151" s="131">
        <f t="shared" ref="BZ151" si="1419">R151/R157</f>
        <v>6.3247863247863252E-3</v>
      </c>
      <c r="CA151" s="132">
        <f t="shared" ref="CA151" si="1420">S151/S157</f>
        <v>3.8071065989847717E-3</v>
      </c>
      <c r="CB151" s="129">
        <f t="shared" ref="CB151" si="1421">T151/T157</f>
        <v>1.3676588897827836E-2</v>
      </c>
      <c r="CC151" s="130">
        <f t="shared" ref="CC151" si="1422">U151/U157</f>
        <v>5.6675062972292188E-3</v>
      </c>
      <c r="CD151" s="131">
        <f t="shared" ref="CD151" si="1423">V151/V157</f>
        <v>6.1743053906435528E-3</v>
      </c>
      <c r="CE151" s="132">
        <f t="shared" ref="CE151" si="1424">W151/W157</f>
        <v>8.5299455535390208E-3</v>
      </c>
      <c r="CF151" s="129">
        <f t="shared" ref="CF151" si="1425">X151/X157</f>
        <v>4.7892720306513406E-3</v>
      </c>
      <c r="CG151" s="130">
        <f t="shared" ref="CG151" si="1426">Y151/Y157</f>
        <v>1.8733850129198967E-2</v>
      </c>
      <c r="CH151" s="131">
        <f t="shared" ref="CH151" si="1427">Z151/Z157</f>
        <v>8.8200238379022647E-3</v>
      </c>
      <c r="CI151" s="129">
        <f t="shared" ref="CI151" si="1428">AA151/AA157</f>
        <v>3.9703830883141972E-3</v>
      </c>
      <c r="CJ151" s="135">
        <f t="shared" ref="CJ151" si="1429">AB151/AB157</f>
        <v>5.5300067334278875E-3</v>
      </c>
      <c r="CK151" s="136">
        <f t="shared" ref="CK151" si="1430">AC151/AC157</f>
        <v>7.3926274689940282E-3</v>
      </c>
    </row>
    <row r="152" spans="1:89" x14ac:dyDescent="0.2">
      <c r="A152" s="137" t="s">
        <v>35</v>
      </c>
      <c r="B152" s="206">
        <v>0</v>
      </c>
      <c r="C152" s="190">
        <v>25</v>
      </c>
      <c r="D152" s="191">
        <v>0</v>
      </c>
      <c r="E152" s="192">
        <v>9</v>
      </c>
      <c r="F152" s="189">
        <v>1</v>
      </c>
      <c r="G152" s="193">
        <v>25</v>
      </c>
      <c r="H152" s="191">
        <v>2</v>
      </c>
      <c r="I152" s="192">
        <v>18</v>
      </c>
      <c r="J152" s="189">
        <v>1</v>
      </c>
      <c r="K152" s="190">
        <v>0</v>
      </c>
      <c r="L152" s="191">
        <v>11</v>
      </c>
      <c r="M152" s="189">
        <v>5</v>
      </c>
      <c r="N152" s="194">
        <v>20</v>
      </c>
      <c r="O152" s="207">
        <v>4</v>
      </c>
      <c r="P152" s="189">
        <v>4</v>
      </c>
      <c r="Q152" s="190">
        <v>2</v>
      </c>
      <c r="R152" s="191">
        <v>5</v>
      </c>
      <c r="S152" s="192">
        <v>5</v>
      </c>
      <c r="T152" s="189">
        <v>3</v>
      </c>
      <c r="U152" s="193">
        <v>2</v>
      </c>
      <c r="V152" s="191">
        <v>6</v>
      </c>
      <c r="W152" s="208">
        <v>3</v>
      </c>
      <c r="X152" s="189">
        <v>1</v>
      </c>
      <c r="Y152" s="193">
        <v>8</v>
      </c>
      <c r="Z152" s="191">
        <v>4</v>
      </c>
      <c r="AA152" s="189">
        <v>5</v>
      </c>
      <c r="AB152" s="172">
        <f t="shared" si="939"/>
        <v>58</v>
      </c>
      <c r="AC152" s="173">
        <f t="shared" si="940"/>
        <v>111</v>
      </c>
      <c r="BI152" s="137" t="s">
        <v>35</v>
      </c>
      <c r="BJ152" s="129">
        <f>B152/B157</f>
        <v>0</v>
      </c>
      <c r="BK152" s="130">
        <f t="shared" ref="BK152" si="1431">C152/C157</f>
        <v>4.631344942571323E-3</v>
      </c>
      <c r="BL152" s="131">
        <f t="shared" ref="BL152" si="1432">D152/D157</f>
        <v>0</v>
      </c>
      <c r="BM152" s="132">
        <f t="shared" ref="BM152" si="1433">E152/E157</f>
        <v>3.3783783783783786E-3</v>
      </c>
      <c r="BN152" s="129">
        <f t="shared" ref="BN152" si="1434">F152/F157</f>
        <v>1.2454851164528583E-4</v>
      </c>
      <c r="BO152" s="130">
        <f t="shared" ref="BO152" si="1435">G152/G157</f>
        <v>4.1486890142714899E-3</v>
      </c>
      <c r="BP152" s="131">
        <f t="shared" ref="BP152" si="1436">H152/H157</f>
        <v>2.3674242424242425E-4</v>
      </c>
      <c r="BQ152" s="132">
        <f t="shared" ref="BQ152" si="1437">I152/I157</f>
        <v>2.1342186388427793E-3</v>
      </c>
      <c r="BR152" s="129">
        <f t="shared" ref="BR152" si="1438">J152/J157</f>
        <v>6.8775790921595599E-4</v>
      </c>
      <c r="BS152" s="130">
        <f t="shared" ref="BS152" si="1439">K152/K157</f>
        <v>0</v>
      </c>
      <c r="BT152" s="131">
        <f t="shared" ref="BT152" si="1440">L152/L157</f>
        <v>2.326565143824027E-3</v>
      </c>
      <c r="BU152" s="129">
        <f t="shared" ref="BU152" si="1441">M152/M157</f>
        <v>1.0285949393128986E-3</v>
      </c>
      <c r="BV152" s="133">
        <f t="shared" ref="BV152" si="1442">N152/N157</f>
        <v>2.2038567493112946E-3</v>
      </c>
      <c r="BW152" s="134">
        <f t="shared" ref="BW152" si="1443">O152/O157</f>
        <v>4.132658332472363E-4</v>
      </c>
      <c r="BX152" s="129">
        <f t="shared" ref="BX152" si="1444">P152/P157</f>
        <v>8.5397096498719043E-4</v>
      </c>
      <c r="BY152" s="130">
        <f t="shared" ref="BY152" si="1445">Q152/Q157</f>
        <v>3.7785754770451542E-4</v>
      </c>
      <c r="BZ152" s="131">
        <f t="shared" ref="BZ152" si="1446">R152/R157</f>
        <v>8.547008547008547E-4</v>
      </c>
      <c r="CA152" s="132">
        <f t="shared" ref="CA152" si="1447">S152/S157</f>
        <v>7.931472081218274E-4</v>
      </c>
      <c r="CB152" s="129">
        <f t="shared" ref="CB152" si="1448">T152/T157</f>
        <v>2.4135156878519709E-3</v>
      </c>
      <c r="CC152" s="130">
        <f t="shared" ref="CC152" si="1449">U152/U157</f>
        <v>1.2594458438287153E-3</v>
      </c>
      <c r="CD152" s="131">
        <f t="shared" ref="CD152" si="1450">V152/V157</f>
        <v>1.4248397055331276E-3</v>
      </c>
      <c r="CE152" s="132">
        <f t="shared" ref="CE152" si="1451">W152/W157</f>
        <v>5.4446460980036302E-4</v>
      </c>
      <c r="CF152" s="129">
        <f t="shared" ref="CF152" si="1452">X152/X157</f>
        <v>2.3946360153256704E-4</v>
      </c>
      <c r="CG152" s="130">
        <f t="shared" ref="CG152" si="1453">Y152/Y157</f>
        <v>2.5839793281653748E-3</v>
      </c>
      <c r="CH152" s="131">
        <f t="shared" ref="CH152" si="1454">Z152/Z157</f>
        <v>4.7675804529201431E-4</v>
      </c>
      <c r="CI152" s="129">
        <f t="shared" ref="CI152" si="1455">AA152/AA157</f>
        <v>5.3653825517759415E-4</v>
      </c>
      <c r="CJ152" s="135">
        <f t="shared" ref="CJ152" si="1456">AB152/AB157</f>
        <v>8.3093365424564123E-4</v>
      </c>
      <c r="CK152" s="136">
        <f t="shared" ref="CK152" si="1457">AC152/AC157</f>
        <v>1.5933624253559944E-3</v>
      </c>
    </row>
    <row r="153" spans="1:89" x14ac:dyDescent="0.2">
      <c r="A153" s="146" t="s">
        <v>36</v>
      </c>
      <c r="B153" s="203">
        <v>0</v>
      </c>
      <c r="C153" s="197">
        <v>0</v>
      </c>
      <c r="D153" s="198">
        <v>0</v>
      </c>
      <c r="E153" s="199">
        <v>0</v>
      </c>
      <c r="F153" s="196">
        <v>0</v>
      </c>
      <c r="G153" s="200">
        <v>0</v>
      </c>
      <c r="H153" s="198">
        <v>0</v>
      </c>
      <c r="I153" s="199">
        <v>0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2">
        <f t="shared" si="939"/>
        <v>0</v>
      </c>
      <c r="AC153" s="173">
        <f t="shared" si="940"/>
        <v>0</v>
      </c>
      <c r="BI153" s="146" t="s">
        <v>36</v>
      </c>
      <c r="BJ153" s="129">
        <f>B153/B157</f>
        <v>0</v>
      </c>
      <c r="BK153" s="130">
        <f t="shared" ref="BK153" si="1458">C153/C157</f>
        <v>0</v>
      </c>
      <c r="BL153" s="131">
        <f t="shared" ref="BL153" si="1459">D153/D157</f>
        <v>0</v>
      </c>
      <c r="BM153" s="132">
        <f t="shared" ref="BM153" si="1460">E153/E157</f>
        <v>0</v>
      </c>
      <c r="BN153" s="129">
        <f t="shared" ref="BN153" si="1461">F153/F157</f>
        <v>0</v>
      </c>
      <c r="BO153" s="130">
        <f t="shared" ref="BO153" si="1462">G153/G157</f>
        <v>0</v>
      </c>
      <c r="BP153" s="131">
        <f t="shared" ref="BP153" si="1463">H153/H157</f>
        <v>0</v>
      </c>
      <c r="BQ153" s="132">
        <f t="shared" ref="BQ153" si="1464">I153/I157</f>
        <v>0</v>
      </c>
      <c r="BR153" s="129">
        <f t="shared" ref="BR153" si="1465">J153/J157</f>
        <v>0</v>
      </c>
      <c r="BS153" s="130">
        <f t="shared" ref="BS153" si="1466">K153/K157</f>
        <v>0</v>
      </c>
      <c r="BT153" s="131">
        <f t="shared" ref="BT153" si="1467">L153/L157</f>
        <v>0</v>
      </c>
      <c r="BU153" s="129">
        <f t="shared" ref="BU153" si="1468">M153/M157</f>
        <v>0</v>
      </c>
      <c r="BV153" s="133">
        <f t="shared" ref="BV153" si="1469">N153/N157</f>
        <v>0</v>
      </c>
      <c r="BW153" s="134">
        <f t="shared" ref="BW153" si="1470">O153/O157</f>
        <v>0</v>
      </c>
      <c r="BX153" s="129">
        <f t="shared" ref="BX153" si="1471">P153/P157</f>
        <v>0</v>
      </c>
      <c r="BY153" s="130">
        <f t="shared" ref="BY153" si="1472">Q153/Q157</f>
        <v>0</v>
      </c>
      <c r="BZ153" s="131">
        <f t="shared" ref="BZ153" si="1473">R153/R157</f>
        <v>0</v>
      </c>
      <c r="CA153" s="132">
        <f t="shared" ref="CA153" si="1474">S153/S157</f>
        <v>0</v>
      </c>
      <c r="CB153" s="129">
        <f t="shared" ref="CB153" si="1475">T153/T157</f>
        <v>0</v>
      </c>
      <c r="CC153" s="130">
        <f t="shared" ref="CC153" si="1476">U153/U157</f>
        <v>0</v>
      </c>
      <c r="CD153" s="131">
        <f t="shared" ref="CD153" si="1477">V153/V157</f>
        <v>0</v>
      </c>
      <c r="CE153" s="132">
        <f t="shared" ref="CE153" si="1478">W153/W157</f>
        <v>0</v>
      </c>
      <c r="CF153" s="129">
        <f t="shared" ref="CF153" si="1479">X153/X157</f>
        <v>0</v>
      </c>
      <c r="CG153" s="130">
        <f t="shared" ref="CG153" si="1480">Y153/Y157</f>
        <v>0</v>
      </c>
      <c r="CH153" s="131">
        <f t="shared" ref="CH153" si="1481">Z153/Z157</f>
        <v>0</v>
      </c>
      <c r="CI153" s="129">
        <f t="shared" ref="CI153" si="1482">AA153/AA157</f>
        <v>0</v>
      </c>
      <c r="CJ153" s="135">
        <f t="shared" ref="CJ153" si="1483">AB153/AB157</f>
        <v>0</v>
      </c>
      <c r="CK153" s="136">
        <f t="shared" ref="CK153" si="1484">AC153/AC157</f>
        <v>0</v>
      </c>
    </row>
    <row r="154" spans="1:89" x14ac:dyDescent="0.2">
      <c r="A154" s="137" t="s">
        <v>37</v>
      </c>
      <c r="B154" s="59">
        <v>0</v>
      </c>
      <c r="C154" s="60">
        <v>0</v>
      </c>
      <c r="D154" s="139">
        <v>0</v>
      </c>
      <c r="E154" s="140">
        <v>0</v>
      </c>
      <c r="F154" s="138">
        <v>0</v>
      </c>
      <c r="G154" s="141">
        <v>0</v>
      </c>
      <c r="H154" s="139">
        <v>0</v>
      </c>
      <c r="I154" s="140">
        <v>0</v>
      </c>
      <c r="J154" s="138">
        <v>0</v>
      </c>
      <c r="K154" s="141">
        <v>0</v>
      </c>
      <c r="L154" s="139">
        <v>0</v>
      </c>
      <c r="M154" s="138">
        <v>0</v>
      </c>
      <c r="N154" s="142">
        <v>0</v>
      </c>
      <c r="O154" s="143">
        <v>0</v>
      </c>
      <c r="P154" s="138">
        <v>0</v>
      </c>
      <c r="Q154" s="141">
        <v>0</v>
      </c>
      <c r="R154" s="139"/>
      <c r="S154" s="140">
        <v>0</v>
      </c>
      <c r="T154" s="138">
        <v>0</v>
      </c>
      <c r="U154" s="141">
        <v>0</v>
      </c>
      <c r="V154" s="139">
        <v>0</v>
      </c>
      <c r="W154" s="140">
        <v>0</v>
      </c>
      <c r="X154" s="138">
        <v>0</v>
      </c>
      <c r="Y154" s="141">
        <v>0</v>
      </c>
      <c r="Z154" s="144">
        <v>0</v>
      </c>
      <c r="AA154" s="145">
        <v>0</v>
      </c>
      <c r="AB154" s="172">
        <f t="shared" si="939"/>
        <v>0</v>
      </c>
      <c r="AC154" s="173">
        <f t="shared" si="940"/>
        <v>0</v>
      </c>
      <c r="BI154" s="137" t="s">
        <v>37</v>
      </c>
      <c r="BJ154" s="129">
        <f>B154/B157</f>
        <v>0</v>
      </c>
      <c r="BK154" s="130">
        <f t="shared" ref="BK154" si="1485">C154/C157</f>
        <v>0</v>
      </c>
      <c r="BL154" s="131">
        <f t="shared" ref="BL154" si="1486">D154/D157</f>
        <v>0</v>
      </c>
      <c r="BM154" s="132">
        <f t="shared" ref="BM154" si="1487">E154/E157</f>
        <v>0</v>
      </c>
      <c r="BN154" s="129">
        <f t="shared" ref="BN154" si="1488">F154/F157</f>
        <v>0</v>
      </c>
      <c r="BO154" s="130">
        <f t="shared" ref="BO154" si="1489">G154/G157</f>
        <v>0</v>
      </c>
      <c r="BP154" s="131">
        <f t="shared" ref="BP154" si="1490">H154/H157</f>
        <v>0</v>
      </c>
      <c r="BQ154" s="132">
        <f t="shared" ref="BQ154" si="1491">I154/I157</f>
        <v>0</v>
      </c>
      <c r="BR154" s="129">
        <f t="shared" ref="BR154" si="1492">J154/J157</f>
        <v>0</v>
      </c>
      <c r="BS154" s="130">
        <f t="shared" ref="BS154" si="1493">K154/K157</f>
        <v>0</v>
      </c>
      <c r="BT154" s="131">
        <f t="shared" ref="BT154" si="1494">L154/L157</f>
        <v>0</v>
      </c>
      <c r="BU154" s="129">
        <f t="shared" ref="BU154" si="1495">M154/M157</f>
        <v>0</v>
      </c>
      <c r="BV154" s="133">
        <f t="shared" ref="BV154" si="1496">N154/N157</f>
        <v>0</v>
      </c>
      <c r="BW154" s="134">
        <f t="shared" ref="BW154" si="1497">O154/O157</f>
        <v>0</v>
      </c>
      <c r="BX154" s="129">
        <f t="shared" ref="BX154" si="1498">P154/P157</f>
        <v>0</v>
      </c>
      <c r="BY154" s="130">
        <f t="shared" ref="BY154" si="1499">Q154/Q157</f>
        <v>0</v>
      </c>
      <c r="BZ154" s="131">
        <f t="shared" ref="BZ154" si="1500">R154/R157</f>
        <v>0</v>
      </c>
      <c r="CA154" s="132">
        <f t="shared" ref="CA154" si="1501">S154/S157</f>
        <v>0</v>
      </c>
      <c r="CB154" s="129">
        <f t="shared" ref="CB154" si="1502">T154/T157</f>
        <v>0</v>
      </c>
      <c r="CC154" s="130">
        <f t="shared" ref="CC154" si="1503">U154/U157</f>
        <v>0</v>
      </c>
      <c r="CD154" s="131">
        <f t="shared" ref="CD154" si="1504">V154/V157</f>
        <v>0</v>
      </c>
      <c r="CE154" s="132">
        <f t="shared" ref="CE154" si="1505">W154/W157</f>
        <v>0</v>
      </c>
      <c r="CF154" s="129">
        <f t="shared" ref="CF154" si="1506">X154/X157</f>
        <v>0</v>
      </c>
      <c r="CG154" s="130">
        <f t="shared" ref="CG154" si="1507">Y154/Y157</f>
        <v>0</v>
      </c>
      <c r="CH154" s="131">
        <f t="shared" ref="CH154" si="1508">Z154/Z157</f>
        <v>0</v>
      </c>
      <c r="CI154" s="129">
        <f t="shared" ref="CI154" si="1509">AA154/AA157</f>
        <v>0</v>
      </c>
      <c r="CJ154" s="135">
        <f t="shared" ref="CJ154" si="1510">AB154/AB157</f>
        <v>0</v>
      </c>
      <c r="CK154" s="136">
        <f t="shared" ref="CK154" si="1511">AC154/AC157</f>
        <v>0</v>
      </c>
    </row>
    <row r="155" spans="1:89" x14ac:dyDescent="0.2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939"/>
        <v>0</v>
      </c>
      <c r="AC155" s="173">
        <f t="shared" si="940"/>
        <v>0</v>
      </c>
      <c r="BI155" s="146" t="s">
        <v>38</v>
      </c>
      <c r="BJ155" s="129">
        <f>B155/B157</f>
        <v>0</v>
      </c>
      <c r="BK155" s="130">
        <f t="shared" ref="BK155" si="1512">C155/C157</f>
        <v>0</v>
      </c>
      <c r="BL155" s="131">
        <f t="shared" ref="BL155" si="1513">D155/D157</f>
        <v>0</v>
      </c>
      <c r="BM155" s="132">
        <f t="shared" ref="BM155" si="1514">E155/E157</f>
        <v>0</v>
      </c>
      <c r="BN155" s="129">
        <f t="shared" ref="BN155" si="1515">F155/F157</f>
        <v>0</v>
      </c>
      <c r="BO155" s="130">
        <f t="shared" ref="BO155" si="1516">G155/G157</f>
        <v>0</v>
      </c>
      <c r="BP155" s="131">
        <f t="shared" ref="BP155" si="1517">H155/H157</f>
        <v>0</v>
      </c>
      <c r="BQ155" s="132">
        <f t="shared" ref="BQ155" si="1518">I155/I157</f>
        <v>0</v>
      </c>
      <c r="BR155" s="129">
        <f t="shared" ref="BR155" si="1519">J155/J157</f>
        <v>0</v>
      </c>
      <c r="BS155" s="130">
        <f t="shared" ref="BS155" si="1520">K155/K157</f>
        <v>0</v>
      </c>
      <c r="BT155" s="131">
        <f t="shared" ref="BT155" si="1521">L155/L157</f>
        <v>0</v>
      </c>
      <c r="BU155" s="129">
        <f t="shared" ref="BU155" si="1522">M155/M157</f>
        <v>0</v>
      </c>
      <c r="BV155" s="133">
        <f t="shared" ref="BV155" si="1523">N155/N157</f>
        <v>0</v>
      </c>
      <c r="BW155" s="134">
        <f t="shared" ref="BW155" si="1524">O155/O157</f>
        <v>0</v>
      </c>
      <c r="BX155" s="129">
        <f t="shared" ref="BX155" si="1525">P155/P157</f>
        <v>0</v>
      </c>
      <c r="BY155" s="130">
        <f t="shared" ref="BY155" si="1526">Q155/Q157</f>
        <v>0</v>
      </c>
      <c r="BZ155" s="131">
        <f t="shared" ref="BZ155" si="1527">R155/R157</f>
        <v>0</v>
      </c>
      <c r="CA155" s="132">
        <f t="shared" ref="CA155" si="1528">S155/S157</f>
        <v>0</v>
      </c>
      <c r="CB155" s="129">
        <f t="shared" ref="CB155" si="1529">T155/T157</f>
        <v>0</v>
      </c>
      <c r="CC155" s="130">
        <f t="shared" ref="CC155" si="1530">U155/U157</f>
        <v>0</v>
      </c>
      <c r="CD155" s="131">
        <f t="shared" ref="CD155" si="1531">V155/V157</f>
        <v>0</v>
      </c>
      <c r="CE155" s="132">
        <f t="shared" ref="CE155" si="1532">W155/W157</f>
        <v>0</v>
      </c>
      <c r="CF155" s="129">
        <f t="shared" ref="CF155" si="1533">X155/X157</f>
        <v>0</v>
      </c>
      <c r="CG155" s="130">
        <f t="shared" ref="CG155" si="1534">Y155/Y157</f>
        <v>0</v>
      </c>
      <c r="CH155" s="131">
        <f t="shared" ref="CH155" si="1535">Z155/Z157</f>
        <v>0</v>
      </c>
      <c r="CI155" s="129">
        <f t="shared" ref="CI155" si="1536">AA155/AA157</f>
        <v>0</v>
      </c>
      <c r="CJ155" s="135">
        <f t="shared" ref="CJ155" si="1537">AB155/AB157</f>
        <v>0</v>
      </c>
      <c r="CK155" s="136">
        <f t="shared" ref="CK155" si="1538">AC155/AC157</f>
        <v>0</v>
      </c>
    </row>
    <row r="156" spans="1:89" ht="13.5" thickBot="1" x14ac:dyDescent="0.25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939"/>
        <v>0</v>
      </c>
      <c r="AC156" s="173">
        <f t="shared" si="940"/>
        <v>0</v>
      </c>
      <c r="BI156" s="137" t="s">
        <v>39</v>
      </c>
      <c r="BJ156" s="129">
        <f>B156/B157</f>
        <v>0</v>
      </c>
      <c r="BK156" s="130">
        <f t="shared" ref="BK156" si="1539">C156/C157</f>
        <v>0</v>
      </c>
      <c r="BL156" s="131">
        <f t="shared" ref="BL156" si="1540">D156/D157</f>
        <v>0</v>
      </c>
      <c r="BM156" s="132">
        <f t="shared" ref="BM156" si="1541">E156/E157</f>
        <v>0</v>
      </c>
      <c r="BN156" s="129">
        <f t="shared" ref="BN156" si="1542">F156/F157</f>
        <v>0</v>
      </c>
      <c r="BO156" s="130">
        <f t="shared" ref="BO156" si="1543">G156/G157</f>
        <v>0</v>
      </c>
      <c r="BP156" s="131">
        <f t="shared" ref="BP156" si="1544">H156/H157</f>
        <v>0</v>
      </c>
      <c r="BQ156" s="132">
        <f t="shared" ref="BQ156" si="1545">I156/I157</f>
        <v>0</v>
      </c>
      <c r="BR156" s="129">
        <f t="shared" ref="BR156" si="1546">J156/J157</f>
        <v>0</v>
      </c>
      <c r="BS156" s="130">
        <f t="shared" ref="BS156" si="1547">K156/K157</f>
        <v>0</v>
      </c>
      <c r="BT156" s="131">
        <f t="shared" ref="BT156" si="1548">L156/L157</f>
        <v>0</v>
      </c>
      <c r="BU156" s="129">
        <f t="shared" ref="BU156" si="1549">M156/M157</f>
        <v>0</v>
      </c>
      <c r="BV156" s="133">
        <f t="shared" ref="BV156" si="1550">N156/N157</f>
        <v>0</v>
      </c>
      <c r="BW156" s="134">
        <f t="shared" ref="BW156" si="1551">O156/O157</f>
        <v>0</v>
      </c>
      <c r="BX156" s="129">
        <f t="shared" ref="BX156" si="1552">P156/P157</f>
        <v>0</v>
      </c>
      <c r="BY156" s="130">
        <f t="shared" ref="BY156" si="1553">Q156/Q157</f>
        <v>0</v>
      </c>
      <c r="BZ156" s="131">
        <f t="shared" ref="BZ156" si="1554">R156/R157</f>
        <v>0</v>
      </c>
      <c r="CA156" s="132">
        <f t="shared" ref="CA156" si="1555">S156/S157</f>
        <v>0</v>
      </c>
      <c r="CB156" s="129">
        <f t="shared" ref="CB156" si="1556">T156/T157</f>
        <v>0</v>
      </c>
      <c r="CC156" s="130">
        <f t="shared" ref="CC156" si="1557">U156/U157</f>
        <v>0</v>
      </c>
      <c r="CD156" s="131">
        <f t="shared" ref="CD156" si="1558">V156/V157</f>
        <v>0</v>
      </c>
      <c r="CE156" s="132">
        <f t="shared" ref="CE156" si="1559">W156/W157</f>
        <v>0</v>
      </c>
      <c r="CF156" s="129">
        <f t="shared" ref="CF156" si="1560">X156/X157</f>
        <v>0</v>
      </c>
      <c r="CG156" s="130">
        <f t="shared" ref="CG156" si="1561">Y156/Y157</f>
        <v>0</v>
      </c>
      <c r="CH156" s="131">
        <f t="shared" ref="CH156" si="1562">Z156/Z157</f>
        <v>0</v>
      </c>
      <c r="CI156" s="129">
        <f t="shared" ref="CI156" si="1563">AA156/AA157</f>
        <v>0</v>
      </c>
      <c r="CJ156" s="135">
        <f t="shared" ref="CJ156" si="1564">AB156/AB157</f>
        <v>0</v>
      </c>
      <c r="CK156" s="136">
        <f t="shared" ref="CK156" si="1565">AC156/AC157</f>
        <v>0</v>
      </c>
    </row>
    <row r="157" spans="1:89" ht="14.25" thickTop="1" thickBot="1" x14ac:dyDescent="0.25">
      <c r="A157" s="269" t="s">
        <v>13</v>
      </c>
      <c r="B157" s="20">
        <f t="shared" ref="B157" si="1566">SUM(B134:B156)</f>
        <v>6373</v>
      </c>
      <c r="C157" s="21">
        <f t="shared" ref="C157" si="1567">SUM(C134:C156)</f>
        <v>5398</v>
      </c>
      <c r="D157" s="20">
        <f t="shared" ref="D157" si="1568">SUM(D134:D156)</f>
        <v>3140</v>
      </c>
      <c r="E157" s="21">
        <f t="shared" ref="E157" si="1569">SUM(E134:E156)</f>
        <v>2664</v>
      </c>
      <c r="F157" s="20">
        <f t="shared" ref="F157" si="1570">SUM(F134:F156)</f>
        <v>8029</v>
      </c>
      <c r="G157" s="21">
        <f t="shared" ref="G157" si="1571">SUM(G134:G156)</f>
        <v>6026</v>
      </c>
      <c r="H157" s="20">
        <f t="shared" ref="H157" si="1572">SUM(H134:H156)</f>
        <v>8448</v>
      </c>
      <c r="I157" s="21">
        <f t="shared" ref="I157" si="1573">SUM(I134:I156)</f>
        <v>8434</v>
      </c>
      <c r="J157" s="20">
        <f t="shared" ref="J157" si="1574">SUM(J134:J156)</f>
        <v>1454</v>
      </c>
      <c r="K157" s="21">
        <f t="shared" ref="K157" si="1575">SUM(K134:K156)</f>
        <v>1492</v>
      </c>
      <c r="L157" s="20">
        <f t="shared" ref="L157" si="1576">SUM(L134:L156)</f>
        <v>4728</v>
      </c>
      <c r="M157" s="21">
        <f t="shared" ref="M157" si="1577">SUM(M134:M156)</f>
        <v>4861</v>
      </c>
      <c r="N157" s="20">
        <f t="shared" ref="N157" si="1578">SUM(N134:N156)</f>
        <v>9075</v>
      </c>
      <c r="O157" s="21">
        <f t="shared" ref="O157" si="1579">SUM(O134:O156)</f>
        <v>9679</v>
      </c>
      <c r="P157" s="20">
        <f t="shared" ref="P157" si="1580">SUM(P134:P156)</f>
        <v>4684</v>
      </c>
      <c r="Q157" s="21">
        <f t="shared" ref="Q157" si="1581">SUM(Q134:Q156)</f>
        <v>5293</v>
      </c>
      <c r="R157" s="20">
        <f t="shared" ref="R157" si="1582">SUM(R134:R156)</f>
        <v>5850</v>
      </c>
      <c r="S157" s="21">
        <f t="shared" ref="S157" si="1583">SUM(S134:S156)</f>
        <v>6304</v>
      </c>
      <c r="T157" s="20">
        <f t="shared" ref="T157" si="1584">SUM(T134:T156)</f>
        <v>1243</v>
      </c>
      <c r="U157" s="21">
        <f t="shared" ref="U157" si="1585">SUM(U134:U156)</f>
        <v>1588</v>
      </c>
      <c r="V157" s="20">
        <f t="shared" ref="V157" si="1586">SUM(V134:V156)</f>
        <v>4211</v>
      </c>
      <c r="W157" s="21">
        <f t="shared" ref="W157" si="1587">SUM(W134:W156)</f>
        <v>5510</v>
      </c>
      <c r="X157" s="20">
        <f t="shared" ref="X157" si="1588">SUM(X134:X156)</f>
        <v>4176</v>
      </c>
      <c r="Y157" s="21">
        <f t="shared" ref="Y157" si="1589">SUM(Y134:Y156)</f>
        <v>3096</v>
      </c>
      <c r="Z157" s="20">
        <f t="shared" ref="Z157" si="1590">SUM(Z134:Z156)</f>
        <v>8390</v>
      </c>
      <c r="AA157" s="21">
        <f t="shared" ref="AA157" si="1591">SUM(AA134:AA156)</f>
        <v>9319</v>
      </c>
      <c r="AB157" s="174">
        <f t="shared" ref="AB157:AC157" si="1592">SUM(AB133:AB156)</f>
        <v>69801</v>
      </c>
      <c r="AC157" s="175">
        <f t="shared" si="1592"/>
        <v>69664</v>
      </c>
      <c r="BI157" s="269" t="s">
        <v>13</v>
      </c>
      <c r="BJ157" s="155">
        <f>SUM(BJ133:BJ156)</f>
        <v>1.0000000000000002</v>
      </c>
      <c r="BK157" s="156">
        <f t="shared" ref="BK157:CK157" si="1593">SUM(BK133:BK156)</f>
        <v>1</v>
      </c>
      <c r="BL157" s="155">
        <f t="shared" si="1593"/>
        <v>1.0000000000000002</v>
      </c>
      <c r="BM157" s="156">
        <f t="shared" si="1593"/>
        <v>1</v>
      </c>
      <c r="BN157" s="155">
        <f t="shared" si="1593"/>
        <v>0.99999999999999989</v>
      </c>
      <c r="BO157" s="156">
        <f t="shared" si="1593"/>
        <v>1</v>
      </c>
      <c r="BP157" s="155">
        <f t="shared" si="1593"/>
        <v>0.99999999999999989</v>
      </c>
      <c r="BQ157" s="156">
        <f t="shared" si="1593"/>
        <v>1</v>
      </c>
      <c r="BR157" s="155">
        <f t="shared" si="1593"/>
        <v>1.0000000000000002</v>
      </c>
      <c r="BS157" s="156">
        <f t="shared" si="1593"/>
        <v>1</v>
      </c>
      <c r="BT157" s="155">
        <f t="shared" si="1593"/>
        <v>1.0000000000000002</v>
      </c>
      <c r="BU157" s="156">
        <f t="shared" si="1593"/>
        <v>1</v>
      </c>
      <c r="BV157" s="155">
        <f t="shared" si="1593"/>
        <v>1</v>
      </c>
      <c r="BW157" s="156">
        <f t="shared" si="1593"/>
        <v>1</v>
      </c>
      <c r="BX157" s="155">
        <f t="shared" si="1593"/>
        <v>1</v>
      </c>
      <c r="BY157" s="156">
        <f t="shared" si="1593"/>
        <v>1.0000000000000002</v>
      </c>
      <c r="BZ157" s="155">
        <f t="shared" si="1593"/>
        <v>0.99999999999999989</v>
      </c>
      <c r="CA157" s="156">
        <f t="shared" si="1593"/>
        <v>1</v>
      </c>
      <c r="CB157" s="155">
        <f t="shared" si="1593"/>
        <v>1</v>
      </c>
      <c r="CC157" s="156">
        <f t="shared" si="1593"/>
        <v>1</v>
      </c>
      <c r="CD157" s="155">
        <f t="shared" si="1593"/>
        <v>0.99999999999999989</v>
      </c>
      <c r="CE157" s="156">
        <f t="shared" si="1593"/>
        <v>1</v>
      </c>
      <c r="CF157" s="155">
        <f t="shared" si="1593"/>
        <v>1</v>
      </c>
      <c r="CG157" s="156">
        <f t="shared" si="1593"/>
        <v>1</v>
      </c>
      <c r="CH157" s="155">
        <f t="shared" si="1593"/>
        <v>0.99999999999999978</v>
      </c>
      <c r="CI157" s="156">
        <f t="shared" si="1593"/>
        <v>1</v>
      </c>
      <c r="CJ157" s="155">
        <f t="shared" si="1593"/>
        <v>1</v>
      </c>
      <c r="CK157" s="156">
        <f t="shared" si="1593"/>
        <v>1</v>
      </c>
    </row>
    <row r="158" spans="1:89" ht="13.5" thickTop="1" x14ac:dyDescent="0.2">
      <c r="A158" s="187"/>
    </row>
    <row r="160" spans="1:89" x14ac:dyDescent="0.2">
      <c r="A160" s="301">
        <f>+A129+1</f>
        <v>44292</v>
      </c>
      <c r="B160" s="301"/>
      <c r="C160" s="301"/>
      <c r="D160" s="301"/>
      <c r="BI160" s="300">
        <f>+BI129+1</f>
        <v>44292</v>
      </c>
      <c r="BJ160" s="300"/>
      <c r="BK160" s="300"/>
      <c r="BL160" s="300"/>
    </row>
    <row r="161" spans="1:89" ht="13.5" thickBot="1" x14ac:dyDescent="0.25">
      <c r="AE161" s="272" t="s">
        <v>84</v>
      </c>
    </row>
    <row r="162" spans="1:89" ht="14.25" thickTop="1" thickBot="1" x14ac:dyDescent="0.25">
      <c r="A162" s="298" t="s">
        <v>0</v>
      </c>
      <c r="B162" s="292" t="s">
        <v>1</v>
      </c>
      <c r="C162" s="293"/>
      <c r="D162" s="292" t="s">
        <v>2</v>
      </c>
      <c r="E162" s="293"/>
      <c r="F162" s="292" t="s">
        <v>3</v>
      </c>
      <c r="G162" s="293"/>
      <c r="H162" s="292" t="s">
        <v>4</v>
      </c>
      <c r="I162" s="293"/>
      <c r="J162" s="292" t="s">
        <v>5</v>
      </c>
      <c r="K162" s="293"/>
      <c r="L162" s="292" t="s">
        <v>6</v>
      </c>
      <c r="M162" s="293"/>
      <c r="N162" s="292" t="s">
        <v>7</v>
      </c>
      <c r="O162" s="293"/>
      <c r="P162" s="292" t="s">
        <v>8</v>
      </c>
      <c r="Q162" s="293"/>
      <c r="R162" s="292" t="s">
        <v>9</v>
      </c>
      <c r="S162" s="293"/>
      <c r="T162" s="292" t="s">
        <v>10</v>
      </c>
      <c r="U162" s="293"/>
      <c r="V162" s="292" t="s">
        <v>11</v>
      </c>
      <c r="W162" s="293"/>
      <c r="X162" s="292" t="s">
        <v>12</v>
      </c>
      <c r="Y162" s="293"/>
      <c r="Z162" s="294" t="s">
        <v>40</v>
      </c>
      <c r="AA162" s="295"/>
      <c r="AB162" s="296" t="s">
        <v>41</v>
      </c>
      <c r="AC162" s="297"/>
      <c r="AE162" s="298" t="s">
        <v>0</v>
      </c>
      <c r="AF162" s="292" t="s">
        <v>1</v>
      </c>
      <c r="AG162" s="293"/>
      <c r="AH162" s="292" t="s">
        <v>2</v>
      </c>
      <c r="AI162" s="293"/>
      <c r="AJ162" s="292" t="s">
        <v>3</v>
      </c>
      <c r="AK162" s="293"/>
      <c r="AL162" s="292" t="s">
        <v>4</v>
      </c>
      <c r="AM162" s="293"/>
      <c r="AN162" s="292" t="s">
        <v>5</v>
      </c>
      <c r="AO162" s="293"/>
      <c r="AP162" s="292" t="s">
        <v>6</v>
      </c>
      <c r="AQ162" s="293"/>
      <c r="AR162" s="292" t="s">
        <v>7</v>
      </c>
      <c r="AS162" s="293"/>
      <c r="AT162" s="292" t="s">
        <v>8</v>
      </c>
      <c r="AU162" s="293"/>
      <c r="AV162" s="292" t="s">
        <v>9</v>
      </c>
      <c r="AW162" s="293"/>
      <c r="AX162" s="292" t="s">
        <v>10</v>
      </c>
      <c r="AY162" s="293"/>
      <c r="AZ162" s="292" t="s">
        <v>11</v>
      </c>
      <c r="BA162" s="293"/>
      <c r="BB162" s="292" t="s">
        <v>12</v>
      </c>
      <c r="BC162" s="293"/>
      <c r="BD162" s="294" t="s">
        <v>40</v>
      </c>
      <c r="BE162" s="295"/>
      <c r="BF162" s="296" t="s">
        <v>41</v>
      </c>
      <c r="BG162" s="297"/>
      <c r="BI162" s="298" t="s">
        <v>0</v>
      </c>
      <c r="BJ162" s="292" t="s">
        <v>1</v>
      </c>
      <c r="BK162" s="293"/>
      <c r="BL162" s="292" t="s">
        <v>2</v>
      </c>
      <c r="BM162" s="293"/>
      <c r="BN162" s="292" t="s">
        <v>3</v>
      </c>
      <c r="BO162" s="293"/>
      <c r="BP162" s="292" t="s">
        <v>4</v>
      </c>
      <c r="BQ162" s="293"/>
      <c r="BR162" s="292" t="s">
        <v>5</v>
      </c>
      <c r="BS162" s="293"/>
      <c r="BT162" s="292" t="s">
        <v>6</v>
      </c>
      <c r="BU162" s="293"/>
      <c r="BV162" s="292" t="s">
        <v>7</v>
      </c>
      <c r="BW162" s="293"/>
      <c r="BX162" s="292" t="s">
        <v>8</v>
      </c>
      <c r="BY162" s="293"/>
      <c r="BZ162" s="292" t="s">
        <v>9</v>
      </c>
      <c r="CA162" s="293"/>
      <c r="CB162" s="292" t="s">
        <v>10</v>
      </c>
      <c r="CC162" s="293"/>
      <c r="CD162" s="292" t="s">
        <v>11</v>
      </c>
      <c r="CE162" s="293"/>
      <c r="CF162" s="292" t="s">
        <v>12</v>
      </c>
      <c r="CG162" s="293"/>
      <c r="CH162" s="294" t="s">
        <v>40</v>
      </c>
      <c r="CI162" s="295"/>
      <c r="CJ162" s="292" t="s">
        <v>41</v>
      </c>
      <c r="CK162" s="293"/>
    </row>
    <row r="163" spans="1:89" ht="15" thickTop="1" thickBot="1" x14ac:dyDescent="0.3">
      <c r="A163" s="299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9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9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3.5" thickTop="1" x14ac:dyDescent="0.2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5" t="str">
        <f>$AE$9</f>
        <v>07:00 - 07:59</v>
      </c>
      <c r="AF164" s="126">
        <f>SUMIF($A$9:$A$32,$AE164,B$164:B$187)</f>
        <v>716</v>
      </c>
      <c r="AG164" s="186">
        <f t="shared" ref="AG164:AV165" si="1594">SUMIF($A$9:$A$32,$AE164,C$164:C$187)</f>
        <v>407</v>
      </c>
      <c r="AH164" s="127">
        <f t="shared" si="1594"/>
        <v>280</v>
      </c>
      <c r="AI164" s="180">
        <f t="shared" si="1594"/>
        <v>230</v>
      </c>
      <c r="AJ164" s="126">
        <f t="shared" si="1594"/>
        <v>869</v>
      </c>
      <c r="AK164" s="128">
        <f t="shared" si="1594"/>
        <v>486</v>
      </c>
      <c r="AL164" s="127">
        <f t="shared" si="1594"/>
        <v>752</v>
      </c>
      <c r="AM164" s="180">
        <f t="shared" si="1594"/>
        <v>631</v>
      </c>
      <c r="AN164" s="126">
        <f t="shared" si="1594"/>
        <v>87</v>
      </c>
      <c r="AO164" s="128">
        <f t="shared" si="1594"/>
        <v>250</v>
      </c>
      <c r="AP164" s="127">
        <f t="shared" si="1594"/>
        <v>279</v>
      </c>
      <c r="AQ164" s="126">
        <f t="shared" si="1594"/>
        <v>882</v>
      </c>
      <c r="AR164" s="179">
        <f t="shared" si="1594"/>
        <v>848</v>
      </c>
      <c r="AS164" s="181">
        <f t="shared" si="1594"/>
        <v>1139</v>
      </c>
      <c r="AT164" s="126">
        <f t="shared" si="1594"/>
        <v>483</v>
      </c>
      <c r="AU164" s="128">
        <f t="shared" si="1594"/>
        <v>503</v>
      </c>
      <c r="AV164" s="127">
        <f t="shared" si="1594"/>
        <v>681</v>
      </c>
      <c r="AW164" s="180">
        <f t="shared" ref="AW164:BE165" si="1595">SUMIF($A$9:$A$32,$AE164,S$164:S$187)</f>
        <v>556</v>
      </c>
      <c r="AX164" s="126">
        <f t="shared" si="1595"/>
        <v>99</v>
      </c>
      <c r="AY164" s="128">
        <f t="shared" si="1595"/>
        <v>253</v>
      </c>
      <c r="AZ164" s="127">
        <f t="shared" si="1595"/>
        <v>332</v>
      </c>
      <c r="BA164" s="180">
        <f t="shared" si="1595"/>
        <v>521</v>
      </c>
      <c r="BB164" s="126">
        <f t="shared" si="1595"/>
        <v>409</v>
      </c>
      <c r="BC164" s="128">
        <f t="shared" si="1595"/>
        <v>418</v>
      </c>
      <c r="BD164" s="184">
        <f t="shared" si="1595"/>
        <v>787</v>
      </c>
      <c r="BE164" s="185">
        <f t="shared" si="1595"/>
        <v>676</v>
      </c>
      <c r="BF164" s="170">
        <f>AF164+AH164+AJ164+AL164+AN164+AP164+AR164+AT164+AV164+AX164+AZ164+BB164+BD164</f>
        <v>6622</v>
      </c>
      <c r="BG164" s="171">
        <f>AG164+AI164+AK164+AM164+AO164+AQ164+AS164+AU164+AW164+AY164+BA164+BC164+BE164</f>
        <v>6952</v>
      </c>
      <c r="BI164" s="125" t="s">
        <v>16</v>
      </c>
      <c r="BJ164" s="129">
        <f>B164/B188</f>
        <v>0</v>
      </c>
      <c r="BK164" s="130">
        <f t="shared" ref="BK164" si="1596">C164/C188</f>
        <v>0</v>
      </c>
      <c r="BL164" s="131">
        <f t="shared" ref="BL164" si="1597">D164/D188</f>
        <v>0</v>
      </c>
      <c r="BM164" s="132">
        <f t="shared" ref="BM164" si="1598">E164/E188</f>
        <v>0</v>
      </c>
      <c r="BN164" s="129">
        <f t="shared" ref="BN164" si="1599">F164/F188</f>
        <v>0</v>
      </c>
      <c r="BO164" s="130">
        <f t="shared" ref="BO164" si="1600">G164/G188</f>
        <v>0</v>
      </c>
      <c r="BP164" s="131">
        <f t="shared" ref="BP164" si="1601">H164/H188</f>
        <v>0</v>
      </c>
      <c r="BQ164" s="132">
        <f t="shared" ref="BQ164" si="1602">I164/I188</f>
        <v>0</v>
      </c>
      <c r="BR164" s="129">
        <f t="shared" ref="BR164" si="1603">J164/J188</f>
        <v>0</v>
      </c>
      <c r="BS164" s="130">
        <f t="shared" ref="BS164" si="1604">K164/K188</f>
        <v>0</v>
      </c>
      <c r="BT164" s="131">
        <f t="shared" ref="BT164" si="1605">L164/L188</f>
        <v>0</v>
      </c>
      <c r="BU164" s="129">
        <f t="shared" ref="BU164" si="1606">M164/M188</f>
        <v>0</v>
      </c>
      <c r="BV164" s="133">
        <f t="shared" ref="BV164" si="1607">N164/N188</f>
        <v>0</v>
      </c>
      <c r="BW164" s="134">
        <f t="shared" ref="BW164" si="1608">O164/O188</f>
        <v>0</v>
      </c>
      <c r="BX164" s="129">
        <f t="shared" ref="BX164" si="1609">P164/P188</f>
        <v>0</v>
      </c>
      <c r="BY164" s="130">
        <f t="shared" ref="BY164" si="1610">Q164/Q188</f>
        <v>0</v>
      </c>
      <c r="BZ164" s="131">
        <f t="shared" ref="BZ164" si="1611">R164/R188</f>
        <v>0</v>
      </c>
      <c r="CA164" s="132">
        <f t="shared" ref="CA164" si="1612">S164/S188</f>
        <v>0</v>
      </c>
      <c r="CB164" s="129">
        <f t="shared" ref="CB164" si="1613">T164/T188</f>
        <v>0</v>
      </c>
      <c r="CC164" s="130">
        <f t="shared" ref="CC164" si="1614">U164/U188</f>
        <v>0</v>
      </c>
      <c r="CD164" s="131">
        <f t="shared" ref="CD164" si="1615">V164/V188</f>
        <v>0</v>
      </c>
      <c r="CE164" s="132">
        <f t="shared" ref="CE164" si="1616">W164/W188</f>
        <v>0</v>
      </c>
      <c r="CF164" s="129">
        <f t="shared" ref="CF164" si="1617">X164/X188</f>
        <v>0</v>
      </c>
      <c r="CG164" s="130">
        <f t="shared" ref="CG164" si="1618">Y164/Y188</f>
        <v>0</v>
      </c>
      <c r="CH164" s="131">
        <f t="shared" ref="CH164" si="1619">Z164/Z188</f>
        <v>0</v>
      </c>
      <c r="CI164" s="129">
        <f t="shared" ref="CI164" si="1620">AA164/AA188</f>
        <v>0</v>
      </c>
      <c r="CJ164" s="135">
        <f t="shared" ref="CJ164" si="1621">AB164/AB188</f>
        <v>0</v>
      </c>
      <c r="CK164" s="136">
        <f t="shared" ref="CK164" si="1622">AC164/AC188</f>
        <v>0</v>
      </c>
    </row>
    <row r="165" spans="1:89" x14ac:dyDescent="0.2">
      <c r="A165" s="137" t="s">
        <v>17</v>
      </c>
      <c r="B165" s="189">
        <v>110</v>
      </c>
      <c r="C165" s="190">
        <v>0</v>
      </c>
      <c r="D165" s="191">
        <v>56</v>
      </c>
      <c r="E165" s="192">
        <v>1</v>
      </c>
      <c r="F165" s="189">
        <v>290</v>
      </c>
      <c r="G165" s="193">
        <v>0</v>
      </c>
      <c r="H165" s="191">
        <v>158</v>
      </c>
      <c r="I165" s="192">
        <v>17</v>
      </c>
      <c r="J165" s="189">
        <v>4</v>
      </c>
      <c r="K165" s="193">
        <v>8</v>
      </c>
      <c r="L165" s="191">
        <v>2</v>
      </c>
      <c r="M165" s="189">
        <v>30</v>
      </c>
      <c r="N165" s="194">
        <v>86</v>
      </c>
      <c r="O165" s="195">
        <v>58</v>
      </c>
      <c r="P165" s="189">
        <v>11</v>
      </c>
      <c r="Q165" s="193">
        <v>30</v>
      </c>
      <c r="R165" s="191">
        <v>9</v>
      </c>
      <c r="S165" s="192">
        <v>0</v>
      </c>
      <c r="T165" s="189">
        <v>0</v>
      </c>
      <c r="U165" s="193">
        <v>0</v>
      </c>
      <c r="V165" s="191">
        <v>0</v>
      </c>
      <c r="W165" s="192">
        <v>0</v>
      </c>
      <c r="X165" s="189">
        <v>1</v>
      </c>
      <c r="Y165" s="193">
        <v>0</v>
      </c>
      <c r="Z165" s="191">
        <v>0</v>
      </c>
      <c r="AA165" s="189">
        <v>0</v>
      </c>
      <c r="AB165" s="172">
        <v>727</v>
      </c>
      <c r="AC165" s="173">
        <f t="shared" ref="AC165:AC187" si="1623">SUM(C165,E165,G165,I165,K165,M165,O165,Q165,S165,U165,W165,Y165,AA165)</f>
        <v>144</v>
      </c>
      <c r="AE165" s="277" t="str">
        <f>$AE$10</f>
        <v>08:00 - 08:59</v>
      </c>
      <c r="AF165" s="126">
        <f>SUMIF($A$9:$A$32,$AE165,B$164:B$187)</f>
        <v>409</v>
      </c>
      <c r="AG165" s="190">
        <f t="shared" si="1594"/>
        <v>328</v>
      </c>
      <c r="AH165" s="191">
        <f t="shared" si="1594"/>
        <v>168</v>
      </c>
      <c r="AI165" s="192">
        <f t="shared" si="1594"/>
        <v>207</v>
      </c>
      <c r="AJ165" s="278">
        <f t="shared" si="1594"/>
        <v>564</v>
      </c>
      <c r="AK165" s="193">
        <f t="shared" si="1594"/>
        <v>318</v>
      </c>
      <c r="AL165" s="191">
        <f t="shared" si="1594"/>
        <v>646</v>
      </c>
      <c r="AM165" s="192">
        <f t="shared" si="1594"/>
        <v>477</v>
      </c>
      <c r="AN165" s="278">
        <f t="shared" si="1594"/>
        <v>69</v>
      </c>
      <c r="AO165" s="193">
        <f t="shared" si="1594"/>
        <v>187</v>
      </c>
      <c r="AP165" s="191">
        <f t="shared" si="1594"/>
        <v>231</v>
      </c>
      <c r="AQ165" s="278">
        <f t="shared" si="1594"/>
        <v>559</v>
      </c>
      <c r="AR165" s="194">
        <f t="shared" si="1594"/>
        <v>572</v>
      </c>
      <c r="AS165" s="195">
        <f t="shared" si="1594"/>
        <v>861</v>
      </c>
      <c r="AT165" s="278">
        <f t="shared" si="1594"/>
        <v>382</v>
      </c>
      <c r="AU165" s="193">
        <f t="shared" si="1594"/>
        <v>376</v>
      </c>
      <c r="AV165" s="191">
        <f t="shared" si="1594"/>
        <v>538</v>
      </c>
      <c r="AW165" s="192">
        <f t="shared" si="1595"/>
        <v>421</v>
      </c>
      <c r="AX165" s="278">
        <f t="shared" si="1595"/>
        <v>98</v>
      </c>
      <c r="AY165" s="193">
        <f t="shared" si="1595"/>
        <v>198</v>
      </c>
      <c r="AZ165" s="191">
        <f t="shared" si="1595"/>
        <v>239</v>
      </c>
      <c r="BA165" s="192">
        <f t="shared" si="1595"/>
        <v>466</v>
      </c>
      <c r="BB165" s="278">
        <f t="shared" si="1595"/>
        <v>275</v>
      </c>
      <c r="BC165" s="193">
        <f t="shared" si="1595"/>
        <v>351</v>
      </c>
      <c r="BD165" s="191">
        <f t="shared" si="1595"/>
        <v>544</v>
      </c>
      <c r="BE165" s="278">
        <f t="shared" si="1595"/>
        <v>671</v>
      </c>
      <c r="BF165" s="172">
        <f>SUM(AF165,AH165,AJ165,AL165,AN165,AP165,AR165,AT165,AV165,AX165,AZ165,BB165,BD165)</f>
        <v>4735</v>
      </c>
      <c r="BG165" s="173">
        <f>SUM(AG165,AI165,AK165,AM165,AO165,AQ165,AS165,AU165,AW165,AY165,BA165,BC165,BE165)</f>
        <v>5420</v>
      </c>
      <c r="BI165" s="137" t="s">
        <v>17</v>
      </c>
      <c r="BJ165" s="129">
        <f>B165/B188</f>
        <v>2.0351526364477335E-2</v>
      </c>
      <c r="BK165" s="130">
        <f t="shared" ref="BK165" si="1624">C165/C188</f>
        <v>0</v>
      </c>
      <c r="BL165" s="131">
        <f t="shared" ref="BL165" si="1625">D165/D188</f>
        <v>2.1052631578947368E-2</v>
      </c>
      <c r="BM165" s="132">
        <f t="shared" ref="BM165" si="1626">E165/E188</f>
        <v>3.885003885003885E-4</v>
      </c>
      <c r="BN165" s="129">
        <f t="shared" ref="BN165" si="1627">F165/F188</f>
        <v>4.2798110979929159E-2</v>
      </c>
      <c r="BO165" s="130">
        <f t="shared" ref="BO165" si="1628">G165/G188</f>
        <v>0</v>
      </c>
      <c r="BP165" s="131">
        <f t="shared" ref="BP165" si="1629">H165/H188</f>
        <v>2.0629324977151062E-2</v>
      </c>
      <c r="BQ165" s="132">
        <f t="shared" ref="BQ165" si="1630">I165/I188</f>
        <v>2.1044813072542707E-3</v>
      </c>
      <c r="BR165" s="129">
        <f t="shared" ref="BR165" si="1631">J165/J188</f>
        <v>3.0188679245283017E-3</v>
      </c>
      <c r="BS165" s="130">
        <f t="shared" ref="BS165" si="1632">K165/K188</f>
        <v>5.8394160583941602E-3</v>
      </c>
      <c r="BT165" s="131">
        <f t="shared" ref="BT165" si="1633">L165/L188</f>
        <v>4.1186161449752884E-4</v>
      </c>
      <c r="BU165" s="129">
        <f t="shared" ref="BU165" si="1634">M165/M188</f>
        <v>6.3384745404605957E-3</v>
      </c>
      <c r="BV165" s="133">
        <f t="shared" ref="BV165" si="1635">N165/N188</f>
        <v>9.5566174019335488E-3</v>
      </c>
      <c r="BW165" s="134">
        <f t="shared" ref="BW165" si="1636">O165/O188</f>
        <v>6.5234506804633897E-3</v>
      </c>
      <c r="BX165" s="129">
        <f t="shared" ref="BX165" si="1637">P165/P188</f>
        <v>2.34192037470726E-3</v>
      </c>
      <c r="BY165" s="130">
        <f t="shared" ref="BY165" si="1638">Q165/Q188</f>
        <v>6.2866722548197817E-3</v>
      </c>
      <c r="BZ165" s="131">
        <f t="shared" ref="BZ165" si="1639">R165/R188</f>
        <v>1.6184139543247618E-3</v>
      </c>
      <c r="CA165" s="132">
        <f t="shared" ref="CA165" si="1640">S165/S188</f>
        <v>0</v>
      </c>
      <c r="CB165" s="129">
        <f t="shared" ref="CB165" si="1641">T165/T188</f>
        <v>0</v>
      </c>
      <c r="CC165" s="130">
        <f t="shared" ref="CC165" si="1642">U165/U188</f>
        <v>0</v>
      </c>
      <c r="CD165" s="131">
        <f t="shared" ref="CD165" si="1643">V165/V188</f>
        <v>0</v>
      </c>
      <c r="CE165" s="132">
        <f t="shared" ref="CE165" si="1644">W165/W188</f>
        <v>0</v>
      </c>
      <c r="CF165" s="129">
        <f t="shared" ref="CF165" si="1645">X165/X188</f>
        <v>2.4354603019970775E-4</v>
      </c>
      <c r="CG165" s="130">
        <f t="shared" ref="CG165" si="1646">Y165/Y188</f>
        <v>0</v>
      </c>
      <c r="CH165" s="131">
        <f t="shared" ref="CH165" si="1647">Z165/Z188</f>
        <v>0</v>
      </c>
      <c r="CI165" s="129">
        <f t="shared" ref="CI165" si="1648">AA165/AA188</f>
        <v>0</v>
      </c>
      <c r="CJ165" s="135">
        <f t="shared" ref="CJ165" si="1649">AB165/AB188</f>
        <v>1.1140908742625086E-2</v>
      </c>
      <c r="CK165" s="136">
        <f t="shared" ref="CK165" si="1650">AC165/AC188</f>
        <v>2.2106232729505681E-3</v>
      </c>
    </row>
    <row r="166" spans="1:89" ht="13.5" thickBot="1" x14ac:dyDescent="0.25">
      <c r="A166" s="146" t="s">
        <v>18</v>
      </c>
      <c r="B166" s="196">
        <v>550</v>
      </c>
      <c r="C166" s="197">
        <v>40</v>
      </c>
      <c r="D166" s="198">
        <v>257</v>
      </c>
      <c r="E166" s="199">
        <v>53</v>
      </c>
      <c r="F166" s="196">
        <v>919</v>
      </c>
      <c r="G166" s="200">
        <v>144</v>
      </c>
      <c r="H166" s="198">
        <v>637</v>
      </c>
      <c r="I166" s="199">
        <v>242</v>
      </c>
      <c r="J166" s="196">
        <v>30</v>
      </c>
      <c r="K166" s="200">
        <v>53</v>
      </c>
      <c r="L166" s="198">
        <v>125</v>
      </c>
      <c r="M166" s="196">
        <v>312</v>
      </c>
      <c r="N166" s="201">
        <v>532</v>
      </c>
      <c r="O166" s="202">
        <v>604</v>
      </c>
      <c r="P166" s="196">
        <v>239</v>
      </c>
      <c r="Q166" s="200">
        <v>415</v>
      </c>
      <c r="R166" s="198">
        <v>264</v>
      </c>
      <c r="S166" s="199">
        <v>378</v>
      </c>
      <c r="T166" s="196">
        <v>35</v>
      </c>
      <c r="U166" s="200">
        <v>124</v>
      </c>
      <c r="V166" s="198">
        <v>152</v>
      </c>
      <c r="W166" s="199">
        <v>332</v>
      </c>
      <c r="X166" s="196">
        <v>258</v>
      </c>
      <c r="Y166" s="200">
        <v>185</v>
      </c>
      <c r="Z166" s="198">
        <v>475</v>
      </c>
      <c r="AA166" s="196">
        <v>376</v>
      </c>
      <c r="AB166" s="172">
        <v>4473</v>
      </c>
      <c r="AC166" s="173">
        <f t="shared" si="1623"/>
        <v>3258</v>
      </c>
      <c r="AE166" s="275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0.10175763182238667</v>
      </c>
      <c r="BK166" s="130">
        <f t="shared" ref="BK166" si="1651">C166/C188</f>
        <v>7.5145594589517192E-3</v>
      </c>
      <c r="BL166" s="131">
        <f t="shared" ref="BL166" si="1652">D166/D188</f>
        <v>9.6616541353383462E-2</v>
      </c>
      <c r="BM166" s="132">
        <f t="shared" ref="BM166" si="1653">E166/E188</f>
        <v>2.0590520590520592E-2</v>
      </c>
      <c r="BN166" s="129">
        <f t="shared" ref="BN166" si="1654">F166/F188</f>
        <v>0.13562573789846516</v>
      </c>
      <c r="BO166" s="130">
        <f t="shared" ref="BO166" si="1655">G166/G188</f>
        <v>2.3357664233576641E-2</v>
      </c>
      <c r="BP166" s="131">
        <f t="shared" ref="BP166" si="1656">H166/H188</f>
        <v>8.3170126648387521E-2</v>
      </c>
      <c r="BQ166" s="132">
        <f t="shared" ref="BQ166" si="1657">I166/I188</f>
        <v>2.9957910373854913E-2</v>
      </c>
      <c r="BR166" s="129">
        <f t="shared" ref="BR166" si="1658">J166/J188</f>
        <v>2.2641509433962263E-2</v>
      </c>
      <c r="BS166" s="130">
        <f t="shared" ref="BS166" si="1659">K166/K188</f>
        <v>3.8686131386861312E-2</v>
      </c>
      <c r="BT166" s="131">
        <f t="shared" ref="BT166" si="1660">L166/L188</f>
        <v>2.5741350906095552E-2</v>
      </c>
      <c r="BU166" s="129">
        <f t="shared" ref="BU166" si="1661">M166/M188</f>
        <v>6.5920135220790196E-2</v>
      </c>
      <c r="BV166" s="133">
        <f t="shared" ref="BV166" si="1662">N166/N188</f>
        <v>5.9117679742193577E-2</v>
      </c>
      <c r="BW166" s="134">
        <f t="shared" ref="BW166" si="1663">O166/O188</f>
        <v>6.7933865706894608E-2</v>
      </c>
      <c r="BX166" s="129">
        <f t="shared" ref="BX166" si="1664">P166/P188</f>
        <v>5.0883542686821374E-2</v>
      </c>
      <c r="BY166" s="130">
        <f t="shared" ref="BY166" si="1665">Q166/Q188</f>
        <v>8.6965632858340317E-2</v>
      </c>
      <c r="BZ166" s="131">
        <f t="shared" ref="BZ166" si="1666">R166/R188</f>
        <v>4.7473475993526346E-2</v>
      </c>
      <c r="CA166" s="132">
        <f t="shared" ref="CA166" si="1667">S166/S188</f>
        <v>6.6118593668007694E-2</v>
      </c>
      <c r="CB166" s="129">
        <f t="shared" ref="CB166" si="1668">T166/T188</f>
        <v>2.6002971768202082E-2</v>
      </c>
      <c r="CC166" s="130">
        <f t="shared" ref="CC166" si="1669">U166/U188</f>
        <v>8.7078651685393263E-2</v>
      </c>
      <c r="CD166" s="131">
        <f t="shared" ref="CD166" si="1670">V166/V188</f>
        <v>3.5480859010270774E-2</v>
      </c>
      <c r="CE166" s="132">
        <f t="shared" ref="CE166" si="1671">W166/W188</f>
        <v>6.8623398098387758E-2</v>
      </c>
      <c r="CF166" s="129">
        <f t="shared" ref="CF166" si="1672">X166/X188</f>
        <v>6.2834875791524594E-2</v>
      </c>
      <c r="CG166" s="130">
        <f t="shared" ref="CG166" si="1673">Y166/Y188</f>
        <v>6.4775910364145664E-2</v>
      </c>
      <c r="CH166" s="131">
        <f t="shared" ref="CH166" si="1674">Z166/Z188</f>
        <v>6.2656641604010022E-2</v>
      </c>
      <c r="CI166" s="129">
        <f t="shared" ref="CI166" si="1675">AA166/AA188</f>
        <v>4.4767234194546972E-2</v>
      </c>
      <c r="CJ166" s="135">
        <f t="shared" ref="CJ166" si="1676">AB166/AB188</f>
        <v>6.8546471534748299E-2</v>
      </c>
      <c r="CK166" s="136">
        <f t="shared" ref="CK166" si="1677">AC166/AC188</f>
        <v>5.0015351550506598E-2</v>
      </c>
    </row>
    <row r="167" spans="1:89" ht="14.25" thickTop="1" thickBot="1" x14ac:dyDescent="0.25">
      <c r="A167" s="137" t="s">
        <v>19</v>
      </c>
      <c r="B167" s="189">
        <v>786</v>
      </c>
      <c r="C167" s="190">
        <v>375</v>
      </c>
      <c r="D167" s="191">
        <v>352</v>
      </c>
      <c r="E167" s="192">
        <v>169</v>
      </c>
      <c r="F167" s="189">
        <v>934</v>
      </c>
      <c r="G167" s="193">
        <v>384</v>
      </c>
      <c r="H167" s="191">
        <v>904</v>
      </c>
      <c r="I167" s="192">
        <v>493</v>
      </c>
      <c r="J167" s="189">
        <v>63</v>
      </c>
      <c r="K167" s="193">
        <v>200</v>
      </c>
      <c r="L167" s="191">
        <v>282</v>
      </c>
      <c r="M167" s="189">
        <v>589</v>
      </c>
      <c r="N167" s="194">
        <v>834</v>
      </c>
      <c r="O167" s="195">
        <v>975</v>
      </c>
      <c r="P167" s="189">
        <v>459</v>
      </c>
      <c r="Q167" s="193">
        <v>509</v>
      </c>
      <c r="R167" s="191">
        <v>561</v>
      </c>
      <c r="S167" s="192">
        <v>474</v>
      </c>
      <c r="T167" s="189">
        <v>69</v>
      </c>
      <c r="U167" s="193">
        <v>260</v>
      </c>
      <c r="V167" s="191">
        <v>261</v>
      </c>
      <c r="W167" s="192">
        <v>633</v>
      </c>
      <c r="X167" s="189">
        <v>466</v>
      </c>
      <c r="Y167" s="193">
        <v>328</v>
      </c>
      <c r="Z167" s="191">
        <v>780</v>
      </c>
      <c r="AA167" s="189">
        <v>774</v>
      </c>
      <c r="AB167" s="172">
        <v>6751</v>
      </c>
      <c r="AC167" s="173">
        <f t="shared" si="1623"/>
        <v>6163</v>
      </c>
      <c r="AE167" s="269" t="s">
        <v>13</v>
      </c>
      <c r="AF167" s="20">
        <f t="shared" ref="AF167:BG167" si="1678">SUM(AF164:AF166)</f>
        <v>1125</v>
      </c>
      <c r="AG167" s="21">
        <f t="shared" si="1678"/>
        <v>735</v>
      </c>
      <c r="AH167" s="20">
        <f t="shared" si="1678"/>
        <v>448</v>
      </c>
      <c r="AI167" s="21">
        <f t="shared" si="1678"/>
        <v>437</v>
      </c>
      <c r="AJ167" s="20">
        <f t="shared" si="1678"/>
        <v>1433</v>
      </c>
      <c r="AK167" s="21">
        <f t="shared" si="1678"/>
        <v>804</v>
      </c>
      <c r="AL167" s="20">
        <f t="shared" si="1678"/>
        <v>1398</v>
      </c>
      <c r="AM167" s="21">
        <f t="shared" si="1678"/>
        <v>1108</v>
      </c>
      <c r="AN167" s="20">
        <f t="shared" si="1678"/>
        <v>156</v>
      </c>
      <c r="AO167" s="21">
        <f t="shared" si="1678"/>
        <v>437</v>
      </c>
      <c r="AP167" s="20">
        <f t="shared" si="1678"/>
        <v>510</v>
      </c>
      <c r="AQ167" s="21">
        <f t="shared" si="1678"/>
        <v>1441</v>
      </c>
      <c r="AR167" s="20">
        <f t="shared" si="1678"/>
        <v>1420</v>
      </c>
      <c r="AS167" s="21">
        <f t="shared" si="1678"/>
        <v>2000</v>
      </c>
      <c r="AT167" s="20">
        <f t="shared" si="1678"/>
        <v>865</v>
      </c>
      <c r="AU167" s="21">
        <f t="shared" si="1678"/>
        <v>879</v>
      </c>
      <c r="AV167" s="20">
        <f t="shared" si="1678"/>
        <v>1219</v>
      </c>
      <c r="AW167" s="21">
        <f t="shared" si="1678"/>
        <v>977</v>
      </c>
      <c r="AX167" s="20">
        <f t="shared" si="1678"/>
        <v>197</v>
      </c>
      <c r="AY167" s="21">
        <f t="shared" si="1678"/>
        <v>451</v>
      </c>
      <c r="AZ167" s="20">
        <f t="shared" si="1678"/>
        <v>571</v>
      </c>
      <c r="BA167" s="21">
        <f t="shared" si="1678"/>
        <v>987</v>
      </c>
      <c r="BB167" s="20">
        <f t="shared" si="1678"/>
        <v>684</v>
      </c>
      <c r="BC167" s="21">
        <f t="shared" si="1678"/>
        <v>769</v>
      </c>
      <c r="BD167" s="20">
        <f t="shared" si="1678"/>
        <v>1331</v>
      </c>
      <c r="BE167" s="21">
        <f t="shared" si="1678"/>
        <v>1347</v>
      </c>
      <c r="BF167" s="174">
        <f t="shared" si="1678"/>
        <v>11357</v>
      </c>
      <c r="BG167" s="175">
        <f t="shared" si="1678"/>
        <v>12372</v>
      </c>
      <c r="BI167" s="137" t="s">
        <v>19</v>
      </c>
      <c r="BJ167" s="129">
        <f>B167/B188</f>
        <v>0.14542090656799259</v>
      </c>
      <c r="BK167" s="130">
        <f t="shared" ref="BK167" si="1679">C167/C188</f>
        <v>7.044899492767237E-2</v>
      </c>
      <c r="BL167" s="131">
        <f t="shared" ref="BL167" si="1680">D167/D188</f>
        <v>0.13233082706766916</v>
      </c>
      <c r="BM167" s="132">
        <f t="shared" ref="BM167" si="1681">E167/E188</f>
        <v>6.5656565656565663E-2</v>
      </c>
      <c r="BN167" s="129">
        <f t="shared" ref="BN167" si="1682">F167/F188</f>
        <v>0.13783943329397874</v>
      </c>
      <c r="BO167" s="130">
        <f t="shared" ref="BO167" si="1683">G167/G188</f>
        <v>6.2287104622871049E-2</v>
      </c>
      <c r="BP167" s="131">
        <f t="shared" ref="BP167" si="1684">H167/H188</f>
        <v>0.11803107455281368</v>
      </c>
      <c r="BQ167" s="132">
        <f t="shared" ref="BQ167" si="1685">I167/I188</f>
        <v>6.1029957910373855E-2</v>
      </c>
      <c r="BR167" s="129">
        <f t="shared" ref="BR167" si="1686">J167/J188</f>
        <v>4.7547169811320754E-2</v>
      </c>
      <c r="BS167" s="130">
        <f t="shared" ref="BS167" si="1687">K167/K188</f>
        <v>0.145985401459854</v>
      </c>
      <c r="BT167" s="131">
        <f t="shared" ref="BT167" si="1688">L167/L188</f>
        <v>5.8072487644151564E-2</v>
      </c>
      <c r="BU167" s="129">
        <f t="shared" ref="BU167" si="1689">M167/M188</f>
        <v>0.1244453834777097</v>
      </c>
      <c r="BV167" s="133">
        <f t="shared" ref="BV167" si="1690">N167/N188</f>
        <v>9.2676964107123019E-2</v>
      </c>
      <c r="BW167" s="134">
        <f t="shared" ref="BW167" si="1691">O167/O188</f>
        <v>0.10966145540434147</v>
      </c>
      <c r="BX167" s="129">
        <f t="shared" ref="BX167" si="1692">P167/P188</f>
        <v>9.7721950180966577E-2</v>
      </c>
      <c r="BY167" s="130">
        <f t="shared" ref="BY167" si="1693">Q167/Q188</f>
        <v>0.10666387259010897</v>
      </c>
      <c r="BZ167" s="131">
        <f t="shared" ref="BZ167" si="1694">R167/R188</f>
        <v>0.10088113648624349</v>
      </c>
      <c r="CA167" s="132">
        <f t="shared" ref="CA167" si="1695">S167/S188</f>
        <v>8.2910617456708066E-2</v>
      </c>
      <c r="CB167" s="129">
        <f t="shared" ref="CB167" si="1696">T167/T188</f>
        <v>5.1263001485884099E-2</v>
      </c>
      <c r="CC167" s="130">
        <f t="shared" ref="CC167" si="1697">U167/U188</f>
        <v>0.18258426966292135</v>
      </c>
      <c r="CD167" s="131">
        <f t="shared" ref="CD167" si="1698">V167/V188</f>
        <v>6.0924369747899158E-2</v>
      </c>
      <c r="CE167" s="132">
        <f t="shared" ref="CE167" si="1699">W167/W188</f>
        <v>0.13083918974782968</v>
      </c>
      <c r="CF167" s="129">
        <f t="shared" ref="CF167" si="1700">X167/X188</f>
        <v>0.11349245007306381</v>
      </c>
      <c r="CG167" s="130">
        <f t="shared" ref="CG167" si="1701">Y167/Y188</f>
        <v>0.11484593837535013</v>
      </c>
      <c r="CH167" s="131">
        <f t="shared" ref="CH167" si="1702">Z167/Z188</f>
        <v>0.10288880094974277</v>
      </c>
      <c r="CI167" s="129">
        <f t="shared" ref="CI167" si="1703">AA167/AA188</f>
        <v>9.2153827836647217E-2</v>
      </c>
      <c r="CJ167" s="135">
        <f t="shared" ref="CJ167" si="1704">AB167/AB188</f>
        <v>0.10345567389472071</v>
      </c>
      <c r="CK167" s="136">
        <f t="shared" ref="CK167" si="1705">AC167/AC188</f>
        <v>9.4611605772182986E-2</v>
      </c>
    </row>
    <row r="168" spans="1:89" ht="13.5" thickTop="1" x14ac:dyDescent="0.2">
      <c r="A168" s="146" t="s">
        <v>20</v>
      </c>
      <c r="B168" s="196">
        <v>716</v>
      </c>
      <c r="C168" s="197">
        <v>407</v>
      </c>
      <c r="D168" s="198">
        <v>280</v>
      </c>
      <c r="E168" s="199">
        <v>230</v>
      </c>
      <c r="F168" s="196">
        <v>869</v>
      </c>
      <c r="G168" s="200">
        <v>486</v>
      </c>
      <c r="H168" s="198">
        <v>752</v>
      </c>
      <c r="I168" s="199">
        <v>631</v>
      </c>
      <c r="J168" s="196">
        <v>87</v>
      </c>
      <c r="K168" s="200">
        <v>250</v>
      </c>
      <c r="L168" s="198">
        <v>279</v>
      </c>
      <c r="M168" s="196">
        <v>882</v>
      </c>
      <c r="N168" s="201">
        <v>848</v>
      </c>
      <c r="O168" s="202">
        <v>1139</v>
      </c>
      <c r="P168" s="196">
        <v>483</v>
      </c>
      <c r="Q168" s="200">
        <v>503</v>
      </c>
      <c r="R168" s="198">
        <v>681</v>
      </c>
      <c r="S168" s="199">
        <v>556</v>
      </c>
      <c r="T168" s="196">
        <v>99</v>
      </c>
      <c r="U168" s="200">
        <v>253</v>
      </c>
      <c r="V168" s="198">
        <v>332</v>
      </c>
      <c r="W168" s="199">
        <v>521</v>
      </c>
      <c r="X168" s="196">
        <v>409</v>
      </c>
      <c r="Y168" s="200">
        <v>418</v>
      </c>
      <c r="Z168" s="198">
        <v>787</v>
      </c>
      <c r="AA168" s="196">
        <v>676</v>
      </c>
      <c r="AB168" s="172">
        <v>6622</v>
      </c>
      <c r="AC168" s="173">
        <f t="shared" si="1623"/>
        <v>6952</v>
      </c>
      <c r="BI168" s="146" t="s">
        <v>20</v>
      </c>
      <c r="BJ168" s="129">
        <f>B168/B188</f>
        <v>0.13246993524514339</v>
      </c>
      <c r="BK168" s="130">
        <f t="shared" ref="BK168" si="1706">C168/C188</f>
        <v>7.6460642494833739E-2</v>
      </c>
      <c r="BL168" s="131">
        <f t="shared" ref="BL168" si="1707">D168/D188</f>
        <v>0.10526315789473684</v>
      </c>
      <c r="BM168" s="132">
        <f t="shared" ref="BM168" si="1708">E168/E188</f>
        <v>8.9355089355089359E-2</v>
      </c>
      <c r="BN168" s="129">
        <f t="shared" ref="BN168" si="1709">F168/F188</f>
        <v>0.12824675324675325</v>
      </c>
      <c r="BO168" s="130">
        <f t="shared" ref="BO168" si="1710">G168/G188</f>
        <v>7.8832116788321166E-2</v>
      </c>
      <c r="BP168" s="131">
        <f t="shared" ref="BP168" si="1711">H168/H188</f>
        <v>9.8185141663402531E-2</v>
      </c>
      <c r="BQ168" s="132">
        <f t="shared" ref="BQ168" si="1712">I168/I188</f>
        <v>7.8113394404555586E-2</v>
      </c>
      <c r="BR168" s="129">
        <f t="shared" ref="BR168" si="1713">J168/J188</f>
        <v>6.5660377358490563E-2</v>
      </c>
      <c r="BS168" s="130">
        <f t="shared" ref="BS168" si="1714">K168/K188</f>
        <v>0.18248175182481752</v>
      </c>
      <c r="BT168" s="131">
        <f t="shared" ref="BT168" si="1715">L168/L188</f>
        <v>5.7454695222405275E-2</v>
      </c>
      <c r="BU168" s="129">
        <f t="shared" ref="BU168" si="1716">M168/M188</f>
        <v>0.18635115148954151</v>
      </c>
      <c r="BV168" s="133">
        <f t="shared" ref="BV168" si="1717">N168/N188</f>
        <v>9.423269252139127E-2</v>
      </c>
      <c r="BW168" s="134">
        <f t="shared" ref="BW168" si="1718">O168/O188</f>
        <v>0.12810707456978968</v>
      </c>
      <c r="BX168" s="129">
        <f t="shared" ref="BX168" si="1719">P168/P188</f>
        <v>0.10283159463487332</v>
      </c>
      <c r="BY168" s="130">
        <f t="shared" ref="BY168" si="1720">Q168/Q188</f>
        <v>0.10540653813914501</v>
      </c>
      <c r="BZ168" s="131">
        <f t="shared" ref="BZ168" si="1721">R168/R188</f>
        <v>0.12245998921057363</v>
      </c>
      <c r="CA168" s="132">
        <f t="shared" ref="CA168" si="1722">S168/S188</f>
        <v>9.7253804442889627E-2</v>
      </c>
      <c r="CB168" s="129">
        <f t="shared" ref="CB168" si="1723">T168/T188</f>
        <v>7.3551263001485886E-2</v>
      </c>
      <c r="CC168" s="130">
        <f t="shared" ref="CC168" si="1724">U168/U188</f>
        <v>0.1776685393258427</v>
      </c>
      <c r="CD168" s="131">
        <f t="shared" ref="CD168" si="1725">V168/V188</f>
        <v>7.7497665732959853E-2</v>
      </c>
      <c r="CE168" s="132">
        <f t="shared" ref="CE168" si="1726">W168/W188</f>
        <v>0.10768912773873501</v>
      </c>
      <c r="CF168" s="129">
        <f t="shared" ref="CF168" si="1727">X168/X188</f>
        <v>9.9610326351680462E-2</v>
      </c>
      <c r="CG168" s="130">
        <f t="shared" ref="CG168" si="1728">Y168/Y188</f>
        <v>0.14635854341736695</v>
      </c>
      <c r="CH168" s="131">
        <f t="shared" ref="CH168" si="1729">Z168/Z188</f>
        <v>0.10381216198390714</v>
      </c>
      <c r="CI168" s="129">
        <f t="shared" ref="CI168" si="1730">AA168/AA188</f>
        <v>8.0485772115728063E-2</v>
      </c>
      <c r="CJ168" s="135">
        <f t="shared" ref="CJ168" si="1731">AB168/AB188</f>
        <v>0.10147881388399356</v>
      </c>
      <c r="CK168" s="136">
        <f t="shared" ref="CK168" si="1732">AC168/AC188</f>
        <v>0.10672397912189131</v>
      </c>
    </row>
    <row r="169" spans="1:89" ht="13.5" thickBot="1" x14ac:dyDescent="0.25">
      <c r="A169" s="137" t="s">
        <v>21</v>
      </c>
      <c r="B169" s="189">
        <v>409</v>
      </c>
      <c r="C169" s="190">
        <v>328</v>
      </c>
      <c r="D169" s="191">
        <v>168</v>
      </c>
      <c r="E169" s="192">
        <v>207</v>
      </c>
      <c r="F169" s="189">
        <v>564</v>
      </c>
      <c r="G169" s="193">
        <v>318</v>
      </c>
      <c r="H169" s="191">
        <v>646</v>
      </c>
      <c r="I169" s="192">
        <v>477</v>
      </c>
      <c r="J169" s="189">
        <v>69</v>
      </c>
      <c r="K169" s="193">
        <v>187</v>
      </c>
      <c r="L169" s="191">
        <v>231</v>
      </c>
      <c r="M169" s="189">
        <v>559</v>
      </c>
      <c r="N169" s="194">
        <v>572</v>
      </c>
      <c r="O169" s="195">
        <v>861</v>
      </c>
      <c r="P169" s="189">
        <v>382</v>
      </c>
      <c r="Q169" s="193">
        <v>376</v>
      </c>
      <c r="R169" s="191">
        <v>538</v>
      </c>
      <c r="S169" s="192">
        <v>421</v>
      </c>
      <c r="T169" s="189">
        <v>98</v>
      </c>
      <c r="U169" s="193">
        <v>198</v>
      </c>
      <c r="V169" s="191">
        <v>239</v>
      </c>
      <c r="W169" s="192">
        <v>466</v>
      </c>
      <c r="X169" s="189">
        <v>275</v>
      </c>
      <c r="Y169" s="193">
        <v>351</v>
      </c>
      <c r="Z169" s="191">
        <v>544</v>
      </c>
      <c r="AA169" s="189">
        <v>671</v>
      </c>
      <c r="AB169" s="172">
        <v>4735</v>
      </c>
      <c r="AC169" s="173">
        <f t="shared" si="1623"/>
        <v>5420</v>
      </c>
      <c r="AE169" s="272" t="s">
        <v>85</v>
      </c>
      <c r="BI169" s="137" t="s">
        <v>21</v>
      </c>
      <c r="BJ169" s="129">
        <f>B169/B188</f>
        <v>7.5670675300647555E-2</v>
      </c>
      <c r="BK169" s="130">
        <f t="shared" ref="BK169" si="1733">C169/C188</f>
        <v>6.1619387563404099E-2</v>
      </c>
      <c r="BL169" s="131">
        <f t="shared" ref="BL169" si="1734">D169/D188</f>
        <v>6.3157894736842107E-2</v>
      </c>
      <c r="BM169" s="132">
        <f t="shared" ref="BM169" si="1735">E169/E188</f>
        <v>8.0419580419580416E-2</v>
      </c>
      <c r="BN169" s="129">
        <f t="shared" ref="BN169" si="1736">F169/F188</f>
        <v>8.3234946871310514E-2</v>
      </c>
      <c r="BO169" s="130">
        <f t="shared" ref="BO169" si="1737">G169/G188</f>
        <v>5.1581508515815083E-2</v>
      </c>
      <c r="BP169" s="131">
        <f t="shared" ref="BP169" si="1738">H169/H188</f>
        <v>8.4345214779997388E-2</v>
      </c>
      <c r="BQ169" s="132">
        <f t="shared" ref="BQ169" si="1739">I169/I188</f>
        <v>5.9049269621193362E-2</v>
      </c>
      <c r="BR169" s="129">
        <f t="shared" ref="BR169" si="1740">J169/J188</f>
        <v>5.2075471698113204E-2</v>
      </c>
      <c r="BS169" s="130">
        <f t="shared" ref="BS169" si="1741">K169/K188</f>
        <v>0.13649635036496349</v>
      </c>
      <c r="BT169" s="131">
        <f t="shared" ref="BT169" si="1742">L169/L188</f>
        <v>4.7570016474464578E-2</v>
      </c>
      <c r="BU169" s="129">
        <f t="shared" ref="BU169" si="1743">M169/M188</f>
        <v>0.11810690893724911</v>
      </c>
      <c r="BV169" s="133">
        <f t="shared" ref="BV169" si="1744">N169/N188</f>
        <v>6.3562618068674304E-2</v>
      </c>
      <c r="BW169" s="134">
        <f t="shared" ref="BW169" si="1745">O169/O188</f>
        <v>9.683950061860308E-2</v>
      </c>
      <c r="BX169" s="129">
        <f t="shared" ref="BX169" si="1746">P169/P188</f>
        <v>8.1328507558015753E-2</v>
      </c>
      <c r="BY169" s="130">
        <f t="shared" ref="BY169" si="1747">Q169/Q188</f>
        <v>7.8792958927074608E-2</v>
      </c>
      <c r="BZ169" s="131">
        <f t="shared" ref="BZ169" si="1748">R169/R188</f>
        <v>9.6745189714080207E-2</v>
      </c>
      <c r="CA169" s="132">
        <f t="shared" ref="CA169" si="1749">S169/S188</f>
        <v>7.3640020990029739E-2</v>
      </c>
      <c r="CB169" s="129">
        <f t="shared" ref="CB169" si="1750">T169/T188</f>
        <v>7.280832095096583E-2</v>
      </c>
      <c r="CC169" s="130">
        <f t="shared" ref="CC169" si="1751">U169/U188</f>
        <v>0.13904494382022473</v>
      </c>
      <c r="CD169" s="131">
        <f t="shared" ref="CD169" si="1752">V169/V188</f>
        <v>5.5788982259570498E-2</v>
      </c>
      <c r="CE169" s="132">
        <f t="shared" ref="CE169" si="1753">W169/W188</f>
        <v>9.6320793716411737E-2</v>
      </c>
      <c r="CF169" s="129">
        <f t="shared" ref="CF169" si="1754">X169/X188</f>
        <v>6.6975158304919624E-2</v>
      </c>
      <c r="CG169" s="130">
        <f t="shared" ref="CG169" si="1755">Y169/Y188</f>
        <v>0.12289915966386554</v>
      </c>
      <c r="CH169" s="131">
        <f t="shared" ref="CH169" si="1756">Z169/Z188</f>
        <v>7.1758343226487276E-2</v>
      </c>
      <c r="CI169" s="129">
        <f t="shared" ref="CI169" si="1757">AA169/AA188</f>
        <v>7.9890463150375041E-2</v>
      </c>
      <c r="CJ169" s="135">
        <f t="shared" ref="CJ169" si="1758">AB169/AB188</f>
        <v>7.2561489541031338E-2</v>
      </c>
      <c r="CK169" s="136">
        <f t="shared" ref="CK169" si="1759">AC169/AC188</f>
        <v>8.3205403745778325E-2</v>
      </c>
    </row>
    <row r="170" spans="1:89" ht="14.25" thickTop="1" thickBot="1" x14ac:dyDescent="0.25">
      <c r="A170" s="146" t="s">
        <v>22</v>
      </c>
      <c r="B170" s="196">
        <v>321</v>
      </c>
      <c r="C170" s="197">
        <v>240</v>
      </c>
      <c r="D170" s="198">
        <v>139</v>
      </c>
      <c r="E170" s="199">
        <v>137</v>
      </c>
      <c r="F170" s="196">
        <v>406</v>
      </c>
      <c r="G170" s="200">
        <v>228</v>
      </c>
      <c r="H170" s="198">
        <v>496</v>
      </c>
      <c r="I170" s="199">
        <v>451</v>
      </c>
      <c r="J170" s="196">
        <v>62</v>
      </c>
      <c r="K170" s="200">
        <v>135</v>
      </c>
      <c r="L170" s="198">
        <v>224</v>
      </c>
      <c r="M170" s="196">
        <v>367</v>
      </c>
      <c r="N170" s="201">
        <v>448</v>
      </c>
      <c r="O170" s="202">
        <v>604</v>
      </c>
      <c r="P170" s="196">
        <v>238</v>
      </c>
      <c r="Q170" s="200">
        <v>271</v>
      </c>
      <c r="R170" s="198">
        <v>354</v>
      </c>
      <c r="S170" s="199">
        <v>298</v>
      </c>
      <c r="T170" s="196">
        <v>62</v>
      </c>
      <c r="U170" s="200">
        <v>80</v>
      </c>
      <c r="V170" s="198">
        <v>215</v>
      </c>
      <c r="W170" s="199">
        <v>278</v>
      </c>
      <c r="X170" s="196">
        <v>206</v>
      </c>
      <c r="Y170" s="200">
        <v>191</v>
      </c>
      <c r="Z170" s="198">
        <v>476</v>
      </c>
      <c r="AA170" s="196">
        <v>558</v>
      </c>
      <c r="AB170" s="172">
        <v>3647</v>
      </c>
      <c r="AC170" s="173">
        <f t="shared" si="1623"/>
        <v>3838</v>
      </c>
      <c r="AE170" s="298" t="s">
        <v>0</v>
      </c>
      <c r="AF170" s="292" t="s">
        <v>1</v>
      </c>
      <c r="AG170" s="293"/>
      <c r="AH170" s="292" t="s">
        <v>2</v>
      </c>
      <c r="AI170" s="293"/>
      <c r="AJ170" s="292" t="s">
        <v>3</v>
      </c>
      <c r="AK170" s="293"/>
      <c r="AL170" s="292" t="s">
        <v>4</v>
      </c>
      <c r="AM170" s="293"/>
      <c r="AN170" s="292" t="s">
        <v>5</v>
      </c>
      <c r="AO170" s="293"/>
      <c r="AP170" s="292" t="s">
        <v>6</v>
      </c>
      <c r="AQ170" s="293"/>
      <c r="AR170" s="292" t="s">
        <v>7</v>
      </c>
      <c r="AS170" s="293"/>
      <c r="AT170" s="292" t="s">
        <v>8</v>
      </c>
      <c r="AU170" s="293"/>
      <c r="AV170" s="292" t="s">
        <v>9</v>
      </c>
      <c r="AW170" s="293"/>
      <c r="AX170" s="292" t="s">
        <v>10</v>
      </c>
      <c r="AY170" s="293"/>
      <c r="AZ170" s="292" t="s">
        <v>11</v>
      </c>
      <c r="BA170" s="293"/>
      <c r="BB170" s="292" t="s">
        <v>12</v>
      </c>
      <c r="BC170" s="293"/>
      <c r="BD170" s="294" t="s">
        <v>40</v>
      </c>
      <c r="BE170" s="295"/>
      <c r="BF170" s="296" t="s">
        <v>41</v>
      </c>
      <c r="BG170" s="297"/>
      <c r="BI170" s="146" t="s">
        <v>22</v>
      </c>
      <c r="BJ170" s="129">
        <f>B170/B188</f>
        <v>5.9389454209065683E-2</v>
      </c>
      <c r="BK170" s="130">
        <f t="shared" ref="BK170" si="1760">C170/C188</f>
        <v>4.5087356753710311E-2</v>
      </c>
      <c r="BL170" s="131">
        <f t="shared" ref="BL170" si="1761">D170/D188</f>
        <v>5.2255639097744361E-2</v>
      </c>
      <c r="BM170" s="132">
        <f t="shared" ref="BM170" si="1762">E170/E188</f>
        <v>5.3224553224553224E-2</v>
      </c>
      <c r="BN170" s="129">
        <f t="shared" ref="BN170" si="1763">F170/F188</f>
        <v>5.9917355371900828E-2</v>
      </c>
      <c r="BO170" s="130">
        <f t="shared" ref="BO170" si="1764">G170/G188</f>
        <v>3.6982968369829686E-2</v>
      </c>
      <c r="BP170" s="131">
        <f t="shared" ref="BP170" si="1765">H170/H188</f>
        <v>6.4760412586499547E-2</v>
      </c>
      <c r="BQ170" s="132">
        <f t="shared" ref="BQ170" si="1766">I170/I188</f>
        <v>5.5830651151275071E-2</v>
      </c>
      <c r="BR170" s="129">
        <f t="shared" ref="BR170" si="1767">J170/J188</f>
        <v>4.679245283018868E-2</v>
      </c>
      <c r="BS170" s="130">
        <f t="shared" ref="BS170" si="1768">K170/K188</f>
        <v>9.8540145985401464E-2</v>
      </c>
      <c r="BT170" s="131">
        <f t="shared" ref="BT170" si="1769">L170/L188</f>
        <v>4.6128500823723231E-2</v>
      </c>
      <c r="BU170" s="129">
        <f t="shared" ref="BU170" si="1770">M170/M188</f>
        <v>7.7540671878301284E-2</v>
      </c>
      <c r="BV170" s="133">
        <f t="shared" ref="BV170" si="1771">N170/N188</f>
        <v>4.9783309256584064E-2</v>
      </c>
      <c r="BW170" s="134">
        <f t="shared" ref="BW170" si="1772">O170/O188</f>
        <v>6.7933865706894608E-2</v>
      </c>
      <c r="BX170" s="129">
        <f t="shared" ref="BX170" si="1773">P170/P188</f>
        <v>5.0670640834575259E-2</v>
      </c>
      <c r="BY170" s="130">
        <f t="shared" ref="BY170" si="1774">Q170/Q188</f>
        <v>5.6789606035205366E-2</v>
      </c>
      <c r="BZ170" s="131">
        <f t="shared" ref="BZ170" si="1775">R170/R188</f>
        <v>6.3657615536773959E-2</v>
      </c>
      <c r="CA170" s="132">
        <f t="shared" ref="CA170" si="1776">S170/S188</f>
        <v>5.2125240510757391E-2</v>
      </c>
      <c r="CB170" s="129">
        <f t="shared" ref="CB170" si="1777">T170/T188</f>
        <v>4.6062407132243688E-2</v>
      </c>
      <c r="CC170" s="130">
        <f t="shared" ref="CC170" si="1778">U170/U188</f>
        <v>5.6179775280898875E-2</v>
      </c>
      <c r="CD170" s="131">
        <f t="shared" ref="CD170" si="1779">V170/V188</f>
        <v>5.0186741363211954E-2</v>
      </c>
      <c r="CE170" s="132">
        <f t="shared" ref="CE170" si="1780">W170/W188</f>
        <v>5.7461761058288548E-2</v>
      </c>
      <c r="CF170" s="129">
        <f t="shared" ref="CF170" si="1781">X170/X188</f>
        <v>5.0170482221139796E-2</v>
      </c>
      <c r="CG170" s="130">
        <f t="shared" ref="CG170" si="1782">Y170/Y188</f>
        <v>6.687675070028011E-2</v>
      </c>
      <c r="CH170" s="131">
        <f t="shared" ref="CH170" si="1783">Z170/Z188</f>
        <v>6.2788550323176359E-2</v>
      </c>
      <c r="CI170" s="129">
        <f t="shared" ref="CI170" si="1784">AA170/AA188</f>
        <v>6.6436480533396833E-2</v>
      </c>
      <c r="CJ170" s="135">
        <f t="shared" ref="CJ170" si="1785">AB170/AB188</f>
        <v>5.588843766761168E-2</v>
      </c>
      <c r="CK170" s="136">
        <f t="shared" ref="CK170" si="1786">AC170/AC188</f>
        <v>5.8919250844335275E-2</v>
      </c>
    </row>
    <row r="171" spans="1:89" ht="15" thickTop="1" thickBot="1" x14ac:dyDescent="0.3">
      <c r="A171" s="137" t="s">
        <v>23</v>
      </c>
      <c r="B171" s="189">
        <v>248</v>
      </c>
      <c r="C171" s="190">
        <v>288</v>
      </c>
      <c r="D171" s="191">
        <v>128</v>
      </c>
      <c r="E171" s="192">
        <v>156</v>
      </c>
      <c r="F171" s="189">
        <v>330</v>
      </c>
      <c r="G171" s="193">
        <v>235</v>
      </c>
      <c r="H171" s="191">
        <v>425</v>
      </c>
      <c r="I171" s="192">
        <v>394</v>
      </c>
      <c r="J171" s="189">
        <v>66</v>
      </c>
      <c r="K171" s="193">
        <v>82</v>
      </c>
      <c r="L171" s="191">
        <v>235</v>
      </c>
      <c r="M171" s="189">
        <v>276</v>
      </c>
      <c r="N171" s="194">
        <v>433</v>
      </c>
      <c r="O171" s="195">
        <v>429</v>
      </c>
      <c r="P171" s="189">
        <v>224</v>
      </c>
      <c r="Q171" s="193">
        <v>206</v>
      </c>
      <c r="R171" s="191">
        <v>302</v>
      </c>
      <c r="S171" s="192">
        <v>298</v>
      </c>
      <c r="T171" s="189">
        <v>72</v>
      </c>
      <c r="U171" s="193">
        <v>76</v>
      </c>
      <c r="V171" s="191">
        <v>218</v>
      </c>
      <c r="W171" s="192">
        <v>260</v>
      </c>
      <c r="X171" s="189">
        <v>192</v>
      </c>
      <c r="Y171" s="193">
        <v>123</v>
      </c>
      <c r="Z171" s="191">
        <v>408</v>
      </c>
      <c r="AA171" s="189">
        <v>491</v>
      </c>
      <c r="AB171" s="172">
        <v>3281</v>
      </c>
      <c r="AC171" s="173">
        <f t="shared" si="1623"/>
        <v>3314</v>
      </c>
      <c r="AE171" s="299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4.5883441258094355E-2</v>
      </c>
      <c r="BK171" s="130">
        <f t="shared" ref="BK171" si="1787">C171/C188</f>
        <v>5.4104828104452378E-2</v>
      </c>
      <c r="BL171" s="131">
        <f t="shared" ref="BL171" si="1788">D171/D188</f>
        <v>4.8120300751879702E-2</v>
      </c>
      <c r="BM171" s="132">
        <f t="shared" ref="BM171" si="1789">E171/E188</f>
        <v>6.0606060606060608E-2</v>
      </c>
      <c r="BN171" s="129">
        <f t="shared" ref="BN171" si="1790">F171/F188</f>
        <v>4.8701298701298704E-2</v>
      </c>
      <c r="BO171" s="130">
        <f t="shared" ref="BO171" si="1791">G171/G188</f>
        <v>3.8118410381184104E-2</v>
      </c>
      <c r="BP171" s="131">
        <f t="shared" ref="BP171" si="1792">H171/H188</f>
        <v>5.5490272881577228E-2</v>
      </c>
      <c r="BQ171" s="132">
        <f t="shared" ref="BQ171" si="1793">I171/I188</f>
        <v>4.8774449121069569E-2</v>
      </c>
      <c r="BR171" s="129">
        <f t="shared" ref="BR171" si="1794">J171/J188</f>
        <v>4.9811320754716983E-2</v>
      </c>
      <c r="BS171" s="130">
        <f t="shared" ref="BS171" si="1795">K171/K188</f>
        <v>5.9854014598540145E-2</v>
      </c>
      <c r="BT171" s="131">
        <f t="shared" ref="BT171" si="1796">L171/L188</f>
        <v>4.8393739703459636E-2</v>
      </c>
      <c r="BU171" s="129">
        <f t="shared" ref="BU171" si="1797">M171/M188</f>
        <v>5.8313965772237485E-2</v>
      </c>
      <c r="BV171" s="133">
        <f t="shared" ref="BV171" si="1798">N171/N188</f>
        <v>4.8116457384153793E-2</v>
      </c>
      <c r="BW171" s="134">
        <f t="shared" ref="BW171" si="1799">O171/O188</f>
        <v>4.8251040377910247E-2</v>
      </c>
      <c r="BX171" s="129">
        <f t="shared" ref="BX171" si="1800">P171/P188</f>
        <v>4.7690014903129657E-2</v>
      </c>
      <c r="BY171" s="130">
        <f t="shared" ref="BY171" si="1801">Q171/Q188</f>
        <v>4.3168482816429168E-2</v>
      </c>
      <c r="BZ171" s="131">
        <f t="shared" ref="BZ171" si="1802">R171/R188</f>
        <v>5.4306779356230891E-2</v>
      </c>
      <c r="CA171" s="132">
        <f t="shared" ref="CA171" si="1803">S171/S188</f>
        <v>5.2125240510757391E-2</v>
      </c>
      <c r="CB171" s="129">
        <f t="shared" ref="CB171" si="1804">T171/T188</f>
        <v>5.3491827637444277E-2</v>
      </c>
      <c r="CC171" s="130">
        <f t="shared" ref="CC171" si="1805">U171/U188</f>
        <v>5.3370786516853931E-2</v>
      </c>
      <c r="CD171" s="131">
        <f t="shared" ref="CD171" si="1806">V171/V188</f>
        <v>5.0887021475256769E-2</v>
      </c>
      <c r="CE171" s="132">
        <f t="shared" ref="CE171" si="1807">W171/W188</f>
        <v>5.3741215378255477E-2</v>
      </c>
      <c r="CF171" s="129">
        <f t="shared" ref="CF171" si="1808">X171/X188</f>
        <v>4.6760837798343884E-2</v>
      </c>
      <c r="CG171" s="130">
        <f t="shared" ref="CG171" si="1809">Y171/Y188</f>
        <v>4.3067226890756302E-2</v>
      </c>
      <c r="CH171" s="131">
        <f t="shared" ref="CH171" si="1810">Z171/Z188</f>
        <v>5.381875741986545E-2</v>
      </c>
      <c r="CI171" s="129">
        <f t="shared" ref="CI171" si="1811">AA171/AA188</f>
        <v>5.8459340397666391E-2</v>
      </c>
      <c r="CJ171" s="135">
        <f t="shared" ref="CJ171" si="1812">AB171/AB188</f>
        <v>5.0279672055781169E-2</v>
      </c>
      <c r="CK171" s="136">
        <f t="shared" ref="CK171" si="1813">AC171/AC188</f>
        <v>5.0875038378876268E-2</v>
      </c>
    </row>
    <row r="172" spans="1:89" ht="13.5" thickTop="1" x14ac:dyDescent="0.2">
      <c r="A172" s="146" t="s">
        <v>24</v>
      </c>
      <c r="B172" s="203">
        <v>301</v>
      </c>
      <c r="C172" s="197">
        <v>264</v>
      </c>
      <c r="D172" s="198">
        <v>119</v>
      </c>
      <c r="E172" s="199">
        <v>173</v>
      </c>
      <c r="F172" s="196">
        <v>269</v>
      </c>
      <c r="G172" s="200">
        <v>231</v>
      </c>
      <c r="H172" s="198">
        <v>428</v>
      </c>
      <c r="I172" s="199">
        <v>367</v>
      </c>
      <c r="J172" s="196">
        <v>65</v>
      </c>
      <c r="K172" s="200">
        <v>69</v>
      </c>
      <c r="L172" s="198">
        <v>241</v>
      </c>
      <c r="M172" s="196">
        <v>204</v>
      </c>
      <c r="N172" s="201">
        <v>438</v>
      </c>
      <c r="O172" s="204">
        <v>403</v>
      </c>
      <c r="P172" s="196">
        <v>184</v>
      </c>
      <c r="Q172" s="200">
        <v>191</v>
      </c>
      <c r="R172" s="198">
        <v>267</v>
      </c>
      <c r="S172" s="199">
        <v>277</v>
      </c>
      <c r="T172" s="196">
        <v>64</v>
      </c>
      <c r="U172" s="200">
        <v>65</v>
      </c>
      <c r="V172" s="198">
        <v>241</v>
      </c>
      <c r="W172" s="205">
        <v>273</v>
      </c>
      <c r="X172" s="196">
        <v>171</v>
      </c>
      <c r="Y172" s="200">
        <v>130</v>
      </c>
      <c r="Z172" s="198">
        <v>406</v>
      </c>
      <c r="AA172" s="196">
        <v>561</v>
      </c>
      <c r="AB172" s="172">
        <v>3194</v>
      </c>
      <c r="AC172" s="173">
        <f t="shared" si="1623"/>
        <v>3208</v>
      </c>
      <c r="AE172" s="275" t="str">
        <f>$AE$17</f>
        <v>17:00 - 17:59</v>
      </c>
      <c r="AF172" s="126">
        <f t="shared" ref="AF172:AU173" si="1814">SUMIF($A$9:$A$32,$AE172,B$164:B$187)</f>
        <v>334</v>
      </c>
      <c r="AG172" s="186">
        <f t="shared" si="1814"/>
        <v>732</v>
      </c>
      <c r="AH172" s="127">
        <f t="shared" si="1814"/>
        <v>209</v>
      </c>
      <c r="AI172" s="180">
        <f t="shared" si="1814"/>
        <v>259</v>
      </c>
      <c r="AJ172" s="126">
        <f t="shared" si="1814"/>
        <v>347</v>
      </c>
      <c r="AK172" s="128">
        <f t="shared" si="1814"/>
        <v>981</v>
      </c>
      <c r="AL172" s="127">
        <f t="shared" si="1814"/>
        <v>580</v>
      </c>
      <c r="AM172" s="180">
        <f t="shared" si="1814"/>
        <v>988</v>
      </c>
      <c r="AN172" s="126">
        <f t="shared" si="1814"/>
        <v>199</v>
      </c>
      <c r="AO172" s="128">
        <f t="shared" si="1814"/>
        <v>51</v>
      </c>
      <c r="AP172" s="127">
        <f t="shared" si="1814"/>
        <v>706</v>
      </c>
      <c r="AQ172" s="126">
        <f t="shared" si="1814"/>
        <v>161</v>
      </c>
      <c r="AR172" s="179">
        <f t="shared" si="1814"/>
        <v>1116</v>
      </c>
      <c r="AS172" s="181">
        <f t="shared" si="1814"/>
        <v>750</v>
      </c>
      <c r="AT172" s="126">
        <f t="shared" si="1814"/>
        <v>514</v>
      </c>
      <c r="AU172" s="128">
        <f t="shared" si="1814"/>
        <v>512</v>
      </c>
      <c r="AV172" s="127">
        <f t="shared" ref="AP172:BE173" si="1815">SUMIF($A$9:$A$32,$AE172,R$164:R$187)</f>
        <v>453</v>
      </c>
      <c r="AW172" s="180">
        <f t="shared" si="1815"/>
        <v>661</v>
      </c>
      <c r="AX172" s="126">
        <f t="shared" si="1815"/>
        <v>162</v>
      </c>
      <c r="AY172" s="128">
        <f t="shared" si="1815"/>
        <v>40</v>
      </c>
      <c r="AZ172" s="127">
        <f t="shared" si="1815"/>
        <v>579</v>
      </c>
      <c r="BA172" s="180">
        <f t="shared" si="1815"/>
        <v>337</v>
      </c>
      <c r="BB172" s="126">
        <f t="shared" si="1815"/>
        <v>432</v>
      </c>
      <c r="BC172" s="128">
        <f t="shared" si="1815"/>
        <v>190</v>
      </c>
      <c r="BD172" s="184">
        <f t="shared" si="1815"/>
        <v>565</v>
      </c>
      <c r="BE172" s="185">
        <f t="shared" si="1815"/>
        <v>842</v>
      </c>
      <c r="BF172" s="170">
        <f>AF172+AH172+AJ172+AL172+AN172+AP172+AR172+AT172+AV172+AX172+AZ172+BB172+BD172</f>
        <v>6196</v>
      </c>
      <c r="BG172" s="171">
        <f>AG172+AI172+AK172+AM172+AO172+AQ172+AS172+AU172+AW172+AY172+BA172+BC172+BE172</f>
        <v>6504</v>
      </c>
      <c r="BI172" s="146" t="s">
        <v>24</v>
      </c>
      <c r="BJ172" s="129">
        <f>B172/B188</f>
        <v>5.5689176688251622E-2</v>
      </c>
      <c r="BK172" s="130">
        <f t="shared" ref="BK172" si="1816">C172/C188</f>
        <v>4.9596092429081348E-2</v>
      </c>
      <c r="BL172" s="131">
        <f t="shared" ref="BL172" si="1817">D172/D188</f>
        <v>4.4736842105263158E-2</v>
      </c>
      <c r="BM172" s="132">
        <f t="shared" ref="BM172" si="1818">E172/E188</f>
        <v>6.7210567210567215E-2</v>
      </c>
      <c r="BN172" s="129">
        <f t="shared" ref="BN172" si="1819">F172/F188</f>
        <v>3.9698937426210154E-2</v>
      </c>
      <c r="BO172" s="130">
        <f t="shared" ref="BO172" si="1820">G172/G188</f>
        <v>3.7469586374695864E-2</v>
      </c>
      <c r="BP172" s="131">
        <f t="shared" ref="BP172" si="1821">H172/H188</f>
        <v>5.5881968925447188E-2</v>
      </c>
      <c r="BQ172" s="132">
        <f t="shared" ref="BQ172" si="1822">I172/I188</f>
        <v>4.5432037633077495E-2</v>
      </c>
      <c r="BR172" s="129">
        <f t="shared" ref="BR172" si="1823">J172/J188</f>
        <v>4.9056603773584909E-2</v>
      </c>
      <c r="BS172" s="130">
        <f t="shared" ref="BS172" si="1824">K172/K188</f>
        <v>5.0364963503649635E-2</v>
      </c>
      <c r="BT172" s="131">
        <f t="shared" ref="BT172" si="1825">L172/L188</f>
        <v>4.9629324546952222E-2</v>
      </c>
      <c r="BU172" s="129">
        <f t="shared" ref="BU172" si="1826">M172/M188</f>
        <v>4.3101626875132054E-2</v>
      </c>
      <c r="BV172" s="133">
        <f t="shared" ref="BV172" si="1827">N172/N188</f>
        <v>4.8672074674963886E-2</v>
      </c>
      <c r="BW172" s="134">
        <f t="shared" ref="BW172" si="1828">O172/O188</f>
        <v>4.5326734900461144E-2</v>
      </c>
      <c r="BX172" s="129">
        <f t="shared" ref="BX172" si="1829">P172/P188</f>
        <v>3.9173940813285076E-2</v>
      </c>
      <c r="BY172" s="130">
        <f t="shared" ref="BY172" si="1830">Q172/Q188</f>
        <v>4.0025146689019277E-2</v>
      </c>
      <c r="BZ172" s="131">
        <f t="shared" ref="BZ172" si="1831">R172/R188</f>
        <v>4.80129473116346E-2</v>
      </c>
      <c r="CA172" s="132">
        <f t="shared" ref="CA172" si="1832">S172/S188</f>
        <v>4.8451985306979188E-2</v>
      </c>
      <c r="CB172" s="129">
        <f t="shared" ref="CB172" si="1833">T172/T188</f>
        <v>4.7548291233283801E-2</v>
      </c>
      <c r="CC172" s="130">
        <f t="shared" ref="CC172" si="1834">U172/U188</f>
        <v>4.5646067415730338E-2</v>
      </c>
      <c r="CD172" s="131">
        <f t="shared" ref="CD172" si="1835">V172/V188</f>
        <v>5.6255835667600375E-2</v>
      </c>
      <c r="CE172" s="132">
        <f t="shared" ref="CE172" si="1836">W172/W188</f>
        <v>5.6428276147168249E-2</v>
      </c>
      <c r="CF172" s="129">
        <f t="shared" ref="CF172" si="1837">X172/X188</f>
        <v>4.1646371164150021E-2</v>
      </c>
      <c r="CG172" s="130">
        <f t="shared" ref="CG172" si="1838">Y172/Y188</f>
        <v>4.5518207282913163E-2</v>
      </c>
      <c r="CH172" s="131">
        <f t="shared" ref="CH172" si="1839">Z172/Z188</f>
        <v>5.3554939981532781E-2</v>
      </c>
      <c r="CI172" s="129">
        <f t="shared" ref="CI172" si="1840">AA172/AA188</f>
        <v>6.6793665912608643E-2</v>
      </c>
      <c r="CJ172" s="135">
        <f t="shared" ref="CJ172" si="1841">AB172/AB188</f>
        <v>4.8946440885755879E-2</v>
      </c>
      <c r="CK172" s="136">
        <f t="shared" ref="CK172" si="1842">AC172/AC188</f>
        <v>4.9247774025176543E-2</v>
      </c>
    </row>
    <row r="173" spans="1:89" x14ac:dyDescent="0.2">
      <c r="A173" s="137" t="s">
        <v>25</v>
      </c>
      <c r="B173" s="206">
        <v>212</v>
      </c>
      <c r="C173" s="190">
        <v>252</v>
      </c>
      <c r="D173" s="191">
        <v>95</v>
      </c>
      <c r="E173" s="192">
        <v>150</v>
      </c>
      <c r="F173" s="189">
        <v>245</v>
      </c>
      <c r="G173" s="193">
        <v>260</v>
      </c>
      <c r="H173" s="191">
        <v>369</v>
      </c>
      <c r="I173" s="192">
        <v>451</v>
      </c>
      <c r="J173" s="189">
        <v>64</v>
      </c>
      <c r="K173" s="190">
        <v>69</v>
      </c>
      <c r="L173" s="191">
        <v>249</v>
      </c>
      <c r="M173" s="189">
        <v>208</v>
      </c>
      <c r="N173" s="194">
        <v>422</v>
      </c>
      <c r="O173" s="207">
        <v>386</v>
      </c>
      <c r="P173" s="189">
        <v>163</v>
      </c>
      <c r="Q173" s="190">
        <v>170</v>
      </c>
      <c r="R173" s="191">
        <v>292</v>
      </c>
      <c r="S173" s="192">
        <v>296</v>
      </c>
      <c r="T173" s="198">
        <v>49</v>
      </c>
      <c r="U173" s="189">
        <v>53</v>
      </c>
      <c r="V173" s="191">
        <v>160</v>
      </c>
      <c r="W173" s="208">
        <v>246</v>
      </c>
      <c r="X173" s="189">
        <v>126</v>
      </c>
      <c r="Y173" s="193">
        <v>112</v>
      </c>
      <c r="Z173" s="191">
        <v>423</v>
      </c>
      <c r="AA173" s="189">
        <v>403</v>
      </c>
      <c r="AB173" s="172">
        <v>2869</v>
      </c>
      <c r="AC173" s="173">
        <f t="shared" si="1623"/>
        <v>3056</v>
      </c>
      <c r="AE173" s="277" t="str">
        <f>$AE$18</f>
        <v>18:00 - 18:59</v>
      </c>
      <c r="AF173" s="126">
        <f t="shared" si="1814"/>
        <v>257</v>
      </c>
      <c r="AG173" s="190">
        <f t="shared" si="1814"/>
        <v>502</v>
      </c>
      <c r="AH173" s="191">
        <f t="shared" si="1814"/>
        <v>72</v>
      </c>
      <c r="AI173" s="192">
        <f t="shared" si="1814"/>
        <v>212</v>
      </c>
      <c r="AJ173" s="278">
        <f t="shared" si="1814"/>
        <v>276</v>
      </c>
      <c r="AK173" s="193">
        <f t="shared" si="1814"/>
        <v>616</v>
      </c>
      <c r="AL173" s="191">
        <f t="shared" si="1814"/>
        <v>319</v>
      </c>
      <c r="AM173" s="192">
        <f t="shared" si="1814"/>
        <v>575</v>
      </c>
      <c r="AN173" s="278">
        <f t="shared" si="1814"/>
        <v>60</v>
      </c>
      <c r="AO173" s="193">
        <f t="shared" si="1814"/>
        <v>50</v>
      </c>
      <c r="AP173" s="191">
        <f t="shared" si="1815"/>
        <v>331</v>
      </c>
      <c r="AQ173" s="278">
        <f t="shared" si="1815"/>
        <v>160</v>
      </c>
      <c r="AR173" s="194">
        <f t="shared" si="1815"/>
        <v>449</v>
      </c>
      <c r="AS173" s="195">
        <f t="shared" si="1815"/>
        <v>524</v>
      </c>
      <c r="AT173" s="278">
        <f t="shared" si="1815"/>
        <v>242</v>
      </c>
      <c r="AU173" s="193">
        <f t="shared" si="1815"/>
        <v>304</v>
      </c>
      <c r="AV173" s="191">
        <f t="shared" si="1815"/>
        <v>236</v>
      </c>
      <c r="AW173" s="192">
        <f t="shared" si="1815"/>
        <v>345</v>
      </c>
      <c r="AX173" s="278">
        <f t="shared" si="1815"/>
        <v>79</v>
      </c>
      <c r="AY173" s="193">
        <f t="shared" si="1815"/>
        <v>38</v>
      </c>
      <c r="AZ173" s="191">
        <f t="shared" si="1815"/>
        <v>251</v>
      </c>
      <c r="BA173" s="192">
        <f t="shared" si="1815"/>
        <v>214</v>
      </c>
      <c r="BB173" s="278">
        <f t="shared" si="1815"/>
        <v>252</v>
      </c>
      <c r="BC173" s="193">
        <f t="shared" si="1815"/>
        <v>161</v>
      </c>
      <c r="BD173" s="191">
        <f t="shared" si="1815"/>
        <v>343</v>
      </c>
      <c r="BE173" s="278">
        <f t="shared" si="1815"/>
        <v>519</v>
      </c>
      <c r="BF173" s="172">
        <f>SUM(AF173,AH173,AJ173,AL173,AN173,AP173,AR173,AT173,AV173,AX173,AZ173,BB173,BD173)</f>
        <v>3167</v>
      </c>
      <c r="BG173" s="173">
        <f>SUM(AG173,AI173,AK173,AM173,AO173,AQ173,AS173,AU173,AW173,AY173,BA173,BC173,BE173)</f>
        <v>4220</v>
      </c>
      <c r="BI173" s="137" t="s">
        <v>25</v>
      </c>
      <c r="BJ173" s="129">
        <f>B173/B188</f>
        <v>3.9222941720629047E-2</v>
      </c>
      <c r="BK173" s="130">
        <f t="shared" ref="BK173" si="1843">C173/C188</f>
        <v>4.734172459139583E-2</v>
      </c>
      <c r="BL173" s="131">
        <f t="shared" ref="BL173" si="1844">D173/D188</f>
        <v>3.5714285714285712E-2</v>
      </c>
      <c r="BM173" s="132">
        <f t="shared" ref="BM173" si="1845">E173/E188</f>
        <v>5.8275058275058272E-2</v>
      </c>
      <c r="BN173" s="129">
        <f t="shared" ref="BN173" si="1846">F173/F188</f>
        <v>3.6157024793388427E-2</v>
      </c>
      <c r="BO173" s="130">
        <f t="shared" ref="BO173" si="1847">G173/G188</f>
        <v>4.2173560421735604E-2</v>
      </c>
      <c r="BP173" s="131">
        <f t="shared" ref="BP173" si="1848">H173/H188</f>
        <v>4.8178613396004703E-2</v>
      </c>
      <c r="BQ173" s="132">
        <f t="shared" ref="BQ173" si="1849">I173/I188</f>
        <v>5.5830651151275071E-2</v>
      </c>
      <c r="BR173" s="129">
        <f t="shared" ref="BR173" si="1850">J173/J188</f>
        <v>4.8301886792452828E-2</v>
      </c>
      <c r="BS173" s="130">
        <f t="shared" ref="BS173" si="1851">K173/K188</f>
        <v>5.0364963503649635E-2</v>
      </c>
      <c r="BT173" s="131">
        <f t="shared" ref="BT173" si="1852">L173/L188</f>
        <v>5.1276771004942337E-2</v>
      </c>
      <c r="BU173" s="129">
        <f t="shared" ref="BU173" si="1853">M173/M188</f>
        <v>4.3946756813860129E-2</v>
      </c>
      <c r="BV173" s="133">
        <f t="shared" ref="BV173" si="1854">N173/N188</f>
        <v>4.6894099344371595E-2</v>
      </c>
      <c r="BW173" s="134">
        <f t="shared" ref="BW173" si="1855">O173/O188</f>
        <v>4.3414689011359801E-2</v>
      </c>
      <c r="BX173" s="129">
        <f t="shared" ref="BX173" si="1856">P173/P188</f>
        <v>3.4703001916116673E-2</v>
      </c>
      <c r="BY173" s="130">
        <f t="shared" ref="BY173" si="1857">Q173/Q188</f>
        <v>3.5624476110645432E-2</v>
      </c>
      <c r="BZ173" s="131">
        <f t="shared" ref="BZ173" si="1858">R173/R188</f>
        <v>5.2508541629203383E-2</v>
      </c>
      <c r="CA173" s="132">
        <f t="shared" ref="CA173" si="1859">S173/S188</f>
        <v>5.1775406681826133E-2</v>
      </c>
      <c r="CB173" s="129">
        <f t="shared" ref="CB173" si="1860">T173/T188</f>
        <v>3.6404160475482915E-2</v>
      </c>
      <c r="CC173" s="130">
        <f t="shared" ref="CC173" si="1861">U173/U188</f>
        <v>3.7219101123595506E-2</v>
      </c>
      <c r="CD173" s="131">
        <f t="shared" ref="CD173" si="1862">V173/V188</f>
        <v>3.7348272642390289E-2</v>
      </c>
      <c r="CE173" s="132">
        <f t="shared" ref="CE173" si="1863">W173/W188</f>
        <v>5.0847457627118647E-2</v>
      </c>
      <c r="CF173" s="129">
        <f t="shared" ref="CF173" si="1864">X173/X188</f>
        <v>3.0686799805163176E-2</v>
      </c>
      <c r="CG173" s="130">
        <f t="shared" ref="CG173" si="1865">Y173/Y188</f>
        <v>3.9215686274509803E-2</v>
      </c>
      <c r="CH173" s="131">
        <f t="shared" ref="CH173" si="1866">Z173/Z188</f>
        <v>5.5797388207360507E-2</v>
      </c>
      <c r="CI173" s="129">
        <f t="shared" ref="CI173" si="1867">AA173/AA188</f>
        <v>4.7981902607453268E-2</v>
      </c>
      <c r="CJ173" s="135">
        <f t="shared" ref="CJ173" si="1868">AB173/AB188</f>
        <v>4.3965979618420047E-2</v>
      </c>
      <c r="CK173" s="136">
        <f t="shared" ref="CK173" si="1869">AC173/AC188</f>
        <v>4.6914338348173164E-2</v>
      </c>
    </row>
    <row r="174" spans="1:89" ht="13.5" thickBot="1" x14ac:dyDescent="0.25">
      <c r="A174" s="146" t="s">
        <v>26</v>
      </c>
      <c r="B174" s="203">
        <v>180</v>
      </c>
      <c r="C174" s="197">
        <v>201</v>
      </c>
      <c r="D174" s="198">
        <v>98</v>
      </c>
      <c r="E174" s="199">
        <v>118</v>
      </c>
      <c r="F174" s="196">
        <v>248</v>
      </c>
      <c r="G174" s="200">
        <v>234</v>
      </c>
      <c r="H174" s="198">
        <v>343</v>
      </c>
      <c r="I174" s="199">
        <v>366</v>
      </c>
      <c r="J174" s="196">
        <v>67</v>
      </c>
      <c r="K174" s="197">
        <v>52</v>
      </c>
      <c r="L174" s="198">
        <v>244</v>
      </c>
      <c r="M174" s="196">
        <v>172</v>
      </c>
      <c r="N174" s="201">
        <v>368</v>
      </c>
      <c r="O174" s="204">
        <v>333</v>
      </c>
      <c r="P174" s="196">
        <v>191</v>
      </c>
      <c r="Q174" s="197">
        <v>178</v>
      </c>
      <c r="R174" s="198">
        <v>241</v>
      </c>
      <c r="S174" s="199">
        <v>275</v>
      </c>
      <c r="T174" s="196">
        <v>46</v>
      </c>
      <c r="U174" s="200">
        <v>52</v>
      </c>
      <c r="V174" s="198">
        <v>199</v>
      </c>
      <c r="W174" s="205">
        <v>183</v>
      </c>
      <c r="X174" s="196">
        <v>137</v>
      </c>
      <c r="Y174" s="200">
        <v>81</v>
      </c>
      <c r="Z174" s="198">
        <v>372</v>
      </c>
      <c r="AA174" s="196">
        <v>446</v>
      </c>
      <c r="AB174" s="172">
        <v>2734</v>
      </c>
      <c r="AC174" s="173">
        <f t="shared" si="1623"/>
        <v>2691</v>
      </c>
      <c r="AE174" s="275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3.330249768732655E-2</v>
      </c>
      <c r="BK174" s="130">
        <f t="shared" ref="BK174" si="1870">C174/C188</f>
        <v>3.7760661281232386E-2</v>
      </c>
      <c r="BL174" s="131">
        <f t="shared" ref="BL174" si="1871">D174/D188</f>
        <v>3.6842105263157891E-2</v>
      </c>
      <c r="BM174" s="132">
        <f t="shared" ref="BM174" si="1872">E174/E188</f>
        <v>4.584304584304584E-2</v>
      </c>
      <c r="BN174" s="129">
        <f t="shared" ref="BN174" si="1873">F174/F188</f>
        <v>3.6599763872491142E-2</v>
      </c>
      <c r="BO174" s="130">
        <f t="shared" ref="BO174" si="1874">G174/G188</f>
        <v>3.7956204379562042E-2</v>
      </c>
      <c r="BP174" s="131">
        <f t="shared" ref="BP174" si="1875">H174/H188</f>
        <v>4.4783914349131738E-2</v>
      </c>
      <c r="BQ174" s="132">
        <f t="shared" ref="BQ174" si="1876">I174/I188</f>
        <v>4.5308244615003712E-2</v>
      </c>
      <c r="BR174" s="129">
        <f t="shared" ref="BR174" si="1877">J174/J188</f>
        <v>5.0566037735849056E-2</v>
      </c>
      <c r="BS174" s="130">
        <f t="shared" ref="BS174" si="1878">K174/K188</f>
        <v>3.7956204379562042E-2</v>
      </c>
      <c r="BT174" s="131">
        <f t="shared" ref="BT174" si="1879">L174/L188</f>
        <v>5.0247116968698519E-2</v>
      </c>
      <c r="BU174" s="129">
        <f t="shared" ref="BU174" si="1880">M174/M188</f>
        <v>3.6340587365307417E-2</v>
      </c>
      <c r="BV174" s="133">
        <f t="shared" ref="BV174" si="1881">N174/N188</f>
        <v>4.0893432603622624E-2</v>
      </c>
      <c r="BW174" s="134">
        <f t="shared" ref="BW174" si="1882">O174/O188</f>
        <v>3.7453604768867395E-2</v>
      </c>
      <c r="BX174" s="129">
        <f t="shared" ref="BX174" si="1883">P174/P188</f>
        <v>4.0664253779007876E-2</v>
      </c>
      <c r="BY174" s="130">
        <f t="shared" ref="BY174" si="1884">Q174/Q188</f>
        <v>3.7300922045264043E-2</v>
      </c>
      <c r="BZ174" s="131">
        <f t="shared" ref="BZ174" si="1885">R174/R188</f>
        <v>4.3337529221363066E-2</v>
      </c>
      <c r="CA174" s="132">
        <f t="shared" ref="CA174" si="1886">S174/S188</f>
        <v>4.810215147804793E-2</v>
      </c>
      <c r="CB174" s="129">
        <f t="shared" ref="CB174" si="1887">T174/T188</f>
        <v>3.4175334323922731E-2</v>
      </c>
      <c r="CC174" s="130">
        <f t="shared" ref="CC174" si="1888">U174/U188</f>
        <v>3.6516853932584269E-2</v>
      </c>
      <c r="CD174" s="131">
        <f t="shared" ref="CD174" si="1889">V174/V188</f>
        <v>4.6451914098972924E-2</v>
      </c>
      <c r="CE174" s="132">
        <f t="shared" ref="CE174" si="1890">W174/W188</f>
        <v>3.7825547747002891E-2</v>
      </c>
      <c r="CF174" s="129">
        <f t="shared" ref="CF174" si="1891">X174/X188</f>
        <v>3.3365806137359962E-2</v>
      </c>
      <c r="CG174" s="130">
        <f t="shared" ref="CG174" si="1892">Y174/Y188</f>
        <v>2.8361344537815126E-2</v>
      </c>
      <c r="CH174" s="131">
        <f t="shared" ref="CH174" si="1893">Z174/Z188</f>
        <v>4.9070043529877323E-2</v>
      </c>
      <c r="CI174" s="129">
        <f t="shared" ref="CI174" si="1894">AA174/AA188</f>
        <v>5.3101559709489224E-2</v>
      </c>
      <c r="CJ174" s="135">
        <f t="shared" ref="CJ174" si="1895">AB174/AB188</f>
        <v>4.1897172630449772E-2</v>
      </c>
      <c r="CK174" s="136">
        <f t="shared" ref="CK174" si="1896">AC174/AC188</f>
        <v>4.1311022413263739E-2</v>
      </c>
    </row>
    <row r="175" spans="1:89" ht="14.25" thickTop="1" thickBot="1" x14ac:dyDescent="0.25">
      <c r="A175" s="137" t="s">
        <v>27</v>
      </c>
      <c r="B175" s="206">
        <v>165</v>
      </c>
      <c r="C175" s="190">
        <v>317</v>
      </c>
      <c r="D175" s="191">
        <v>143</v>
      </c>
      <c r="E175" s="192">
        <v>144</v>
      </c>
      <c r="F175" s="189">
        <v>209</v>
      </c>
      <c r="G175" s="193">
        <v>277</v>
      </c>
      <c r="H175" s="191">
        <v>352</v>
      </c>
      <c r="I175" s="192">
        <v>481</v>
      </c>
      <c r="J175" s="189">
        <v>90</v>
      </c>
      <c r="K175" s="190">
        <v>38</v>
      </c>
      <c r="L175" s="191">
        <v>283</v>
      </c>
      <c r="M175" s="189">
        <v>142</v>
      </c>
      <c r="N175" s="194">
        <v>467</v>
      </c>
      <c r="O175" s="207">
        <v>344</v>
      </c>
      <c r="P175" s="189">
        <v>235</v>
      </c>
      <c r="Q175" s="190">
        <v>189</v>
      </c>
      <c r="R175" s="191">
        <v>256</v>
      </c>
      <c r="S175" s="192">
        <v>271</v>
      </c>
      <c r="T175" s="189">
        <v>49</v>
      </c>
      <c r="U175" s="193">
        <v>40</v>
      </c>
      <c r="V175" s="191">
        <v>281</v>
      </c>
      <c r="W175" s="208">
        <v>219</v>
      </c>
      <c r="X175" s="189">
        <v>179</v>
      </c>
      <c r="Y175" s="193">
        <v>79</v>
      </c>
      <c r="Z175" s="191">
        <v>399</v>
      </c>
      <c r="AA175" s="189">
        <v>441</v>
      </c>
      <c r="AB175" s="172">
        <v>3108</v>
      </c>
      <c r="AC175" s="173">
        <f t="shared" si="1623"/>
        <v>2982</v>
      </c>
      <c r="AE175" s="269" t="s">
        <v>13</v>
      </c>
      <c r="AF175" s="20">
        <f t="shared" ref="AF175:BG175" si="1897">SUM(AF172:AF174)</f>
        <v>591</v>
      </c>
      <c r="AG175" s="21">
        <f t="shared" si="1897"/>
        <v>1234</v>
      </c>
      <c r="AH175" s="20">
        <f t="shared" si="1897"/>
        <v>281</v>
      </c>
      <c r="AI175" s="21">
        <f t="shared" si="1897"/>
        <v>471</v>
      </c>
      <c r="AJ175" s="20">
        <f t="shared" si="1897"/>
        <v>623</v>
      </c>
      <c r="AK175" s="21">
        <f t="shared" si="1897"/>
        <v>1597</v>
      </c>
      <c r="AL175" s="20">
        <f t="shared" si="1897"/>
        <v>899</v>
      </c>
      <c r="AM175" s="21">
        <f t="shared" si="1897"/>
        <v>1563</v>
      </c>
      <c r="AN175" s="20">
        <f t="shared" si="1897"/>
        <v>259</v>
      </c>
      <c r="AO175" s="21">
        <f t="shared" si="1897"/>
        <v>101</v>
      </c>
      <c r="AP175" s="20">
        <f t="shared" si="1897"/>
        <v>1037</v>
      </c>
      <c r="AQ175" s="21">
        <f t="shared" si="1897"/>
        <v>321</v>
      </c>
      <c r="AR175" s="20">
        <f t="shared" si="1897"/>
        <v>1565</v>
      </c>
      <c r="AS175" s="21">
        <f t="shared" si="1897"/>
        <v>1274</v>
      </c>
      <c r="AT175" s="20">
        <f t="shared" si="1897"/>
        <v>756</v>
      </c>
      <c r="AU175" s="21">
        <f t="shared" si="1897"/>
        <v>816</v>
      </c>
      <c r="AV175" s="20">
        <f t="shared" si="1897"/>
        <v>689</v>
      </c>
      <c r="AW175" s="21">
        <f t="shared" si="1897"/>
        <v>1006</v>
      </c>
      <c r="AX175" s="20">
        <f t="shared" si="1897"/>
        <v>241</v>
      </c>
      <c r="AY175" s="21">
        <f t="shared" si="1897"/>
        <v>78</v>
      </c>
      <c r="AZ175" s="20">
        <f t="shared" si="1897"/>
        <v>830</v>
      </c>
      <c r="BA175" s="21">
        <f t="shared" si="1897"/>
        <v>551</v>
      </c>
      <c r="BB175" s="20">
        <f t="shared" si="1897"/>
        <v>684</v>
      </c>
      <c r="BC175" s="21">
        <f t="shared" si="1897"/>
        <v>351</v>
      </c>
      <c r="BD175" s="20">
        <f t="shared" si="1897"/>
        <v>908</v>
      </c>
      <c r="BE175" s="21">
        <f t="shared" si="1897"/>
        <v>1361</v>
      </c>
      <c r="BF175" s="174">
        <f t="shared" si="1897"/>
        <v>9363</v>
      </c>
      <c r="BG175" s="175">
        <f t="shared" si="1897"/>
        <v>10724</v>
      </c>
      <c r="BI175" s="137" t="s">
        <v>27</v>
      </c>
      <c r="BJ175" s="129">
        <f>B175/B188</f>
        <v>3.0527289546716005E-2</v>
      </c>
      <c r="BK175" s="130">
        <f t="shared" ref="BK175" si="1898">C175/C188</f>
        <v>5.9552883712192375E-2</v>
      </c>
      <c r="BL175" s="131">
        <f t="shared" ref="BL175" si="1899">D175/D188</f>
        <v>5.3759398496240604E-2</v>
      </c>
      <c r="BM175" s="132">
        <f t="shared" ref="BM175" si="1900">E175/E188</f>
        <v>5.5944055944055944E-2</v>
      </c>
      <c r="BN175" s="129">
        <f t="shared" ref="BN175" si="1901">F175/F188</f>
        <v>3.0844155844155844E-2</v>
      </c>
      <c r="BO175" s="130">
        <f t="shared" ref="BO175" si="1902">G175/G188</f>
        <v>4.4931062449310624E-2</v>
      </c>
      <c r="BP175" s="131">
        <f t="shared" ref="BP175" si="1903">H175/H188</f>
        <v>4.5959002480741612E-2</v>
      </c>
      <c r="BQ175" s="132">
        <f t="shared" ref="BQ175" si="1904">I175/I188</f>
        <v>5.9544441693488485E-2</v>
      </c>
      <c r="BR175" s="129">
        <f t="shared" ref="BR175" si="1905">J175/J188</f>
        <v>6.7924528301886791E-2</v>
      </c>
      <c r="BS175" s="130">
        <f t="shared" ref="BS175" si="1906">K175/K188</f>
        <v>2.7737226277372264E-2</v>
      </c>
      <c r="BT175" s="131">
        <f t="shared" ref="BT175" si="1907">L175/L188</f>
        <v>5.8278418451400332E-2</v>
      </c>
      <c r="BU175" s="129">
        <f t="shared" ref="BU175" si="1908">M175/M188</f>
        <v>3.000211282484682E-2</v>
      </c>
      <c r="BV175" s="133">
        <f t="shared" ref="BV175" si="1909">N175/N188</f>
        <v>5.1894654961662408E-2</v>
      </c>
      <c r="BW175" s="134">
        <f t="shared" ref="BW175" si="1910">O175/O188</f>
        <v>3.8690810932403556E-2</v>
      </c>
      <c r="BX175" s="129">
        <f t="shared" ref="BX175" si="1911">P175/P188</f>
        <v>5.003193527783692E-2</v>
      </c>
      <c r="BY175" s="130">
        <f t="shared" ref="BY175" si="1912">Q175/Q188</f>
        <v>3.9606035205364626E-2</v>
      </c>
      <c r="BZ175" s="131">
        <f t="shared" ref="BZ175" si="1913">R175/R188</f>
        <v>4.6034885811904333E-2</v>
      </c>
      <c r="CA175" s="132">
        <f t="shared" ref="CA175" si="1914">S175/S188</f>
        <v>4.7402483820185415E-2</v>
      </c>
      <c r="CB175" s="129">
        <f t="shared" ref="CB175" si="1915">T175/T188</f>
        <v>3.6404160475482915E-2</v>
      </c>
      <c r="CC175" s="130">
        <f t="shared" ref="CC175" si="1916">U175/U188</f>
        <v>2.8089887640449437E-2</v>
      </c>
      <c r="CD175" s="131">
        <f t="shared" ref="CD175" si="1917">V175/V188</f>
        <v>6.5592903828197949E-2</v>
      </c>
      <c r="CE175" s="132">
        <f t="shared" ref="CE175" si="1918">W175/W188</f>
        <v>4.5266639107069039E-2</v>
      </c>
      <c r="CF175" s="129">
        <f t="shared" ref="CF175" si="1919">X175/X188</f>
        <v>4.3594739405747686E-2</v>
      </c>
      <c r="CG175" s="130">
        <f t="shared" ref="CG175" si="1920">Y175/Y188</f>
        <v>2.7661064425770307E-2</v>
      </c>
      <c r="CH175" s="131">
        <f t="shared" ref="CH175" si="1921">Z175/Z188</f>
        <v>5.2631578947368418E-2</v>
      </c>
      <c r="CI175" s="129">
        <f t="shared" ref="CI175" si="1922">AA175/AA188</f>
        <v>5.2506250744136208E-2</v>
      </c>
      <c r="CJ175" s="135">
        <f t="shared" ref="CJ175" si="1923">AB175/AB188</f>
        <v>4.762853421193778E-2</v>
      </c>
      <c r="CK175" s="136">
        <f t="shared" ref="CK175" si="1924">AC175/AC188</f>
        <v>4.5778323610684679E-2</v>
      </c>
    </row>
    <row r="176" spans="1:89" ht="13.5" thickTop="1" x14ac:dyDescent="0.2">
      <c r="A176" s="146" t="s">
        <v>28</v>
      </c>
      <c r="B176" s="203">
        <v>230</v>
      </c>
      <c r="C176" s="197">
        <v>493</v>
      </c>
      <c r="D176" s="198">
        <v>152</v>
      </c>
      <c r="E176" s="199">
        <v>149</v>
      </c>
      <c r="F176" s="196">
        <v>213</v>
      </c>
      <c r="G176" s="200">
        <v>492</v>
      </c>
      <c r="H176" s="198">
        <v>398</v>
      </c>
      <c r="I176" s="199">
        <v>600</v>
      </c>
      <c r="J176" s="196">
        <v>120</v>
      </c>
      <c r="K176" s="197">
        <v>50</v>
      </c>
      <c r="L176" s="198">
        <v>433</v>
      </c>
      <c r="M176" s="196">
        <v>133</v>
      </c>
      <c r="N176" s="201">
        <v>682</v>
      </c>
      <c r="O176" s="204">
        <v>364</v>
      </c>
      <c r="P176" s="196">
        <v>318</v>
      </c>
      <c r="Q176" s="197">
        <v>212</v>
      </c>
      <c r="R176" s="198">
        <v>308</v>
      </c>
      <c r="S176" s="199">
        <v>378</v>
      </c>
      <c r="T176" s="196">
        <v>131</v>
      </c>
      <c r="U176" s="200">
        <v>27</v>
      </c>
      <c r="V176" s="198">
        <v>390</v>
      </c>
      <c r="W176" s="205">
        <v>248</v>
      </c>
      <c r="X176" s="196">
        <v>326</v>
      </c>
      <c r="Y176" s="200">
        <v>69</v>
      </c>
      <c r="Z176" s="198">
        <v>438</v>
      </c>
      <c r="AA176" s="196">
        <v>581</v>
      </c>
      <c r="AB176" s="172">
        <v>4139</v>
      </c>
      <c r="AC176" s="173">
        <f t="shared" si="1623"/>
        <v>3796</v>
      </c>
      <c r="BI176" s="146" t="s">
        <v>28</v>
      </c>
      <c r="BJ176" s="129">
        <f>B176/B188</f>
        <v>4.2553191489361701E-2</v>
      </c>
      <c r="BK176" s="130">
        <f t="shared" ref="BK176" si="1925">C176/C188</f>
        <v>9.2616945331579936E-2</v>
      </c>
      <c r="BL176" s="131">
        <f t="shared" ref="BL176" si="1926">D176/D188</f>
        <v>5.7142857142857141E-2</v>
      </c>
      <c r="BM176" s="132">
        <f t="shared" ref="BM176" si="1927">E176/E188</f>
        <v>5.7886557886557888E-2</v>
      </c>
      <c r="BN176" s="129">
        <f t="shared" ref="BN176" si="1928">F176/F188</f>
        <v>3.1434474616292798E-2</v>
      </c>
      <c r="BO176" s="130">
        <f t="shared" ref="BO176" si="1929">G176/G188</f>
        <v>7.9805352798053522E-2</v>
      </c>
      <c r="BP176" s="131">
        <f t="shared" ref="BP176" si="1930">H176/H188</f>
        <v>5.1965008486747614E-2</v>
      </c>
      <c r="BQ176" s="132">
        <f t="shared" ref="BQ176" si="1931">I176/I188</f>
        <v>7.4275810844268389E-2</v>
      </c>
      <c r="BR176" s="129">
        <f t="shared" ref="BR176" si="1932">J176/J188</f>
        <v>9.056603773584905E-2</v>
      </c>
      <c r="BS176" s="130">
        <f t="shared" ref="BS176" si="1933">K176/K188</f>
        <v>3.6496350364963501E-2</v>
      </c>
      <c r="BT176" s="131">
        <f t="shared" ref="BT176" si="1934">L176/L188</f>
        <v>8.9168039538714994E-2</v>
      </c>
      <c r="BU176" s="129">
        <f t="shared" ref="BU176" si="1935">M176/M188</f>
        <v>2.8100570462708641E-2</v>
      </c>
      <c r="BV176" s="133">
        <f t="shared" ref="BV176" si="1936">N176/N188</f>
        <v>7.5786198466496271E-2</v>
      </c>
      <c r="BW176" s="134">
        <f t="shared" ref="BW176" si="1937">O176/O188</f>
        <v>4.0940276684287479E-2</v>
      </c>
      <c r="BX176" s="129">
        <f t="shared" ref="BX176" si="1938">P176/P188</f>
        <v>6.7702789014264422E-2</v>
      </c>
      <c r="BY176" s="130">
        <f t="shared" ref="BY176" si="1939">Q176/Q188</f>
        <v>4.4425817267393128E-2</v>
      </c>
      <c r="BZ176" s="131">
        <f t="shared" ref="BZ176" si="1940">R176/R188</f>
        <v>5.5385721992447401E-2</v>
      </c>
      <c r="CA176" s="132">
        <f t="shared" ref="CA176" si="1941">S176/S188</f>
        <v>6.6118593668007694E-2</v>
      </c>
      <c r="CB176" s="129">
        <f t="shared" ref="CB176" si="1942">T176/T188</f>
        <v>9.7325408618127787E-2</v>
      </c>
      <c r="CC176" s="130">
        <f t="shared" ref="CC176" si="1943">U176/U188</f>
        <v>1.8960674157303372E-2</v>
      </c>
      <c r="CD176" s="131">
        <f t="shared" ref="CD176" si="1944">V176/V188</f>
        <v>9.1036414565826326E-2</v>
      </c>
      <c r="CE176" s="132">
        <f t="shared" ref="CE176" si="1945">W176/W188</f>
        <v>5.1260851591566764E-2</v>
      </c>
      <c r="CF176" s="129">
        <f t="shared" ref="CF176" si="1946">X176/X188</f>
        <v>7.9396005845104728E-2</v>
      </c>
      <c r="CG176" s="130">
        <f t="shared" ref="CG176" si="1947">Y176/Y188</f>
        <v>2.4159663865546219E-2</v>
      </c>
      <c r="CH176" s="131">
        <f t="shared" ref="CH176" si="1948">Z176/Z188</f>
        <v>5.7776018994855557E-2</v>
      </c>
      <c r="CI176" s="129">
        <f t="shared" ref="CI176" si="1949">AA176/AA188</f>
        <v>6.9174901774020719E-2</v>
      </c>
      <c r="CJ176" s="135">
        <f t="shared" ref="CJ176" si="1950">AB176/AB188</f>
        <v>6.342808980154778E-2</v>
      </c>
      <c r="CK176" s="136">
        <f t="shared" ref="CK176" si="1951">AC176/AC188</f>
        <v>5.8274485723058031E-2</v>
      </c>
    </row>
    <row r="177" spans="1:89" x14ac:dyDescent="0.2">
      <c r="A177" s="137" t="s">
        <v>29</v>
      </c>
      <c r="B177" s="206">
        <v>335</v>
      </c>
      <c r="C177" s="190">
        <v>632</v>
      </c>
      <c r="D177" s="191">
        <v>275</v>
      </c>
      <c r="E177" s="192">
        <v>230</v>
      </c>
      <c r="F177" s="189">
        <v>354</v>
      </c>
      <c r="G177" s="193">
        <v>910</v>
      </c>
      <c r="H177" s="191">
        <v>494</v>
      </c>
      <c r="I177" s="192">
        <v>1089</v>
      </c>
      <c r="J177" s="189">
        <v>222</v>
      </c>
      <c r="K177" s="190">
        <v>53</v>
      </c>
      <c r="L177" s="191">
        <v>767</v>
      </c>
      <c r="M177" s="189">
        <v>177</v>
      </c>
      <c r="N177" s="194">
        <v>940</v>
      </c>
      <c r="O177" s="207">
        <v>569</v>
      </c>
      <c r="P177" s="189">
        <v>561</v>
      </c>
      <c r="Q177" s="190">
        <v>419</v>
      </c>
      <c r="R177" s="191">
        <v>542</v>
      </c>
      <c r="S177" s="192">
        <v>569</v>
      </c>
      <c r="T177" s="189">
        <v>260</v>
      </c>
      <c r="U177" s="193">
        <v>40</v>
      </c>
      <c r="V177" s="191">
        <v>587</v>
      </c>
      <c r="W177" s="208">
        <v>346</v>
      </c>
      <c r="X177" s="189">
        <v>523</v>
      </c>
      <c r="Y177" s="193">
        <v>113</v>
      </c>
      <c r="Z177" s="191">
        <v>682</v>
      </c>
      <c r="AA177" s="189">
        <v>745</v>
      </c>
      <c r="AB177" s="172">
        <v>6542</v>
      </c>
      <c r="AC177" s="173">
        <f t="shared" si="1623"/>
        <v>5892</v>
      </c>
      <c r="BI177" s="137" t="s">
        <v>29</v>
      </c>
      <c r="BJ177" s="129">
        <f>B177/B188</f>
        <v>6.1979648473635525E-2</v>
      </c>
      <c r="BK177" s="130">
        <f t="shared" ref="BK177" si="1952">C177/C188</f>
        <v>0.11873003945143716</v>
      </c>
      <c r="BL177" s="131">
        <f t="shared" ref="BL177" si="1953">D177/D188</f>
        <v>0.10338345864661654</v>
      </c>
      <c r="BM177" s="132">
        <f t="shared" ref="BM177" si="1954">E177/E188</f>
        <v>8.9355089355089359E-2</v>
      </c>
      <c r="BN177" s="129">
        <f t="shared" ref="BN177" si="1955">F177/F188</f>
        <v>5.2243211334120424E-2</v>
      </c>
      <c r="BO177" s="130">
        <f t="shared" ref="BO177" si="1956">G177/G188</f>
        <v>0.14760746147607462</v>
      </c>
      <c r="BP177" s="131">
        <f t="shared" ref="BP177" si="1957">H177/H188</f>
        <v>6.4499281890586235E-2</v>
      </c>
      <c r="BQ177" s="132">
        <f t="shared" ref="BQ177" si="1958">I177/I188</f>
        <v>0.13481059668234713</v>
      </c>
      <c r="BR177" s="129">
        <f t="shared" ref="BR177" si="1959">J177/J188</f>
        <v>0.16754716981132076</v>
      </c>
      <c r="BS177" s="130">
        <f t="shared" ref="BS177" si="1960">K177/K188</f>
        <v>3.8686131386861312E-2</v>
      </c>
      <c r="BT177" s="131">
        <f t="shared" ref="BT177" si="1961">L177/L188</f>
        <v>0.1579489291598023</v>
      </c>
      <c r="BU177" s="129">
        <f t="shared" ref="BU177" si="1962">M177/M188</f>
        <v>3.7396999788717515E-2</v>
      </c>
      <c r="BV177" s="133">
        <f t="shared" ref="BV177" si="1963">N177/N188</f>
        <v>0.10445605067229692</v>
      </c>
      <c r="BW177" s="134">
        <f t="shared" ref="BW177" si="1964">O177/O188</f>
        <v>6.3997300641097737E-2</v>
      </c>
      <c r="BX177" s="129">
        <f t="shared" ref="BX177" si="1965">P177/P188</f>
        <v>0.11943793911007025</v>
      </c>
      <c r="BY177" s="130">
        <f t="shared" ref="BY177" si="1966">Q177/Q188</f>
        <v>8.7803855825649618E-2</v>
      </c>
      <c r="BZ177" s="131">
        <f t="shared" ref="BZ177" si="1967">R177/R188</f>
        <v>9.7464484804891213E-2</v>
      </c>
      <c r="CA177" s="132">
        <f t="shared" ref="CA177" si="1968">S177/S188</f>
        <v>9.9527724330942799E-2</v>
      </c>
      <c r="CB177" s="129">
        <f t="shared" ref="CB177" si="1969">T177/T188</f>
        <v>0.19316493313521546</v>
      </c>
      <c r="CC177" s="130">
        <f t="shared" ref="CC177" si="1970">U177/U188</f>
        <v>2.8089887640449437E-2</v>
      </c>
      <c r="CD177" s="131">
        <f t="shared" ref="CD177" si="1971">V177/V188</f>
        <v>0.13702147525676939</v>
      </c>
      <c r="CE177" s="132">
        <f t="shared" ref="CE177" si="1972">W177/W188</f>
        <v>7.1517155849524602E-2</v>
      </c>
      <c r="CF177" s="129">
        <f t="shared" ref="CF177" si="1973">X177/X188</f>
        <v>0.12737457379444714</v>
      </c>
      <c r="CG177" s="130">
        <f t="shared" ref="CG177" si="1974">Y177/Y188</f>
        <v>3.9565826330532211E-2</v>
      </c>
      <c r="CH177" s="131">
        <f t="shared" ref="CH177" si="1975">Z177/Z188</f>
        <v>8.9961746471441756E-2</v>
      </c>
      <c r="CI177" s="129">
        <f t="shared" ref="CI177" si="1976">AA177/AA188</f>
        <v>8.8701035837599709E-2</v>
      </c>
      <c r="CJ177" s="135">
        <f t="shared" ref="CJ177" si="1977">AB177/AB188</f>
        <v>0.10025285418741858</v>
      </c>
      <c r="CK177" s="136">
        <f t="shared" ref="CK177" si="1978">AC177/AC188</f>
        <v>9.0451335584894071E-2</v>
      </c>
    </row>
    <row r="178" spans="1:89" x14ac:dyDescent="0.2">
      <c r="A178" s="146" t="s">
        <v>30</v>
      </c>
      <c r="B178" s="203">
        <v>334</v>
      </c>
      <c r="C178" s="197">
        <v>732</v>
      </c>
      <c r="D178" s="198">
        <v>209</v>
      </c>
      <c r="E178" s="199">
        <v>259</v>
      </c>
      <c r="F178" s="196">
        <v>347</v>
      </c>
      <c r="G178" s="200">
        <v>981</v>
      </c>
      <c r="H178" s="198">
        <v>580</v>
      </c>
      <c r="I178" s="199">
        <v>988</v>
      </c>
      <c r="J178" s="196">
        <v>199</v>
      </c>
      <c r="K178" s="197">
        <v>51</v>
      </c>
      <c r="L178" s="198">
        <v>706</v>
      </c>
      <c r="M178" s="196">
        <v>161</v>
      </c>
      <c r="N178" s="201">
        <v>1116</v>
      </c>
      <c r="O178" s="204">
        <v>750</v>
      </c>
      <c r="P178" s="196">
        <v>514</v>
      </c>
      <c r="Q178" s="197">
        <v>512</v>
      </c>
      <c r="R178" s="198">
        <v>453</v>
      </c>
      <c r="S178" s="199">
        <v>661</v>
      </c>
      <c r="T178" s="196">
        <v>162</v>
      </c>
      <c r="U178" s="200">
        <v>40</v>
      </c>
      <c r="V178" s="198">
        <v>579</v>
      </c>
      <c r="W178" s="205">
        <v>337</v>
      </c>
      <c r="X178" s="196">
        <v>432</v>
      </c>
      <c r="Y178" s="200">
        <v>190</v>
      </c>
      <c r="Z178" s="198">
        <v>565</v>
      </c>
      <c r="AA178" s="196">
        <v>842</v>
      </c>
      <c r="AB178" s="172">
        <v>6196</v>
      </c>
      <c r="AC178" s="173">
        <f t="shared" si="1623"/>
        <v>6504</v>
      </c>
      <c r="BI178" s="146" t="s">
        <v>30</v>
      </c>
      <c r="BJ178" s="129">
        <f>B178/B188</f>
        <v>6.1794634597594822E-2</v>
      </c>
      <c r="BK178" s="130">
        <f t="shared" ref="BK178" si="1979">C178/C188</f>
        <v>0.13751643809881645</v>
      </c>
      <c r="BL178" s="131">
        <f t="shared" ref="BL178" si="1980">D178/D188</f>
        <v>7.857142857142857E-2</v>
      </c>
      <c r="BM178" s="132">
        <f t="shared" ref="BM178" si="1981">E178/E188</f>
        <v>0.10062160062160062</v>
      </c>
      <c r="BN178" s="129">
        <f t="shared" ref="BN178" si="1982">F178/F188</f>
        <v>5.1210153482880758E-2</v>
      </c>
      <c r="BO178" s="130">
        <f t="shared" ref="BO178" si="1983">G178/G188</f>
        <v>0.15912408759124089</v>
      </c>
      <c r="BP178" s="131">
        <f t="shared" ref="BP178" si="1984">H178/H188</f>
        <v>7.5727901814858334E-2</v>
      </c>
      <c r="BQ178" s="132">
        <f t="shared" ref="BQ178" si="1985">I178/I188</f>
        <v>0.12230750185689528</v>
      </c>
      <c r="BR178" s="129">
        <f t="shared" ref="BR178" si="1986">J178/J188</f>
        <v>0.15018867924528301</v>
      </c>
      <c r="BS178" s="130">
        <f t="shared" ref="BS178" si="1987">K178/K188</f>
        <v>3.7226277372262771E-2</v>
      </c>
      <c r="BT178" s="131">
        <f t="shared" ref="BT178" si="1988">L178/L188</f>
        <v>0.14538714991762769</v>
      </c>
      <c r="BU178" s="129">
        <f t="shared" ref="BU178" si="1989">M178/M188</f>
        <v>3.4016480033805196E-2</v>
      </c>
      <c r="BV178" s="133">
        <f t="shared" ref="BV178" si="1990">N178/N188</f>
        <v>0.12401377930881209</v>
      </c>
      <c r="BW178" s="134">
        <f t="shared" ref="BW178" si="1991">O178/O188</f>
        <v>8.435496569564728E-2</v>
      </c>
      <c r="BX178" s="129">
        <f t="shared" ref="BX178" si="1992">P178/P188</f>
        <v>0.10943155205450288</v>
      </c>
      <c r="BY178" s="130">
        <f t="shared" ref="BY178" si="1993">Q178/Q188</f>
        <v>0.10729253981559095</v>
      </c>
      <c r="BZ178" s="131">
        <f t="shared" ref="BZ178" si="1994">R178/R188</f>
        <v>8.1460169034346344E-2</v>
      </c>
      <c r="CA178" s="132">
        <f t="shared" ref="CA178" si="1995">S178/S188</f>
        <v>0.11562008046178066</v>
      </c>
      <c r="CB178" s="129">
        <f t="shared" ref="CB178" si="1996">T178/T188</f>
        <v>0.12035661218424963</v>
      </c>
      <c r="CC178" s="130">
        <f t="shared" ref="CC178" si="1997">U178/U188</f>
        <v>2.8089887640449437E-2</v>
      </c>
      <c r="CD178" s="131">
        <f t="shared" ref="CD178" si="1998">V178/V188</f>
        <v>0.13515406162464985</v>
      </c>
      <c r="CE178" s="132">
        <f t="shared" ref="CE178" si="1999">W178/W188</f>
        <v>6.9656883009508064E-2</v>
      </c>
      <c r="CF178" s="129">
        <f t="shared" ref="CF178" si="2000">X178/X188</f>
        <v>0.10521188504627374</v>
      </c>
      <c r="CG178" s="130">
        <f t="shared" ref="CG178" si="2001">Y178/Y188</f>
        <v>6.6526610644257703E-2</v>
      </c>
      <c r="CH178" s="131">
        <f t="shared" ref="CH178" si="2002">Z178/Z188</f>
        <v>7.4528426328980352E-2</v>
      </c>
      <c r="CI178" s="129">
        <f t="shared" ref="CI178" si="2003">AA178/AA188</f>
        <v>0.10025002976544826</v>
      </c>
      <c r="CJ178" s="135">
        <f t="shared" ref="CJ178" si="2004">AB178/AB188</f>
        <v>9.4950578499731819E-2</v>
      </c>
      <c r="CK178" s="136">
        <f t="shared" ref="CK178" si="2005">AC178/AC188</f>
        <v>9.9846484494933982E-2</v>
      </c>
    </row>
    <row r="179" spans="1:89" x14ac:dyDescent="0.2">
      <c r="A179" s="137" t="s">
        <v>31</v>
      </c>
      <c r="B179" s="206">
        <v>257</v>
      </c>
      <c r="C179" s="190">
        <v>502</v>
      </c>
      <c r="D179" s="191">
        <v>72</v>
      </c>
      <c r="E179" s="192">
        <v>212</v>
      </c>
      <c r="F179" s="189">
        <v>276</v>
      </c>
      <c r="G179" s="193">
        <v>616</v>
      </c>
      <c r="H179" s="191">
        <v>319</v>
      </c>
      <c r="I179" s="192">
        <v>575</v>
      </c>
      <c r="J179" s="189">
        <v>60</v>
      </c>
      <c r="K179" s="190">
        <v>50</v>
      </c>
      <c r="L179" s="191">
        <v>331</v>
      </c>
      <c r="M179" s="189">
        <v>160</v>
      </c>
      <c r="N179" s="194">
        <v>449</v>
      </c>
      <c r="O179" s="207">
        <v>524</v>
      </c>
      <c r="P179" s="189">
        <v>242</v>
      </c>
      <c r="Q179" s="190">
        <v>304</v>
      </c>
      <c r="R179" s="191">
        <v>236</v>
      </c>
      <c r="S179" s="192">
        <v>345</v>
      </c>
      <c r="T179" s="189">
        <v>79</v>
      </c>
      <c r="U179" s="193">
        <v>38</v>
      </c>
      <c r="V179" s="191">
        <v>251</v>
      </c>
      <c r="W179" s="208">
        <v>214</v>
      </c>
      <c r="X179" s="189">
        <v>252</v>
      </c>
      <c r="Y179" s="193">
        <v>161</v>
      </c>
      <c r="Z179" s="191">
        <v>343</v>
      </c>
      <c r="AA179" s="189">
        <v>519</v>
      </c>
      <c r="AB179" s="172">
        <v>3167</v>
      </c>
      <c r="AC179" s="173">
        <f t="shared" si="1623"/>
        <v>4220</v>
      </c>
      <c r="BI179" s="137" t="s">
        <v>31</v>
      </c>
      <c r="BJ179" s="129">
        <f>B179/B188</f>
        <v>4.7548566142460683E-2</v>
      </c>
      <c r="BK179" s="130">
        <f t="shared" ref="BK179" si="2006">C179/C188</f>
        <v>9.430772120984407E-2</v>
      </c>
      <c r="BL179" s="131">
        <f t="shared" ref="BL179" si="2007">D179/D188</f>
        <v>2.7067669172932331E-2</v>
      </c>
      <c r="BM179" s="132">
        <f t="shared" ref="BM179" si="2008">E179/E188</f>
        <v>8.2362082362082367E-2</v>
      </c>
      <c r="BN179" s="129">
        <f t="shared" ref="BN179" si="2009">F179/F188</f>
        <v>4.073199527744982E-2</v>
      </c>
      <c r="BO179" s="130">
        <f t="shared" ref="BO179" si="2010">G179/G188</f>
        <v>9.9918896999188975E-2</v>
      </c>
      <c r="BP179" s="131">
        <f t="shared" ref="BP179" si="2011">H179/H188</f>
        <v>4.1650345998172085E-2</v>
      </c>
      <c r="BQ179" s="132">
        <f t="shared" ref="BQ179" si="2012">I179/I188</f>
        <v>7.1180985392423873E-2</v>
      </c>
      <c r="BR179" s="129">
        <f t="shared" ref="BR179" si="2013">J179/J188</f>
        <v>4.5283018867924525E-2</v>
      </c>
      <c r="BS179" s="130">
        <f t="shared" ref="BS179" si="2014">K179/K188</f>
        <v>3.6496350364963501E-2</v>
      </c>
      <c r="BT179" s="131">
        <f t="shared" ref="BT179" si="2015">L179/L188</f>
        <v>6.8163097199341022E-2</v>
      </c>
      <c r="BU179" s="129">
        <f t="shared" ref="BU179" si="2016">M179/M188</f>
        <v>3.380519754912318E-2</v>
      </c>
      <c r="BV179" s="133">
        <f t="shared" ref="BV179" si="2017">N179/N188</f>
        <v>4.9894432714746084E-2</v>
      </c>
      <c r="BW179" s="134">
        <f t="shared" ref="BW179" si="2018">O179/O188</f>
        <v>5.8936002699358905E-2</v>
      </c>
      <c r="BX179" s="129">
        <f t="shared" ref="BX179" si="2019">P179/P188</f>
        <v>5.1522248243559721E-2</v>
      </c>
      <c r="BY179" s="130">
        <f t="shared" ref="BY179" si="2020">Q179/Q188</f>
        <v>6.3704945515507122E-2</v>
      </c>
      <c r="BZ179" s="131">
        <f t="shared" ref="BZ179" si="2021">R179/R188</f>
        <v>4.2438410357849309E-2</v>
      </c>
      <c r="CA179" s="132">
        <f t="shared" ref="CA179" si="2022">S179/S188</f>
        <v>6.0346335490641945E-2</v>
      </c>
      <c r="CB179" s="129">
        <f t="shared" ref="CB179" si="2023">T179/T188</f>
        <v>5.8692421991084695E-2</v>
      </c>
      <c r="CC179" s="130">
        <f t="shared" ref="CC179" si="2024">U179/U188</f>
        <v>2.6685393258426966E-2</v>
      </c>
      <c r="CD179" s="131">
        <f t="shared" ref="CD179" si="2025">V179/V188</f>
        <v>5.8590102707749767E-2</v>
      </c>
      <c r="CE179" s="132">
        <f t="shared" ref="CE179" si="2026">W179/W188</f>
        <v>4.423315419594874E-2</v>
      </c>
      <c r="CF179" s="129">
        <f t="shared" ref="CF179" si="2027">X179/X188</f>
        <v>6.1373599610326353E-2</v>
      </c>
      <c r="CG179" s="130">
        <f t="shared" ref="CG179" si="2028">Y179/Y188</f>
        <v>5.6372549019607844E-2</v>
      </c>
      <c r="CH179" s="131">
        <f t="shared" ref="CH179" si="2029">Z179/Z188</f>
        <v>4.5244690674053553E-2</v>
      </c>
      <c r="CI179" s="129">
        <f t="shared" ref="CI179" si="2030">AA179/AA188</f>
        <v>6.1793070603643294E-2</v>
      </c>
      <c r="CJ179" s="135">
        <f t="shared" ref="CJ179" si="2031">AB179/AB188</f>
        <v>4.8532679488161826E-2</v>
      </c>
      <c r="CK179" s="136">
        <f t="shared" ref="CK179" si="2032">AC179/AC188</f>
        <v>6.4783543137856919E-2</v>
      </c>
    </row>
    <row r="180" spans="1:89" x14ac:dyDescent="0.2">
      <c r="A180" s="146" t="s">
        <v>32</v>
      </c>
      <c r="B180" s="203">
        <v>161</v>
      </c>
      <c r="C180" s="197">
        <v>141</v>
      </c>
      <c r="D180" s="198">
        <v>45</v>
      </c>
      <c r="E180" s="199">
        <v>88</v>
      </c>
      <c r="F180" s="196">
        <v>184</v>
      </c>
      <c r="G180" s="200">
        <v>214</v>
      </c>
      <c r="H180" s="198">
        <v>178</v>
      </c>
      <c r="I180" s="199">
        <v>261</v>
      </c>
      <c r="J180" s="196">
        <v>34</v>
      </c>
      <c r="K180" s="197">
        <v>13</v>
      </c>
      <c r="L180" s="198">
        <v>122</v>
      </c>
      <c r="M180" s="196">
        <v>184</v>
      </c>
      <c r="N180" s="201">
        <v>199</v>
      </c>
      <c r="O180" s="204">
        <v>294</v>
      </c>
      <c r="P180" s="196">
        <v>128</v>
      </c>
      <c r="Q180" s="197">
        <v>144</v>
      </c>
      <c r="R180" s="198">
        <v>150</v>
      </c>
      <c r="S180" s="199">
        <v>140</v>
      </c>
      <c r="T180" s="196">
        <v>31</v>
      </c>
      <c r="U180" s="200">
        <v>25</v>
      </c>
      <c r="V180" s="198">
        <v>90</v>
      </c>
      <c r="W180" s="205">
        <v>101</v>
      </c>
      <c r="X180" s="196">
        <v>91</v>
      </c>
      <c r="Y180" s="200">
        <v>125</v>
      </c>
      <c r="Z180" s="198">
        <v>223</v>
      </c>
      <c r="AA180" s="196">
        <v>166</v>
      </c>
      <c r="AB180" s="172">
        <v>1636</v>
      </c>
      <c r="AC180" s="173">
        <f t="shared" si="1623"/>
        <v>1896</v>
      </c>
      <c r="BI180" s="146" t="s">
        <v>32</v>
      </c>
      <c r="BJ180" s="129">
        <f>B180/B188</f>
        <v>2.9787234042553193E-2</v>
      </c>
      <c r="BK180" s="130">
        <f t="shared" ref="BK180" si="2033">C180/C188</f>
        <v>2.6488822092804808E-2</v>
      </c>
      <c r="BL180" s="131">
        <f t="shared" ref="BL180" si="2034">D180/D188</f>
        <v>1.6917293233082706E-2</v>
      </c>
      <c r="BM180" s="132">
        <f t="shared" ref="BM180" si="2035">E180/E188</f>
        <v>3.4188034188034191E-2</v>
      </c>
      <c r="BN180" s="129">
        <f t="shared" ref="BN180" si="2036">F180/F188</f>
        <v>2.7154663518299881E-2</v>
      </c>
      <c r="BO180" s="130">
        <f t="shared" ref="BO180" si="2037">G180/G188</f>
        <v>3.4712084347120843E-2</v>
      </c>
      <c r="BP180" s="131">
        <f t="shared" ref="BP180" si="2038">H180/H188</f>
        <v>2.324063193628411E-2</v>
      </c>
      <c r="BQ180" s="132">
        <f t="shared" ref="BQ180" si="2039">I180/I188</f>
        <v>3.2309977717256744E-2</v>
      </c>
      <c r="BR180" s="129">
        <f t="shared" ref="BR180" si="2040">J180/J188</f>
        <v>2.5660377358490565E-2</v>
      </c>
      <c r="BS180" s="130">
        <f t="shared" ref="BS180" si="2041">K180/K188</f>
        <v>9.4890510948905105E-3</v>
      </c>
      <c r="BT180" s="131">
        <f t="shared" ref="BT180" si="2042">L180/L188</f>
        <v>2.5123558484349259E-2</v>
      </c>
      <c r="BU180" s="129">
        <f t="shared" ref="BU180" si="2043">M180/M188</f>
        <v>3.8875977181491654E-2</v>
      </c>
      <c r="BV180" s="133">
        <f t="shared" ref="BV180" si="2044">N180/N188</f>
        <v>2.2113568174241583E-2</v>
      </c>
      <c r="BW180" s="134">
        <f t="shared" ref="BW180" si="2045">O180/O188</f>
        <v>3.3067146552693737E-2</v>
      </c>
      <c r="BX180" s="129">
        <f t="shared" ref="BX180" si="2046">P180/P188</f>
        <v>2.7251437087502661E-2</v>
      </c>
      <c r="BY180" s="130">
        <f t="shared" ref="BY180" si="2047">Q180/Q188</f>
        <v>3.0176026823134954E-2</v>
      </c>
      <c r="BZ180" s="131">
        <f t="shared" ref="BZ180" si="2048">R180/R188</f>
        <v>2.6973565905412694E-2</v>
      </c>
      <c r="CA180" s="132">
        <f t="shared" ref="CA180" si="2049">S180/S188</f>
        <v>2.4488368025188036E-2</v>
      </c>
      <c r="CB180" s="129">
        <f t="shared" ref="CB180" si="2050">T180/T188</f>
        <v>2.3031203566121844E-2</v>
      </c>
      <c r="CC180" s="130">
        <f t="shared" ref="CC180" si="2051">U180/U188</f>
        <v>1.75561797752809E-2</v>
      </c>
      <c r="CD180" s="131">
        <f t="shared" ref="CD180" si="2052">V180/V188</f>
        <v>2.100840336134454E-2</v>
      </c>
      <c r="CE180" s="132">
        <f t="shared" ref="CE180" si="2053">W180/W188</f>
        <v>2.0876395204630013E-2</v>
      </c>
      <c r="CF180" s="129">
        <f t="shared" ref="CF180" si="2054">X180/X188</f>
        <v>2.2162688748173405E-2</v>
      </c>
      <c r="CG180" s="130">
        <f t="shared" ref="CG180" si="2055">Y180/Y188</f>
        <v>4.3767507002801118E-2</v>
      </c>
      <c r="CH180" s="131">
        <f t="shared" ref="CH180" si="2056">Z180/Z188</f>
        <v>2.9415644374093129E-2</v>
      </c>
      <c r="CI180" s="129">
        <f t="shared" ref="CI180" si="2057">AA180/AA188</f>
        <v>1.9764257649720205E-2</v>
      </c>
      <c r="CJ180" s="135">
        <f t="shared" ref="CJ180" si="2058">AB180/AB188</f>
        <v>2.5070875794958241E-2</v>
      </c>
      <c r="CK180" s="136">
        <f t="shared" ref="CK180" si="2059">AC180/AC188</f>
        <v>2.9106539760515811E-2</v>
      </c>
    </row>
    <row r="181" spans="1:89" x14ac:dyDescent="0.2">
      <c r="A181" s="137" t="s">
        <v>33</v>
      </c>
      <c r="B181" s="206">
        <v>83</v>
      </c>
      <c r="C181" s="190">
        <v>66</v>
      </c>
      <c r="D181" s="191">
        <v>38</v>
      </c>
      <c r="E181" s="192">
        <v>54</v>
      </c>
      <c r="F181" s="189">
        <v>102</v>
      </c>
      <c r="G181" s="193">
        <v>88</v>
      </c>
      <c r="H181" s="191">
        <v>130</v>
      </c>
      <c r="I181" s="192">
        <v>128</v>
      </c>
      <c r="J181" s="189">
        <v>15</v>
      </c>
      <c r="K181" s="190">
        <v>5</v>
      </c>
      <c r="L181" s="191">
        <v>55</v>
      </c>
      <c r="M181" s="189">
        <v>126</v>
      </c>
      <c r="N181" s="194">
        <v>109</v>
      </c>
      <c r="O181" s="207">
        <v>164</v>
      </c>
      <c r="P181" s="189">
        <v>90</v>
      </c>
      <c r="Q181" s="190">
        <v>91</v>
      </c>
      <c r="R181" s="191">
        <v>70</v>
      </c>
      <c r="S181" s="192">
        <v>54</v>
      </c>
      <c r="T181" s="189">
        <v>15</v>
      </c>
      <c r="U181" s="193">
        <v>28</v>
      </c>
      <c r="V181" s="191">
        <v>41</v>
      </c>
      <c r="W181" s="208">
        <v>109</v>
      </c>
      <c r="X181" s="189">
        <v>44</v>
      </c>
      <c r="Y181" s="193">
        <v>132</v>
      </c>
      <c r="Z181" s="191">
        <v>169</v>
      </c>
      <c r="AA181" s="189">
        <v>103</v>
      </c>
      <c r="AB181" s="172">
        <v>961</v>
      </c>
      <c r="AC181" s="173">
        <f t="shared" si="1623"/>
        <v>1148</v>
      </c>
      <c r="BI181" s="137" t="s">
        <v>33</v>
      </c>
      <c r="BJ181" s="129">
        <f>B181/B188</f>
        <v>1.5356151711378354E-2</v>
      </c>
      <c r="BK181" s="130">
        <f t="shared" ref="BK181" si="2060">C181/C188</f>
        <v>1.2399023107270337E-2</v>
      </c>
      <c r="BL181" s="131">
        <f t="shared" ref="BL181" si="2061">D181/D188</f>
        <v>1.4285714285714285E-2</v>
      </c>
      <c r="BM181" s="132">
        <f t="shared" ref="BM181" si="2062">E181/E188</f>
        <v>2.097902097902098E-2</v>
      </c>
      <c r="BN181" s="129">
        <f t="shared" ref="BN181" si="2063">F181/F188</f>
        <v>1.5053128689492325E-2</v>
      </c>
      <c r="BO181" s="130">
        <f t="shared" ref="BO181" si="2064">G181/G188</f>
        <v>1.4274128142741281E-2</v>
      </c>
      <c r="BP181" s="131">
        <f t="shared" ref="BP181" si="2065">H181/H188</f>
        <v>1.69734952343648E-2</v>
      </c>
      <c r="BQ181" s="132">
        <f t="shared" ref="BQ181" si="2066">I181/I188</f>
        <v>1.5845506313443922E-2</v>
      </c>
      <c r="BR181" s="129">
        <f t="shared" ref="BR181" si="2067">J181/J188</f>
        <v>1.1320754716981131E-2</v>
      </c>
      <c r="BS181" s="130">
        <f t="shared" ref="BS181" si="2068">K181/K188</f>
        <v>3.6496350364963502E-3</v>
      </c>
      <c r="BT181" s="131">
        <f t="shared" ref="BT181" si="2069">L181/L188</f>
        <v>1.1326194398682043E-2</v>
      </c>
      <c r="BU181" s="129">
        <f t="shared" ref="BU181" si="2070">M181/M188</f>
        <v>2.6621593069934502E-2</v>
      </c>
      <c r="BV181" s="133">
        <f t="shared" ref="BV181" si="2071">N181/N188</f>
        <v>1.2112456939659962E-2</v>
      </c>
      <c r="BW181" s="134">
        <f t="shared" ref="BW181" si="2072">O181/O188</f>
        <v>1.8445619165448207E-2</v>
      </c>
      <c r="BX181" s="129">
        <f t="shared" ref="BX181" si="2073">P181/P188</f>
        <v>1.916116670215031E-2</v>
      </c>
      <c r="BY181" s="130">
        <f t="shared" ref="BY181" si="2074">Q181/Q188</f>
        <v>1.9069572506286672E-2</v>
      </c>
      <c r="BZ181" s="131">
        <f t="shared" ref="BZ181" si="2075">R181/R188</f>
        <v>1.2587664089192591E-2</v>
      </c>
      <c r="CA181" s="132">
        <f t="shared" ref="CA181" si="2076">S181/S188</f>
        <v>9.4455133811439558E-3</v>
      </c>
      <c r="CB181" s="129">
        <f t="shared" ref="CB181" si="2077">T181/T188</f>
        <v>1.1144130757800892E-2</v>
      </c>
      <c r="CC181" s="130">
        <f t="shared" ref="CC181" si="2078">U181/U188</f>
        <v>1.9662921348314606E-2</v>
      </c>
      <c r="CD181" s="131">
        <f t="shared" ref="CD181" si="2079">V181/V188</f>
        <v>9.5704948646125124E-3</v>
      </c>
      <c r="CE181" s="132">
        <f t="shared" ref="CE181" si="2080">W181/W188</f>
        <v>2.252997106242249E-2</v>
      </c>
      <c r="CF181" s="129">
        <f t="shared" ref="CF181" si="2081">X181/X188</f>
        <v>1.071602532878714E-2</v>
      </c>
      <c r="CG181" s="130">
        <f t="shared" ref="CG181" si="2082">Y181/Y188</f>
        <v>4.6218487394957986E-2</v>
      </c>
      <c r="CH181" s="131">
        <f t="shared" ref="CH181" si="2083">Z181/Z188</f>
        <v>2.2292573539110936E-2</v>
      </c>
      <c r="CI181" s="129">
        <f t="shared" ref="CI181" si="2084">AA181/AA188</f>
        <v>1.2263364686272175E-2</v>
      </c>
      <c r="CJ181" s="135">
        <f t="shared" ref="CJ181" si="2085">AB181/AB188</f>
        <v>1.4726840855106888E-2</v>
      </c>
      <c r="CK181" s="136">
        <f t="shared" ref="CK181" si="2086">AC181/AC188</f>
        <v>1.7623579981578139E-2</v>
      </c>
    </row>
    <row r="182" spans="1:89" x14ac:dyDescent="0.2">
      <c r="A182" s="146" t="s">
        <v>34</v>
      </c>
      <c r="B182" s="203">
        <v>7</v>
      </c>
      <c r="C182" s="197">
        <v>33</v>
      </c>
      <c r="D182" s="198">
        <v>34</v>
      </c>
      <c r="E182" s="199">
        <v>30</v>
      </c>
      <c r="F182" s="196">
        <v>17</v>
      </c>
      <c r="G182" s="200">
        <v>41</v>
      </c>
      <c r="H182" s="198">
        <v>47</v>
      </c>
      <c r="I182" s="199">
        <v>50</v>
      </c>
      <c r="J182" s="196">
        <v>6</v>
      </c>
      <c r="K182" s="197">
        <v>5</v>
      </c>
      <c r="L182" s="198">
        <v>33</v>
      </c>
      <c r="M182" s="196">
        <v>47</v>
      </c>
      <c r="N182" s="201">
        <v>47</v>
      </c>
      <c r="O182" s="204">
        <v>78</v>
      </c>
      <c r="P182" s="196">
        <v>27</v>
      </c>
      <c r="Q182" s="197">
        <v>46</v>
      </c>
      <c r="R182" s="198">
        <v>33</v>
      </c>
      <c r="S182" s="199">
        <v>24</v>
      </c>
      <c r="T182" s="196">
        <v>22</v>
      </c>
      <c r="U182" s="200">
        <v>24</v>
      </c>
      <c r="V182" s="198">
        <v>38</v>
      </c>
      <c r="W182" s="205">
        <v>70</v>
      </c>
      <c r="X182" s="196">
        <v>16</v>
      </c>
      <c r="Y182" s="200">
        <v>62</v>
      </c>
      <c r="Z182" s="198">
        <v>85</v>
      </c>
      <c r="AA182" s="196">
        <v>42</v>
      </c>
      <c r="AB182" s="172">
        <v>412</v>
      </c>
      <c r="AC182" s="173">
        <f t="shared" si="1623"/>
        <v>552</v>
      </c>
      <c r="BI182" s="146" t="s">
        <v>34</v>
      </c>
      <c r="BJ182" s="129">
        <f>B182/B188</f>
        <v>1.2950971322849213E-3</v>
      </c>
      <c r="BK182" s="130">
        <f t="shared" ref="BK182" si="2087">C182/C188</f>
        <v>6.1995115536351685E-3</v>
      </c>
      <c r="BL182" s="131">
        <f t="shared" ref="BL182" si="2088">D182/D188</f>
        <v>1.2781954887218045E-2</v>
      </c>
      <c r="BM182" s="132">
        <f t="shared" ref="BM182" si="2089">E182/E188</f>
        <v>1.1655011655011656E-2</v>
      </c>
      <c r="BN182" s="129">
        <f t="shared" ref="BN182" si="2090">F182/F188</f>
        <v>2.5088547815820543E-3</v>
      </c>
      <c r="BO182" s="130">
        <f t="shared" ref="BO182" si="2091">G182/G188</f>
        <v>6.6504460665044608E-3</v>
      </c>
      <c r="BP182" s="131">
        <f t="shared" ref="BP182" si="2092">H182/H188</f>
        <v>6.1365713539626582E-3</v>
      </c>
      <c r="BQ182" s="132">
        <f t="shared" ref="BQ182" si="2093">I182/I188</f>
        <v>6.1896509036890321E-3</v>
      </c>
      <c r="BR182" s="129">
        <f t="shared" ref="BR182" si="2094">J182/J188</f>
        <v>4.528301886792453E-3</v>
      </c>
      <c r="BS182" s="130">
        <f t="shared" ref="BS182" si="2095">K182/K188</f>
        <v>3.6496350364963502E-3</v>
      </c>
      <c r="BT182" s="131">
        <f t="shared" ref="BT182" si="2096">L182/L188</f>
        <v>6.7957166392092257E-3</v>
      </c>
      <c r="BU182" s="129">
        <f t="shared" ref="BU182" si="2097">M182/M188</f>
        <v>9.9302767800549339E-3</v>
      </c>
      <c r="BV182" s="133">
        <f t="shared" ref="BV182" si="2098">N182/N188</f>
        <v>5.2228025336148462E-3</v>
      </c>
      <c r="BW182" s="134">
        <f t="shared" ref="BW182" si="2099">O182/O188</f>
        <v>8.7729164323473181E-3</v>
      </c>
      <c r="BX182" s="129">
        <f t="shared" ref="BX182" si="2100">P182/P188</f>
        <v>5.7483500106450926E-3</v>
      </c>
      <c r="BY182" s="130">
        <f t="shared" ref="BY182" si="2101">Q182/Q188</f>
        <v>9.6395641240569988E-3</v>
      </c>
      <c r="BZ182" s="131">
        <f t="shared" ref="BZ182" si="2102">R182/R188</f>
        <v>5.9341844991907932E-3</v>
      </c>
      <c r="CA182" s="132">
        <f t="shared" ref="CA182" si="2103">S182/S188</f>
        <v>4.1980059471750921E-3</v>
      </c>
      <c r="CB182" s="129">
        <f t="shared" ref="CB182" si="2104">T182/T188</f>
        <v>1.6344725111441308E-2</v>
      </c>
      <c r="CC182" s="130">
        <f t="shared" ref="CC182" si="2105">U182/U188</f>
        <v>1.6853932584269662E-2</v>
      </c>
      <c r="CD182" s="131">
        <f t="shared" ref="CD182" si="2106">V182/V188</f>
        <v>8.8702147525676935E-3</v>
      </c>
      <c r="CE182" s="132">
        <f t="shared" ref="CE182" si="2107">W182/W188</f>
        <v>1.4468788755684168E-2</v>
      </c>
      <c r="CF182" s="129">
        <f t="shared" ref="CF182" si="2108">X182/X188</f>
        <v>3.8967364831953241E-3</v>
      </c>
      <c r="CG182" s="130">
        <f t="shared" ref="CG182" si="2109">Y182/Y188</f>
        <v>2.1708683473389355E-2</v>
      </c>
      <c r="CH182" s="131">
        <f t="shared" ref="CH182" si="2110">Z182/Z188</f>
        <v>1.1212241129138637E-2</v>
      </c>
      <c r="CI182" s="129">
        <f t="shared" ref="CI182" si="2111">AA182/AA188</f>
        <v>5.0005953089653533E-3</v>
      </c>
      <c r="CJ182" s="135">
        <f t="shared" ref="CJ182" si="2112">AB182/AB188</f>
        <v>6.3136924373611214E-3</v>
      </c>
      <c r="CK182" s="136">
        <f t="shared" ref="CK182" si="2113">AC182/AC188</f>
        <v>8.4740558796438433E-3</v>
      </c>
    </row>
    <row r="183" spans="1:89" x14ac:dyDescent="0.2">
      <c r="A183" s="137" t="s">
        <v>35</v>
      </c>
      <c r="B183" s="206">
        <v>0</v>
      </c>
      <c r="C183" s="190">
        <v>12</v>
      </c>
      <c r="D183" s="191">
        <v>0</v>
      </c>
      <c r="E183" s="192">
        <v>14</v>
      </c>
      <c r="F183" s="189">
        <v>0</v>
      </c>
      <c r="G183" s="193">
        <v>26</v>
      </c>
      <c r="H183" s="191">
        <v>3</v>
      </c>
      <c r="I183" s="192">
        <v>17</v>
      </c>
      <c r="J183" s="189">
        <v>2</v>
      </c>
      <c r="K183" s="190">
        <v>0</v>
      </c>
      <c r="L183" s="191">
        <v>14</v>
      </c>
      <c r="M183" s="189">
        <v>4</v>
      </c>
      <c r="N183" s="194">
        <v>9</v>
      </c>
      <c r="O183" s="207">
        <v>12</v>
      </c>
      <c r="P183" s="189">
        <v>8</v>
      </c>
      <c r="Q183" s="190">
        <v>6</v>
      </c>
      <c r="R183" s="191">
        <v>4</v>
      </c>
      <c r="S183" s="192">
        <v>2</v>
      </c>
      <c r="T183" s="189">
        <v>3</v>
      </c>
      <c r="U183" s="193">
        <v>1</v>
      </c>
      <c r="V183" s="191">
        <v>10</v>
      </c>
      <c r="W183" s="208">
        <v>2</v>
      </c>
      <c r="X183" s="189">
        <v>2</v>
      </c>
      <c r="Y183" s="193">
        <v>6</v>
      </c>
      <c r="Z183" s="191">
        <v>6</v>
      </c>
      <c r="AA183" s="189">
        <v>4</v>
      </c>
      <c r="AB183" s="172">
        <v>61</v>
      </c>
      <c r="AC183" s="173">
        <f t="shared" si="1623"/>
        <v>106</v>
      </c>
      <c r="BI183" s="137" t="s">
        <v>35</v>
      </c>
      <c r="BJ183" s="129">
        <f>B183/B188</f>
        <v>0</v>
      </c>
      <c r="BK183" s="130">
        <f t="shared" ref="BK183" si="2114">C183/C188</f>
        <v>2.2543678376855157E-3</v>
      </c>
      <c r="BL183" s="131">
        <f t="shared" ref="BL183" si="2115">D183/D188</f>
        <v>0</v>
      </c>
      <c r="BM183" s="132">
        <f t="shared" ref="BM183" si="2116">E183/E188</f>
        <v>5.439005439005439E-3</v>
      </c>
      <c r="BN183" s="129">
        <f t="shared" ref="BN183" si="2117">F183/F188</f>
        <v>0</v>
      </c>
      <c r="BO183" s="130">
        <f t="shared" ref="BO183" si="2118">G183/G188</f>
        <v>4.21735604217356E-3</v>
      </c>
      <c r="BP183" s="131">
        <f t="shared" ref="BP183" si="2119">H183/H188</f>
        <v>3.916960438699569E-4</v>
      </c>
      <c r="BQ183" s="132">
        <f t="shared" ref="BQ183" si="2120">I183/I188</f>
        <v>2.1044813072542707E-3</v>
      </c>
      <c r="BR183" s="129">
        <f t="shared" ref="BR183" si="2121">J183/J188</f>
        <v>1.5094339622641509E-3</v>
      </c>
      <c r="BS183" s="130">
        <f t="shared" ref="BS183" si="2122">K183/K188</f>
        <v>0</v>
      </c>
      <c r="BT183" s="131">
        <f t="shared" ref="BT183" si="2123">L183/L188</f>
        <v>2.883031301482702E-3</v>
      </c>
      <c r="BU183" s="129">
        <f t="shared" ref="BU183" si="2124">M183/M188</f>
        <v>8.4512993872807945E-4</v>
      </c>
      <c r="BV183" s="133">
        <f t="shared" ref="BV183" si="2125">N183/N188</f>
        <v>1.000111123458162E-3</v>
      </c>
      <c r="BW183" s="134">
        <f t="shared" ref="BW183" si="2126">O183/O188</f>
        <v>1.3496794511303565E-3</v>
      </c>
      <c r="BX183" s="129">
        <f t="shared" ref="BX183" si="2127">P183/P188</f>
        <v>1.7032148179689163E-3</v>
      </c>
      <c r="BY183" s="130">
        <f t="shared" ref="BY183" si="2128">Q183/Q188</f>
        <v>1.2573344509639564E-3</v>
      </c>
      <c r="BZ183" s="131">
        <f t="shared" ref="BZ183" si="2129">R183/R188</f>
        <v>7.192950908110052E-4</v>
      </c>
      <c r="CA183" s="132">
        <f t="shared" ref="CA183" si="2130">S183/S188</f>
        <v>3.4983382893125764E-4</v>
      </c>
      <c r="CB183" s="129">
        <f t="shared" ref="CB183" si="2131">T183/T188</f>
        <v>2.2288261515601782E-3</v>
      </c>
      <c r="CC183" s="130">
        <f t="shared" ref="CC183" si="2132">U183/U188</f>
        <v>7.0224719101123594E-4</v>
      </c>
      <c r="CD183" s="131">
        <f t="shared" ref="CD183" si="2133">V183/V188</f>
        <v>2.334267040149393E-3</v>
      </c>
      <c r="CE183" s="132">
        <f t="shared" ref="CE183" si="2134">W183/W188</f>
        <v>4.1339396444811904E-4</v>
      </c>
      <c r="CF183" s="129">
        <f t="shared" ref="CF183" si="2135">X183/X188</f>
        <v>4.8709206039941551E-4</v>
      </c>
      <c r="CG183" s="130">
        <f t="shared" ref="CG183" si="2136">Y183/Y188</f>
        <v>2.1008403361344537E-3</v>
      </c>
      <c r="CH183" s="131">
        <f t="shared" ref="CH183" si="2137">Z183/Z188</f>
        <v>7.9145231499802137E-4</v>
      </c>
      <c r="CI183" s="129">
        <f t="shared" ref="CI183" si="2138">AA183/AA188</f>
        <v>4.7624717228241458E-4</v>
      </c>
      <c r="CJ183" s="135">
        <f t="shared" ref="CJ183" si="2139">AB183/AB188</f>
        <v>9.3479426863841855E-4</v>
      </c>
      <c r="CK183" s="136">
        <f t="shared" ref="CK183" si="2140">AC183/AC188</f>
        <v>1.6272643536997236E-3</v>
      </c>
    </row>
    <row r="184" spans="1:89" x14ac:dyDescent="0.2">
      <c r="A184" s="146" t="s">
        <v>36</v>
      </c>
      <c r="B184" s="203"/>
      <c r="C184" s="197"/>
      <c r="D184" s="198"/>
      <c r="E184" s="199"/>
      <c r="F184" s="196"/>
      <c r="G184" s="200"/>
      <c r="H184" s="198"/>
      <c r="I184" s="199"/>
      <c r="J184" s="196"/>
      <c r="K184" s="200"/>
      <c r="L184" s="198"/>
      <c r="M184" s="196"/>
      <c r="N184" s="201"/>
      <c r="O184" s="204"/>
      <c r="P184" s="196"/>
      <c r="Q184" s="200"/>
      <c r="R184" s="198"/>
      <c r="S184" s="199"/>
      <c r="T184" s="196"/>
      <c r="U184" s="200"/>
      <c r="V184" s="198"/>
      <c r="W184" s="199"/>
      <c r="X184" s="196"/>
      <c r="Y184" s="200"/>
      <c r="Z184" s="198"/>
      <c r="AA184" s="196"/>
      <c r="AB184" s="172">
        <f t="shared" ref="AB184:AB187" si="2141">SUM(B184,D184,F184,H184,J184,L184,N184,P184,R184,T184,V184,X184,Z184)</f>
        <v>0</v>
      </c>
      <c r="AC184" s="173">
        <f t="shared" si="1623"/>
        <v>0</v>
      </c>
      <c r="BI184" s="146" t="s">
        <v>36</v>
      </c>
      <c r="BJ184" s="129">
        <f>B184/B188</f>
        <v>0</v>
      </c>
      <c r="BK184" s="130">
        <f t="shared" ref="BK184" si="2142">C184/C188</f>
        <v>0</v>
      </c>
      <c r="BL184" s="131">
        <f t="shared" ref="BL184" si="2143">D184/D188</f>
        <v>0</v>
      </c>
      <c r="BM184" s="132">
        <f t="shared" ref="BM184" si="2144">E184/E188</f>
        <v>0</v>
      </c>
      <c r="BN184" s="129">
        <f t="shared" ref="BN184" si="2145">F184/F188</f>
        <v>0</v>
      </c>
      <c r="BO184" s="130">
        <f t="shared" ref="BO184" si="2146">G184/G188</f>
        <v>0</v>
      </c>
      <c r="BP184" s="131">
        <f t="shared" ref="BP184" si="2147">H184/H188</f>
        <v>0</v>
      </c>
      <c r="BQ184" s="132">
        <f t="shared" ref="BQ184" si="2148">I184/I188</f>
        <v>0</v>
      </c>
      <c r="BR184" s="129">
        <f t="shared" ref="BR184" si="2149">J184/J188</f>
        <v>0</v>
      </c>
      <c r="BS184" s="130">
        <f t="shared" ref="BS184" si="2150">K184/K188</f>
        <v>0</v>
      </c>
      <c r="BT184" s="131">
        <f t="shared" ref="BT184" si="2151">L184/L188</f>
        <v>0</v>
      </c>
      <c r="BU184" s="129">
        <f t="shared" ref="BU184" si="2152">M184/M188</f>
        <v>0</v>
      </c>
      <c r="BV184" s="133">
        <f t="shared" ref="BV184" si="2153">N184/N188</f>
        <v>0</v>
      </c>
      <c r="BW184" s="134">
        <f t="shared" ref="BW184" si="2154">O184/O188</f>
        <v>0</v>
      </c>
      <c r="BX184" s="129">
        <f t="shared" ref="BX184" si="2155">P184/P188</f>
        <v>0</v>
      </c>
      <c r="BY184" s="130">
        <f t="shared" ref="BY184" si="2156">Q184/Q188</f>
        <v>0</v>
      </c>
      <c r="BZ184" s="131">
        <f t="shared" ref="BZ184" si="2157">R184/R188</f>
        <v>0</v>
      </c>
      <c r="CA184" s="132">
        <f t="shared" ref="CA184" si="2158">S184/S188</f>
        <v>0</v>
      </c>
      <c r="CB184" s="129">
        <f t="shared" ref="CB184" si="2159">T184/T188</f>
        <v>0</v>
      </c>
      <c r="CC184" s="130">
        <f t="shared" ref="CC184" si="2160">U184/U188</f>
        <v>0</v>
      </c>
      <c r="CD184" s="131">
        <f t="shared" ref="CD184" si="2161">V184/V188</f>
        <v>0</v>
      </c>
      <c r="CE184" s="132">
        <f t="shared" ref="CE184" si="2162">W184/W188</f>
        <v>0</v>
      </c>
      <c r="CF184" s="129">
        <f t="shared" ref="CF184" si="2163">X184/X188</f>
        <v>0</v>
      </c>
      <c r="CG184" s="130">
        <f t="shared" ref="CG184" si="2164">Y184/Y188</f>
        <v>0</v>
      </c>
      <c r="CH184" s="131">
        <f t="shared" ref="CH184" si="2165">Z184/Z188</f>
        <v>0</v>
      </c>
      <c r="CI184" s="129">
        <f t="shared" ref="CI184" si="2166">AA184/AA188</f>
        <v>0</v>
      </c>
      <c r="CJ184" s="135">
        <f t="shared" ref="CJ184" si="2167">AB184/AB188</f>
        <v>0</v>
      </c>
      <c r="CK184" s="136">
        <f t="shared" ref="CK184" si="2168">AC184/AC188</f>
        <v>0</v>
      </c>
    </row>
    <row r="185" spans="1:89" x14ac:dyDescent="0.2">
      <c r="A185" s="137" t="s">
        <v>37</v>
      </c>
      <c r="B185" s="59"/>
      <c r="C185" s="60"/>
      <c r="D185" s="139"/>
      <c r="E185" s="140"/>
      <c r="F185" s="138"/>
      <c r="G185" s="141"/>
      <c r="H185" s="139"/>
      <c r="I185" s="140"/>
      <c r="J185" s="138"/>
      <c r="K185" s="141"/>
      <c r="L185" s="139"/>
      <c r="M185" s="138"/>
      <c r="N185" s="142"/>
      <c r="O185" s="143"/>
      <c r="P185" s="138"/>
      <c r="Q185" s="141"/>
      <c r="R185" s="139"/>
      <c r="S185" s="140"/>
      <c r="T185" s="138"/>
      <c r="U185" s="141"/>
      <c r="V185" s="139"/>
      <c r="W185" s="140"/>
      <c r="X185" s="138"/>
      <c r="Y185" s="141"/>
      <c r="Z185" s="144"/>
      <c r="AA185" s="145"/>
      <c r="AB185" s="172">
        <f t="shared" si="2141"/>
        <v>0</v>
      </c>
      <c r="AC185" s="173">
        <f t="shared" si="1623"/>
        <v>0</v>
      </c>
      <c r="BI185" s="137" t="s">
        <v>37</v>
      </c>
      <c r="BJ185" s="129">
        <f>B185/B188</f>
        <v>0</v>
      </c>
      <c r="BK185" s="130">
        <f t="shared" ref="BK185" si="2169">C185/C188</f>
        <v>0</v>
      </c>
      <c r="BL185" s="131">
        <f t="shared" ref="BL185" si="2170">D185/D188</f>
        <v>0</v>
      </c>
      <c r="BM185" s="132">
        <f t="shared" ref="BM185" si="2171">E185/E188</f>
        <v>0</v>
      </c>
      <c r="BN185" s="129">
        <f t="shared" ref="BN185" si="2172">F185/F188</f>
        <v>0</v>
      </c>
      <c r="BO185" s="130">
        <f t="shared" ref="BO185" si="2173">G185/G188</f>
        <v>0</v>
      </c>
      <c r="BP185" s="131">
        <f t="shared" ref="BP185" si="2174">H185/H188</f>
        <v>0</v>
      </c>
      <c r="BQ185" s="132">
        <f t="shared" ref="BQ185" si="2175">I185/I188</f>
        <v>0</v>
      </c>
      <c r="BR185" s="129">
        <f t="shared" ref="BR185" si="2176">J185/J188</f>
        <v>0</v>
      </c>
      <c r="BS185" s="130">
        <f t="shared" ref="BS185" si="2177">K185/K188</f>
        <v>0</v>
      </c>
      <c r="BT185" s="131">
        <f t="shared" ref="BT185" si="2178">L185/L188</f>
        <v>0</v>
      </c>
      <c r="BU185" s="129">
        <f t="shared" ref="BU185" si="2179">M185/M188</f>
        <v>0</v>
      </c>
      <c r="BV185" s="133">
        <f t="shared" ref="BV185" si="2180">N185/N188</f>
        <v>0</v>
      </c>
      <c r="BW185" s="134">
        <f t="shared" ref="BW185" si="2181">O185/O188</f>
        <v>0</v>
      </c>
      <c r="BX185" s="129">
        <f t="shared" ref="BX185" si="2182">P185/P188</f>
        <v>0</v>
      </c>
      <c r="BY185" s="130">
        <f t="shared" ref="BY185" si="2183">Q185/Q188</f>
        <v>0</v>
      </c>
      <c r="BZ185" s="131">
        <f t="shared" ref="BZ185" si="2184">R185/R188</f>
        <v>0</v>
      </c>
      <c r="CA185" s="132">
        <f t="shared" ref="CA185" si="2185">S185/S188</f>
        <v>0</v>
      </c>
      <c r="CB185" s="129">
        <f t="shared" ref="CB185" si="2186">T185/T188</f>
        <v>0</v>
      </c>
      <c r="CC185" s="130">
        <f t="shared" ref="CC185" si="2187">U185/U188</f>
        <v>0</v>
      </c>
      <c r="CD185" s="131">
        <f t="shared" ref="CD185" si="2188">V185/V188</f>
        <v>0</v>
      </c>
      <c r="CE185" s="132">
        <f t="shared" ref="CE185" si="2189">W185/W188</f>
        <v>0</v>
      </c>
      <c r="CF185" s="129">
        <f t="shared" ref="CF185" si="2190">X185/X188</f>
        <v>0</v>
      </c>
      <c r="CG185" s="130">
        <f t="shared" ref="CG185" si="2191">Y185/Y188</f>
        <v>0</v>
      </c>
      <c r="CH185" s="131">
        <f t="shared" ref="CH185" si="2192">Z185/Z188</f>
        <v>0</v>
      </c>
      <c r="CI185" s="129">
        <f t="shared" ref="CI185" si="2193">AA185/AA188</f>
        <v>0</v>
      </c>
      <c r="CJ185" s="135">
        <f t="shared" ref="CJ185" si="2194">AB185/AB188</f>
        <v>0</v>
      </c>
      <c r="CK185" s="136">
        <f t="shared" ref="CK185" si="2195">AC185/AC188</f>
        <v>0</v>
      </c>
    </row>
    <row r="186" spans="1:89" x14ac:dyDescent="0.2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2141"/>
        <v>0</v>
      </c>
      <c r="AC186" s="173">
        <f t="shared" si="1623"/>
        <v>0</v>
      </c>
      <c r="BI186" s="146" t="s">
        <v>38</v>
      </c>
      <c r="BJ186" s="129">
        <f>B186/B188</f>
        <v>0</v>
      </c>
      <c r="BK186" s="130">
        <f t="shared" ref="BK186" si="2196">C186/C188</f>
        <v>0</v>
      </c>
      <c r="BL186" s="131">
        <f t="shared" ref="BL186" si="2197">D186/D188</f>
        <v>0</v>
      </c>
      <c r="BM186" s="132">
        <f t="shared" ref="BM186" si="2198">E186/E188</f>
        <v>0</v>
      </c>
      <c r="BN186" s="129">
        <f t="shared" ref="BN186" si="2199">F186/F188</f>
        <v>0</v>
      </c>
      <c r="BO186" s="130">
        <f t="shared" ref="BO186" si="2200">G186/G188</f>
        <v>0</v>
      </c>
      <c r="BP186" s="131">
        <f t="shared" ref="BP186" si="2201">H186/H188</f>
        <v>0</v>
      </c>
      <c r="BQ186" s="132">
        <f t="shared" ref="BQ186" si="2202">I186/I188</f>
        <v>0</v>
      </c>
      <c r="BR186" s="129">
        <f t="shared" ref="BR186" si="2203">J186/J188</f>
        <v>0</v>
      </c>
      <c r="BS186" s="130">
        <f t="shared" ref="BS186" si="2204">K186/K188</f>
        <v>0</v>
      </c>
      <c r="BT186" s="131">
        <f t="shared" ref="BT186" si="2205">L186/L188</f>
        <v>0</v>
      </c>
      <c r="BU186" s="129">
        <f t="shared" ref="BU186" si="2206">M186/M188</f>
        <v>0</v>
      </c>
      <c r="BV186" s="133">
        <f t="shared" ref="BV186" si="2207">N186/N188</f>
        <v>0</v>
      </c>
      <c r="BW186" s="134">
        <f t="shared" ref="BW186" si="2208">O186/O188</f>
        <v>0</v>
      </c>
      <c r="BX186" s="129">
        <f t="shared" ref="BX186" si="2209">P186/P188</f>
        <v>0</v>
      </c>
      <c r="BY186" s="130">
        <f t="shared" ref="BY186" si="2210">Q186/Q188</f>
        <v>0</v>
      </c>
      <c r="BZ186" s="131">
        <f t="shared" ref="BZ186" si="2211">R186/R188</f>
        <v>0</v>
      </c>
      <c r="CA186" s="132">
        <f t="shared" ref="CA186" si="2212">S186/S188</f>
        <v>0</v>
      </c>
      <c r="CB186" s="129">
        <f t="shared" ref="CB186" si="2213">T186/T188</f>
        <v>0</v>
      </c>
      <c r="CC186" s="130">
        <f t="shared" ref="CC186" si="2214">U186/U188</f>
        <v>0</v>
      </c>
      <c r="CD186" s="131">
        <f t="shared" ref="CD186" si="2215">V186/V188</f>
        <v>0</v>
      </c>
      <c r="CE186" s="132">
        <f t="shared" ref="CE186" si="2216">W186/W188</f>
        <v>0</v>
      </c>
      <c r="CF186" s="129">
        <f t="shared" ref="CF186" si="2217">X186/X188</f>
        <v>0</v>
      </c>
      <c r="CG186" s="130">
        <f t="shared" ref="CG186" si="2218">Y186/Y188</f>
        <v>0</v>
      </c>
      <c r="CH186" s="131">
        <f t="shared" ref="CH186" si="2219">Z186/Z188</f>
        <v>0</v>
      </c>
      <c r="CI186" s="129">
        <f t="shared" ref="CI186" si="2220">AA186/AA188</f>
        <v>0</v>
      </c>
      <c r="CJ186" s="135">
        <f t="shared" ref="CJ186" si="2221">AB186/AB188</f>
        <v>0</v>
      </c>
      <c r="CK186" s="136">
        <f t="shared" ref="CK186" si="2222">AC186/AC188</f>
        <v>0</v>
      </c>
    </row>
    <row r="187" spans="1:89" ht="13.5" thickBot="1" x14ac:dyDescent="0.25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2141"/>
        <v>0</v>
      </c>
      <c r="AC187" s="173">
        <f t="shared" si="1623"/>
        <v>0</v>
      </c>
      <c r="BI187" s="137" t="s">
        <v>39</v>
      </c>
      <c r="BJ187" s="129">
        <f>B187/B188</f>
        <v>0</v>
      </c>
      <c r="BK187" s="130">
        <f t="shared" ref="BK187" si="2223">C187/C188</f>
        <v>0</v>
      </c>
      <c r="BL187" s="131">
        <f t="shared" ref="BL187" si="2224">D187/D188</f>
        <v>0</v>
      </c>
      <c r="BM187" s="132">
        <f t="shared" ref="BM187" si="2225">E187/E188</f>
        <v>0</v>
      </c>
      <c r="BN187" s="129">
        <f t="shared" ref="BN187" si="2226">F187/F188</f>
        <v>0</v>
      </c>
      <c r="BO187" s="130">
        <f t="shared" ref="BO187" si="2227">G187/G188</f>
        <v>0</v>
      </c>
      <c r="BP187" s="131">
        <f t="shared" ref="BP187" si="2228">H187/H188</f>
        <v>0</v>
      </c>
      <c r="BQ187" s="132">
        <f t="shared" ref="BQ187" si="2229">I187/I188</f>
        <v>0</v>
      </c>
      <c r="BR187" s="129">
        <f t="shared" ref="BR187" si="2230">J187/J188</f>
        <v>0</v>
      </c>
      <c r="BS187" s="130">
        <f t="shared" ref="BS187" si="2231">K187/K188</f>
        <v>0</v>
      </c>
      <c r="BT187" s="131">
        <f t="shared" ref="BT187" si="2232">L187/L188</f>
        <v>0</v>
      </c>
      <c r="BU187" s="129">
        <f t="shared" ref="BU187" si="2233">M187/M188</f>
        <v>0</v>
      </c>
      <c r="BV187" s="133">
        <f t="shared" ref="BV187" si="2234">N187/N188</f>
        <v>0</v>
      </c>
      <c r="BW187" s="134">
        <f t="shared" ref="BW187" si="2235">O187/O188</f>
        <v>0</v>
      </c>
      <c r="BX187" s="129">
        <f t="shared" ref="BX187" si="2236">P187/P188</f>
        <v>0</v>
      </c>
      <c r="BY187" s="130">
        <f t="shared" ref="BY187" si="2237">Q187/Q188</f>
        <v>0</v>
      </c>
      <c r="BZ187" s="131">
        <f t="shared" ref="BZ187" si="2238">R187/R188</f>
        <v>0</v>
      </c>
      <c r="CA187" s="132">
        <f t="shared" ref="CA187" si="2239">S187/S188</f>
        <v>0</v>
      </c>
      <c r="CB187" s="129">
        <f t="shared" ref="CB187" si="2240">T187/T188</f>
        <v>0</v>
      </c>
      <c r="CC187" s="130">
        <f t="shared" ref="CC187" si="2241">U187/U188</f>
        <v>0</v>
      </c>
      <c r="CD187" s="131">
        <f t="shared" ref="CD187" si="2242">V187/V188</f>
        <v>0</v>
      </c>
      <c r="CE187" s="132">
        <f t="shared" ref="CE187" si="2243">W187/W188</f>
        <v>0</v>
      </c>
      <c r="CF187" s="129">
        <f t="shared" ref="CF187" si="2244">X187/X188</f>
        <v>0</v>
      </c>
      <c r="CG187" s="130">
        <f t="shared" ref="CG187" si="2245">Y187/Y188</f>
        <v>0</v>
      </c>
      <c r="CH187" s="131">
        <f t="shared" ref="CH187" si="2246">Z187/Z188</f>
        <v>0</v>
      </c>
      <c r="CI187" s="129">
        <f t="shared" ref="CI187" si="2247">AA187/AA188</f>
        <v>0</v>
      </c>
      <c r="CJ187" s="135">
        <f t="shared" ref="CJ187" si="2248">AB187/AB188</f>
        <v>0</v>
      </c>
      <c r="CK187" s="136">
        <f t="shared" ref="CK187" si="2249">AC187/AC188</f>
        <v>0</v>
      </c>
    </row>
    <row r="188" spans="1:89" ht="14.25" thickTop="1" thickBot="1" x14ac:dyDescent="0.25">
      <c r="A188" s="269" t="s">
        <v>13</v>
      </c>
      <c r="B188" s="20">
        <f t="shared" ref="B188" si="2250">SUM(B165:B187)</f>
        <v>5405</v>
      </c>
      <c r="C188" s="21">
        <f t="shared" ref="C188" si="2251">SUM(C165:C187)</f>
        <v>5323</v>
      </c>
      <c r="D188" s="20">
        <f t="shared" ref="D188" si="2252">SUM(D165:D187)</f>
        <v>2660</v>
      </c>
      <c r="E188" s="21">
        <f t="shared" ref="E188" si="2253">SUM(E165:E187)</f>
        <v>2574</v>
      </c>
      <c r="F188" s="20">
        <f t="shared" ref="F188" si="2254">SUM(F165:F187)</f>
        <v>6776</v>
      </c>
      <c r="G188" s="21">
        <f t="shared" ref="G188" si="2255">SUM(G165:G187)</f>
        <v>6165</v>
      </c>
      <c r="H188" s="20">
        <f t="shared" ref="H188" si="2256">SUM(H165:H187)</f>
        <v>7659</v>
      </c>
      <c r="I188" s="21">
        <f t="shared" ref="I188" si="2257">SUM(I165:I187)</f>
        <v>8078</v>
      </c>
      <c r="J188" s="20">
        <f t="shared" ref="J188" si="2258">SUM(J165:J187)</f>
        <v>1325</v>
      </c>
      <c r="K188" s="21">
        <f t="shared" ref="K188" si="2259">SUM(K165:K187)</f>
        <v>1370</v>
      </c>
      <c r="L188" s="20">
        <f t="shared" ref="L188" si="2260">SUM(L165:L187)</f>
        <v>4856</v>
      </c>
      <c r="M188" s="21">
        <f t="shared" ref="M188" si="2261">SUM(M165:M187)</f>
        <v>4733</v>
      </c>
      <c r="N188" s="20">
        <f t="shared" ref="N188" si="2262">SUM(N165:N187)</f>
        <v>8999</v>
      </c>
      <c r="O188" s="21">
        <f t="shared" ref="O188" si="2263">SUM(O165:O187)</f>
        <v>8891</v>
      </c>
      <c r="P188" s="20">
        <f t="shared" ref="P188" si="2264">SUM(P165:P187)</f>
        <v>4697</v>
      </c>
      <c r="Q188" s="21">
        <f t="shared" ref="Q188" si="2265">SUM(Q165:Q187)</f>
        <v>4772</v>
      </c>
      <c r="R188" s="20">
        <f t="shared" ref="R188" si="2266">SUM(R165:R187)</f>
        <v>5561</v>
      </c>
      <c r="S188" s="21">
        <f t="shared" ref="S188" si="2267">SUM(S165:S187)</f>
        <v>5717</v>
      </c>
      <c r="T188" s="20">
        <f t="shared" ref="T188" si="2268">SUM(T165:T187)</f>
        <v>1346</v>
      </c>
      <c r="U188" s="21">
        <f t="shared" ref="U188" si="2269">SUM(U165:U187)</f>
        <v>1424</v>
      </c>
      <c r="V188" s="20">
        <f t="shared" ref="V188" si="2270">SUM(V165:V187)</f>
        <v>4284</v>
      </c>
      <c r="W188" s="21">
        <f t="shared" ref="W188" si="2271">SUM(W165:W187)</f>
        <v>4838</v>
      </c>
      <c r="X188" s="20">
        <f t="shared" ref="X188" si="2272">SUM(X165:X187)</f>
        <v>4106</v>
      </c>
      <c r="Y188" s="21">
        <f t="shared" ref="Y188" si="2273">SUM(Y165:Y187)</f>
        <v>2856</v>
      </c>
      <c r="Z188" s="20">
        <f t="shared" ref="Z188" si="2274">SUM(Z165:Z187)</f>
        <v>7581</v>
      </c>
      <c r="AA188" s="21">
        <f t="shared" ref="AA188" si="2275">SUM(AA165:AA187)</f>
        <v>8399</v>
      </c>
      <c r="AB188" s="174">
        <f t="shared" ref="AB188:AC188" si="2276">SUM(AB164:AB187)</f>
        <v>65255</v>
      </c>
      <c r="AC188" s="175">
        <f t="shared" si="2276"/>
        <v>65140</v>
      </c>
      <c r="BI188" s="269" t="s">
        <v>13</v>
      </c>
      <c r="BJ188" s="155">
        <f>SUM(BJ164:BJ187)</f>
        <v>1</v>
      </c>
      <c r="BK188" s="156">
        <f t="shared" ref="BK188:CK188" si="2277">SUM(BK164:BK187)</f>
        <v>1</v>
      </c>
      <c r="BL188" s="155">
        <f t="shared" si="2277"/>
        <v>0.99999999999999978</v>
      </c>
      <c r="BM188" s="156">
        <f t="shared" si="2277"/>
        <v>1</v>
      </c>
      <c r="BN188" s="155">
        <f t="shared" si="2277"/>
        <v>1</v>
      </c>
      <c r="BO188" s="156">
        <f t="shared" si="2277"/>
        <v>1</v>
      </c>
      <c r="BP188" s="155">
        <f t="shared" si="2277"/>
        <v>0.99999999999999978</v>
      </c>
      <c r="BQ188" s="156">
        <f t="shared" si="2277"/>
        <v>1.0000000000000002</v>
      </c>
      <c r="BR188" s="155">
        <f t="shared" si="2277"/>
        <v>1</v>
      </c>
      <c r="BS188" s="156">
        <f t="shared" si="2277"/>
        <v>0.99999999999999989</v>
      </c>
      <c r="BT188" s="155">
        <f t="shared" si="2277"/>
        <v>1</v>
      </c>
      <c r="BU188" s="156">
        <f t="shared" si="2277"/>
        <v>0.99999999999999989</v>
      </c>
      <c r="BV188" s="155">
        <f t="shared" si="2277"/>
        <v>1</v>
      </c>
      <c r="BW188" s="156">
        <f t="shared" si="2277"/>
        <v>1</v>
      </c>
      <c r="BX188" s="155">
        <f t="shared" si="2277"/>
        <v>0.99999999999999967</v>
      </c>
      <c r="BY188" s="156">
        <f t="shared" si="2277"/>
        <v>1</v>
      </c>
      <c r="BZ188" s="155">
        <f t="shared" si="2277"/>
        <v>1</v>
      </c>
      <c r="CA188" s="156">
        <f t="shared" si="2277"/>
        <v>1</v>
      </c>
      <c r="CB188" s="155">
        <f t="shared" si="2277"/>
        <v>1</v>
      </c>
      <c r="CC188" s="156">
        <f t="shared" si="2277"/>
        <v>0.99999999999999989</v>
      </c>
      <c r="CD188" s="155">
        <f t="shared" si="2277"/>
        <v>0.99999999999999989</v>
      </c>
      <c r="CE188" s="156">
        <f t="shared" si="2277"/>
        <v>1</v>
      </c>
      <c r="CF188" s="155">
        <f t="shared" si="2277"/>
        <v>1</v>
      </c>
      <c r="CG188" s="156">
        <f t="shared" si="2277"/>
        <v>0.99999999999999989</v>
      </c>
      <c r="CH188" s="155">
        <f t="shared" si="2277"/>
        <v>1.0000000000000002</v>
      </c>
      <c r="CI188" s="156">
        <f t="shared" si="2277"/>
        <v>1</v>
      </c>
      <c r="CJ188" s="155">
        <f t="shared" si="2277"/>
        <v>1</v>
      </c>
      <c r="CK188" s="156">
        <f t="shared" si="2277"/>
        <v>1</v>
      </c>
    </row>
    <row r="189" spans="1:89" ht="13.5" thickTop="1" x14ac:dyDescent="0.2">
      <c r="A189" s="187"/>
    </row>
    <row r="191" spans="1:89" x14ac:dyDescent="0.2">
      <c r="A191" s="301">
        <f>+A160+1</f>
        <v>44293</v>
      </c>
      <c r="B191" s="301"/>
      <c r="C191" s="301"/>
      <c r="D191" s="301"/>
      <c r="BI191" s="300">
        <f>+BI160+1</f>
        <v>44293</v>
      </c>
      <c r="BJ191" s="300"/>
      <c r="BK191" s="300"/>
      <c r="BL191" s="300"/>
    </row>
    <row r="192" spans="1:89" ht="13.5" thickBot="1" x14ac:dyDescent="0.25">
      <c r="AE192" s="272" t="s">
        <v>84</v>
      </c>
    </row>
    <row r="193" spans="1:89" ht="14.25" thickTop="1" thickBot="1" x14ac:dyDescent="0.25">
      <c r="A193" s="298" t="s">
        <v>0</v>
      </c>
      <c r="B193" s="292" t="s">
        <v>1</v>
      </c>
      <c r="C193" s="293"/>
      <c r="D193" s="292" t="s">
        <v>2</v>
      </c>
      <c r="E193" s="293"/>
      <c r="F193" s="292" t="s">
        <v>3</v>
      </c>
      <c r="G193" s="293"/>
      <c r="H193" s="292" t="s">
        <v>4</v>
      </c>
      <c r="I193" s="293"/>
      <c r="J193" s="292" t="s">
        <v>5</v>
      </c>
      <c r="K193" s="293"/>
      <c r="L193" s="292" t="s">
        <v>6</v>
      </c>
      <c r="M193" s="293"/>
      <c r="N193" s="292" t="s">
        <v>7</v>
      </c>
      <c r="O193" s="293"/>
      <c r="P193" s="292" t="s">
        <v>8</v>
      </c>
      <c r="Q193" s="293"/>
      <c r="R193" s="292" t="s">
        <v>9</v>
      </c>
      <c r="S193" s="293"/>
      <c r="T193" s="292" t="s">
        <v>10</v>
      </c>
      <c r="U193" s="293"/>
      <c r="V193" s="292" t="s">
        <v>11</v>
      </c>
      <c r="W193" s="293"/>
      <c r="X193" s="292" t="s">
        <v>12</v>
      </c>
      <c r="Y193" s="293"/>
      <c r="Z193" s="294" t="s">
        <v>40</v>
      </c>
      <c r="AA193" s="295"/>
      <c r="AB193" s="296" t="s">
        <v>41</v>
      </c>
      <c r="AC193" s="297"/>
      <c r="AE193" s="298" t="s">
        <v>0</v>
      </c>
      <c r="AF193" s="292" t="s">
        <v>1</v>
      </c>
      <c r="AG193" s="293"/>
      <c r="AH193" s="292" t="s">
        <v>2</v>
      </c>
      <c r="AI193" s="293"/>
      <c r="AJ193" s="292" t="s">
        <v>3</v>
      </c>
      <c r="AK193" s="293"/>
      <c r="AL193" s="292" t="s">
        <v>4</v>
      </c>
      <c r="AM193" s="293"/>
      <c r="AN193" s="292" t="s">
        <v>5</v>
      </c>
      <c r="AO193" s="293"/>
      <c r="AP193" s="292" t="s">
        <v>6</v>
      </c>
      <c r="AQ193" s="293"/>
      <c r="AR193" s="292" t="s">
        <v>7</v>
      </c>
      <c r="AS193" s="293"/>
      <c r="AT193" s="292" t="s">
        <v>8</v>
      </c>
      <c r="AU193" s="293"/>
      <c r="AV193" s="292" t="s">
        <v>9</v>
      </c>
      <c r="AW193" s="293"/>
      <c r="AX193" s="292" t="s">
        <v>10</v>
      </c>
      <c r="AY193" s="293"/>
      <c r="AZ193" s="292" t="s">
        <v>11</v>
      </c>
      <c r="BA193" s="293"/>
      <c r="BB193" s="292" t="s">
        <v>12</v>
      </c>
      <c r="BC193" s="293"/>
      <c r="BD193" s="294" t="s">
        <v>40</v>
      </c>
      <c r="BE193" s="295"/>
      <c r="BF193" s="296" t="s">
        <v>41</v>
      </c>
      <c r="BG193" s="297"/>
      <c r="BI193" s="298" t="s">
        <v>0</v>
      </c>
      <c r="BJ193" s="292" t="s">
        <v>1</v>
      </c>
      <c r="BK193" s="293"/>
      <c r="BL193" s="292" t="s">
        <v>2</v>
      </c>
      <c r="BM193" s="293"/>
      <c r="BN193" s="292" t="s">
        <v>3</v>
      </c>
      <c r="BO193" s="293"/>
      <c r="BP193" s="292" t="s">
        <v>4</v>
      </c>
      <c r="BQ193" s="293"/>
      <c r="BR193" s="292" t="s">
        <v>5</v>
      </c>
      <c r="BS193" s="293"/>
      <c r="BT193" s="292" t="s">
        <v>6</v>
      </c>
      <c r="BU193" s="293"/>
      <c r="BV193" s="292" t="s">
        <v>7</v>
      </c>
      <c r="BW193" s="293"/>
      <c r="BX193" s="292" t="s">
        <v>8</v>
      </c>
      <c r="BY193" s="293"/>
      <c r="BZ193" s="292" t="s">
        <v>9</v>
      </c>
      <c r="CA193" s="293"/>
      <c r="CB193" s="292" t="s">
        <v>10</v>
      </c>
      <c r="CC193" s="293"/>
      <c r="CD193" s="292" t="s">
        <v>11</v>
      </c>
      <c r="CE193" s="293"/>
      <c r="CF193" s="292" t="s">
        <v>12</v>
      </c>
      <c r="CG193" s="293"/>
      <c r="CH193" s="294" t="s">
        <v>40</v>
      </c>
      <c r="CI193" s="295"/>
      <c r="CJ193" s="292" t="s">
        <v>41</v>
      </c>
      <c r="CK193" s="293"/>
    </row>
    <row r="194" spans="1:89" ht="15" thickTop="1" thickBot="1" x14ac:dyDescent="0.3">
      <c r="A194" s="299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9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9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3.5" thickTop="1" x14ac:dyDescent="0.2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5" t="str">
        <f>$AE$9</f>
        <v>07:00 - 07:59</v>
      </c>
      <c r="AF195" s="126">
        <f>SUMIF($A$9:$A$32,$AE195,B$195:B$218)</f>
        <v>678</v>
      </c>
      <c r="AG195" s="186">
        <f t="shared" ref="AG195:AV196" si="2278">SUMIF($A$9:$A$32,$AE195,C$195:C$218)</f>
        <v>427</v>
      </c>
      <c r="AH195" s="127">
        <f t="shared" si="2278"/>
        <v>268</v>
      </c>
      <c r="AI195" s="180">
        <f t="shared" si="2278"/>
        <v>240</v>
      </c>
      <c r="AJ195" s="126">
        <f t="shared" si="2278"/>
        <v>854</v>
      </c>
      <c r="AK195" s="128">
        <f t="shared" si="2278"/>
        <v>396</v>
      </c>
      <c r="AL195" s="127">
        <f t="shared" si="2278"/>
        <v>876</v>
      </c>
      <c r="AM195" s="180">
        <f t="shared" si="2278"/>
        <v>569</v>
      </c>
      <c r="AN195" s="126">
        <f t="shared" si="2278"/>
        <v>94</v>
      </c>
      <c r="AO195" s="128">
        <f t="shared" si="2278"/>
        <v>257</v>
      </c>
      <c r="AP195" s="127">
        <f t="shared" si="2278"/>
        <v>278</v>
      </c>
      <c r="AQ195" s="126">
        <f t="shared" si="2278"/>
        <v>887</v>
      </c>
      <c r="AR195" s="179">
        <f t="shared" si="2278"/>
        <v>756</v>
      </c>
      <c r="AS195" s="181">
        <f t="shared" si="2278"/>
        <v>1262</v>
      </c>
      <c r="AT195" s="126">
        <f t="shared" si="2278"/>
        <v>555</v>
      </c>
      <c r="AU195" s="128">
        <f t="shared" si="2278"/>
        <v>516</v>
      </c>
      <c r="AV195" s="127">
        <f t="shared" si="2278"/>
        <v>750</v>
      </c>
      <c r="AW195" s="180">
        <f t="shared" ref="AW195:BE196" si="2279">SUMIF($A$9:$A$32,$AE195,S$195:S$218)</f>
        <v>485</v>
      </c>
      <c r="AX195" s="126">
        <f t="shared" si="2279"/>
        <v>87</v>
      </c>
      <c r="AY195" s="128">
        <f t="shared" si="2279"/>
        <v>296</v>
      </c>
      <c r="AZ195" s="127">
        <f t="shared" si="2279"/>
        <v>307</v>
      </c>
      <c r="BA195" s="180">
        <f t="shared" si="2279"/>
        <v>591</v>
      </c>
      <c r="BB195" s="126">
        <f t="shared" si="2279"/>
        <v>415</v>
      </c>
      <c r="BC195" s="128">
        <f t="shared" si="2279"/>
        <v>472</v>
      </c>
      <c r="BD195" s="184">
        <f t="shared" si="2279"/>
        <v>694</v>
      </c>
      <c r="BE195" s="185">
        <f t="shared" si="2279"/>
        <v>786</v>
      </c>
      <c r="BF195" s="170">
        <f>AF195+AH195+AJ195+AL195+AN195+AP195+AR195+AT195+AV195+AX195+AZ195+BB195+BD195</f>
        <v>6612</v>
      </c>
      <c r="BG195" s="171">
        <f>AG195+AI195+AK195+AM195+AO195+AQ195+AS195+AU195+AW195+AY195+BA195+BC195+BE195</f>
        <v>7184</v>
      </c>
      <c r="BI195" s="125" t="s">
        <v>16</v>
      </c>
      <c r="BJ195" s="129">
        <f>B195/B219</f>
        <v>0</v>
      </c>
      <c r="BK195" s="130">
        <f t="shared" ref="BK195" si="2280">C195/C219</f>
        <v>0</v>
      </c>
      <c r="BL195" s="131">
        <f t="shared" ref="BL195" si="2281">D195/D219</f>
        <v>0</v>
      </c>
      <c r="BM195" s="132">
        <f t="shared" ref="BM195" si="2282">E195/E219</f>
        <v>0</v>
      </c>
      <c r="BN195" s="129">
        <f t="shared" ref="BN195" si="2283">F195/F219</f>
        <v>0</v>
      </c>
      <c r="BO195" s="130">
        <f t="shared" ref="BO195" si="2284">G195/G219</f>
        <v>0</v>
      </c>
      <c r="BP195" s="131">
        <f t="shared" ref="BP195" si="2285">H195/H219</f>
        <v>0</v>
      </c>
      <c r="BQ195" s="132">
        <f t="shared" ref="BQ195" si="2286">I195/I219</f>
        <v>0</v>
      </c>
      <c r="BR195" s="129">
        <f t="shared" ref="BR195" si="2287">J195/J219</f>
        <v>0</v>
      </c>
      <c r="BS195" s="130">
        <f t="shared" ref="BS195" si="2288">K195/K219</f>
        <v>0</v>
      </c>
      <c r="BT195" s="131">
        <f t="shared" ref="BT195" si="2289">L195/L219</f>
        <v>0</v>
      </c>
      <c r="BU195" s="129">
        <f t="shared" ref="BU195" si="2290">M195/M219</f>
        <v>0</v>
      </c>
      <c r="BV195" s="133">
        <f t="shared" ref="BV195" si="2291">N195/N219</f>
        <v>0</v>
      </c>
      <c r="BW195" s="134">
        <f t="shared" ref="BW195" si="2292">O195/O219</f>
        <v>0</v>
      </c>
      <c r="BX195" s="129">
        <f t="shared" ref="BX195" si="2293">P195/P219</f>
        <v>0</v>
      </c>
      <c r="BY195" s="130">
        <f t="shared" ref="BY195" si="2294">Q195/Q219</f>
        <v>0</v>
      </c>
      <c r="BZ195" s="131">
        <f t="shared" ref="BZ195" si="2295">R195/R219</f>
        <v>0</v>
      </c>
      <c r="CA195" s="132">
        <f t="shared" ref="CA195" si="2296">S195/S219</f>
        <v>0</v>
      </c>
      <c r="CB195" s="129">
        <f t="shared" ref="CB195" si="2297">T195/T219</f>
        <v>0</v>
      </c>
      <c r="CC195" s="130">
        <f t="shared" ref="CC195" si="2298">U195/U219</f>
        <v>0</v>
      </c>
      <c r="CD195" s="131">
        <f t="shared" ref="CD195" si="2299">V195/V219</f>
        <v>0</v>
      </c>
      <c r="CE195" s="132">
        <f t="shared" ref="CE195" si="2300">W195/W219</f>
        <v>0</v>
      </c>
      <c r="CF195" s="129">
        <f t="shared" ref="CF195" si="2301">X195/X219</f>
        <v>0</v>
      </c>
      <c r="CG195" s="130">
        <f t="shared" ref="CG195" si="2302">Y195/Y219</f>
        <v>0</v>
      </c>
      <c r="CH195" s="131">
        <f t="shared" ref="CH195" si="2303">Z195/Z219</f>
        <v>0</v>
      </c>
      <c r="CI195" s="129">
        <f t="shared" ref="CI195" si="2304">AA195/AA219</f>
        <v>0</v>
      </c>
      <c r="CJ195" s="135">
        <f t="shared" ref="CJ195" si="2305">AB195/AB219</f>
        <v>0</v>
      </c>
      <c r="CK195" s="136">
        <f t="shared" ref="CK195" si="2306">AC195/AC219</f>
        <v>0</v>
      </c>
    </row>
    <row r="196" spans="1:89" x14ac:dyDescent="0.2">
      <c r="A196" s="137" t="s">
        <v>17</v>
      </c>
      <c r="B196" s="189">
        <v>98</v>
      </c>
      <c r="C196" s="190">
        <v>0</v>
      </c>
      <c r="D196" s="191">
        <v>48</v>
      </c>
      <c r="E196" s="192">
        <v>0</v>
      </c>
      <c r="F196" s="189">
        <v>262</v>
      </c>
      <c r="G196" s="193">
        <v>0</v>
      </c>
      <c r="H196" s="191">
        <v>144</v>
      </c>
      <c r="I196" s="192">
        <v>13</v>
      </c>
      <c r="J196" s="189">
        <v>8</v>
      </c>
      <c r="K196" s="193">
        <v>8</v>
      </c>
      <c r="L196" s="191">
        <v>1</v>
      </c>
      <c r="M196" s="189">
        <v>19</v>
      </c>
      <c r="N196" s="194">
        <v>54</v>
      </c>
      <c r="O196" s="195">
        <v>55</v>
      </c>
      <c r="P196" s="189">
        <v>11</v>
      </c>
      <c r="Q196" s="193">
        <v>46</v>
      </c>
      <c r="R196" s="191">
        <v>7</v>
      </c>
      <c r="S196" s="192">
        <v>15</v>
      </c>
      <c r="T196" s="189">
        <v>0</v>
      </c>
      <c r="U196" s="193">
        <v>0</v>
      </c>
      <c r="V196" s="191">
        <v>0</v>
      </c>
      <c r="W196" s="192">
        <v>0</v>
      </c>
      <c r="X196" s="189">
        <v>0</v>
      </c>
      <c r="Y196" s="193">
        <v>0</v>
      </c>
      <c r="Z196" s="191">
        <v>0</v>
      </c>
      <c r="AA196" s="189">
        <v>0</v>
      </c>
      <c r="AB196" s="172">
        <f t="shared" ref="AB196:AB215" si="2307">SUM(B196,D196,F196,H196,J196,L196,N196,P196,R196,T196,V196,X196,Z196)</f>
        <v>633</v>
      </c>
      <c r="AC196" s="173">
        <f t="shared" ref="AC196:AC215" si="2308">SUM(C196,E196,G196,I196,K196,M196,O196,Q196,S196,U196,W196,Y196,AA196)</f>
        <v>156</v>
      </c>
      <c r="AE196" s="277" t="str">
        <f>$AE$10</f>
        <v>08:00 - 08:59</v>
      </c>
      <c r="AF196" s="126">
        <f>SUMIF($A$9:$A$32,$AE196,B$195:B$218)</f>
        <v>428</v>
      </c>
      <c r="AG196" s="190">
        <f t="shared" si="2278"/>
        <v>350</v>
      </c>
      <c r="AH196" s="191">
        <f t="shared" si="2278"/>
        <v>208</v>
      </c>
      <c r="AI196" s="192">
        <f t="shared" si="2278"/>
        <v>156</v>
      </c>
      <c r="AJ196" s="278">
        <f t="shared" si="2278"/>
        <v>597</v>
      </c>
      <c r="AK196" s="193">
        <f t="shared" si="2278"/>
        <v>327</v>
      </c>
      <c r="AL196" s="191">
        <f t="shared" si="2278"/>
        <v>590</v>
      </c>
      <c r="AM196" s="192">
        <f t="shared" si="2278"/>
        <v>464</v>
      </c>
      <c r="AN196" s="278">
        <f t="shared" si="2278"/>
        <v>58</v>
      </c>
      <c r="AO196" s="193">
        <f t="shared" si="2278"/>
        <v>176</v>
      </c>
      <c r="AP196" s="191">
        <f t="shared" si="2278"/>
        <v>227</v>
      </c>
      <c r="AQ196" s="278">
        <f t="shared" si="2278"/>
        <v>568</v>
      </c>
      <c r="AR196" s="194">
        <f t="shared" si="2278"/>
        <v>605</v>
      </c>
      <c r="AS196" s="195">
        <f t="shared" si="2278"/>
        <v>728</v>
      </c>
      <c r="AT196" s="278">
        <f t="shared" si="2278"/>
        <v>377</v>
      </c>
      <c r="AU196" s="193">
        <f t="shared" si="2278"/>
        <v>392</v>
      </c>
      <c r="AV196" s="191">
        <f t="shared" si="2278"/>
        <v>484</v>
      </c>
      <c r="AW196" s="192">
        <f t="shared" si="2279"/>
        <v>371</v>
      </c>
      <c r="AX196" s="278">
        <f t="shared" si="2279"/>
        <v>88</v>
      </c>
      <c r="AY196" s="193">
        <f t="shared" si="2279"/>
        <v>184</v>
      </c>
      <c r="AZ196" s="191">
        <f t="shared" si="2279"/>
        <v>270</v>
      </c>
      <c r="BA196" s="192">
        <f t="shared" si="2279"/>
        <v>435</v>
      </c>
      <c r="BB196" s="278">
        <f t="shared" si="2279"/>
        <v>290</v>
      </c>
      <c r="BC196" s="193">
        <f t="shared" si="2279"/>
        <v>264</v>
      </c>
      <c r="BD196" s="191">
        <f t="shared" si="2279"/>
        <v>553</v>
      </c>
      <c r="BE196" s="278">
        <f t="shared" si="2279"/>
        <v>626</v>
      </c>
      <c r="BF196" s="172">
        <f>SUM(AF196,AH196,AJ196,AL196,AN196,AP196,AR196,AT196,AV196,AX196,AZ196,BB196,BD196)</f>
        <v>4775</v>
      </c>
      <c r="BG196" s="173">
        <f>SUM(AG196,AI196,AK196,AM196,AO196,AQ196,AS196,AU196,AW196,AY196,BA196,BC196,BE196)</f>
        <v>5041</v>
      </c>
      <c r="BI196" s="137" t="s">
        <v>17</v>
      </c>
      <c r="BJ196" s="129">
        <f>B196/B219</f>
        <v>1.9506369426751591E-2</v>
      </c>
      <c r="BK196" s="130">
        <f t="shared" ref="BK196" si="2309">C196/C219</f>
        <v>0</v>
      </c>
      <c r="BL196" s="131">
        <f t="shared" ref="BL196" si="2310">D196/D219</f>
        <v>1.8626309662398137E-2</v>
      </c>
      <c r="BM196" s="132">
        <f t="shared" ref="BM196" si="2311">E196/E219</f>
        <v>0</v>
      </c>
      <c r="BN196" s="129">
        <f t="shared" ref="BN196" si="2312">F196/F219</f>
        <v>3.8878171835583918E-2</v>
      </c>
      <c r="BO196" s="130">
        <f t="shared" ref="BO196" si="2313">G196/G219</f>
        <v>0</v>
      </c>
      <c r="BP196" s="131">
        <f t="shared" ref="BP196" si="2314">H196/H219</f>
        <v>1.9318486718540379E-2</v>
      </c>
      <c r="BQ196" s="132">
        <f t="shared" ref="BQ196" si="2315">I196/I219</f>
        <v>1.6472377090724784E-3</v>
      </c>
      <c r="BR196" s="129">
        <f t="shared" ref="BR196" si="2316">J196/J219</f>
        <v>5.8097312999273783E-3</v>
      </c>
      <c r="BS196" s="130">
        <f t="shared" ref="BS196" si="2317">K196/K219</f>
        <v>5.9084194977843431E-3</v>
      </c>
      <c r="BT196" s="131">
        <f t="shared" ref="BT196" si="2318">L196/L219</f>
        <v>2.0907380305247751E-4</v>
      </c>
      <c r="BU196" s="129">
        <f t="shared" ref="BU196" si="2319">M196/M219</f>
        <v>3.9798910766652706E-3</v>
      </c>
      <c r="BV196" s="133">
        <f t="shared" ref="BV196" si="2320">N196/N219</f>
        <v>6.072191611379737E-3</v>
      </c>
      <c r="BW196" s="134">
        <f t="shared" ref="BW196" si="2321">O196/O219</f>
        <v>6.3768115942028983E-3</v>
      </c>
      <c r="BX196" s="129">
        <f t="shared" ref="BX196" si="2322">P196/P219</f>
        <v>2.2954924874791318E-3</v>
      </c>
      <c r="BY196" s="130">
        <f t="shared" ref="BY196" si="2323">Q196/Q219</f>
        <v>9.8670098670098662E-3</v>
      </c>
      <c r="BZ196" s="131">
        <f t="shared" ref="BZ196" si="2324">R196/R219</f>
        <v>1.2272089761570827E-3</v>
      </c>
      <c r="CA196" s="132">
        <f t="shared" ref="CA196" si="2325">S196/S219</f>
        <v>2.625590757920532E-3</v>
      </c>
      <c r="CB196" s="129">
        <f t="shared" ref="CB196" si="2326">T196/T219</f>
        <v>0</v>
      </c>
      <c r="CC196" s="130">
        <f t="shared" ref="CC196" si="2327">U196/U219</f>
        <v>0</v>
      </c>
      <c r="CD196" s="131">
        <f t="shared" ref="CD196" si="2328">V196/V219</f>
        <v>0</v>
      </c>
      <c r="CE196" s="132">
        <f t="shared" ref="CE196" si="2329">W196/W219</f>
        <v>0</v>
      </c>
      <c r="CF196" s="129">
        <f t="shared" ref="CF196" si="2330">X196/X219</f>
        <v>0</v>
      </c>
      <c r="CG196" s="130">
        <f t="shared" ref="CG196" si="2331">Y196/Y219</f>
        <v>0</v>
      </c>
      <c r="CH196" s="131">
        <f t="shared" ref="CH196" si="2332">Z196/Z219</f>
        <v>0</v>
      </c>
      <c r="CI196" s="129">
        <f t="shared" ref="CI196" si="2333">AA196/AA219</f>
        <v>0</v>
      </c>
      <c r="CJ196" s="135">
        <f t="shared" ref="CJ196" si="2334">AB196/AB219</f>
        <v>9.7759107967444522E-3</v>
      </c>
      <c r="CK196" s="136">
        <f t="shared" ref="CK196" si="2335">AC196/AC219</f>
        <v>2.413478348314433E-3</v>
      </c>
    </row>
    <row r="197" spans="1:89" ht="13.5" thickBot="1" x14ac:dyDescent="0.25">
      <c r="A197" s="146" t="s">
        <v>18</v>
      </c>
      <c r="B197" s="196">
        <v>447</v>
      </c>
      <c r="C197" s="197">
        <v>64</v>
      </c>
      <c r="D197" s="198">
        <v>218</v>
      </c>
      <c r="E197" s="199">
        <v>40</v>
      </c>
      <c r="F197" s="196">
        <v>880</v>
      </c>
      <c r="G197" s="200">
        <v>121</v>
      </c>
      <c r="H197" s="198">
        <v>644</v>
      </c>
      <c r="I197" s="199">
        <v>222</v>
      </c>
      <c r="J197" s="196">
        <v>32</v>
      </c>
      <c r="K197" s="200">
        <v>65</v>
      </c>
      <c r="L197" s="198">
        <v>135</v>
      </c>
      <c r="M197" s="196">
        <v>271</v>
      </c>
      <c r="N197" s="201">
        <v>522</v>
      </c>
      <c r="O197" s="202">
        <v>547</v>
      </c>
      <c r="P197" s="196">
        <v>247</v>
      </c>
      <c r="Q197" s="200">
        <v>360</v>
      </c>
      <c r="R197" s="198">
        <v>244</v>
      </c>
      <c r="S197" s="199">
        <v>372</v>
      </c>
      <c r="T197" s="196">
        <v>31</v>
      </c>
      <c r="U197" s="200">
        <v>129</v>
      </c>
      <c r="V197" s="198">
        <v>172</v>
      </c>
      <c r="W197" s="199">
        <v>329</v>
      </c>
      <c r="X197" s="196">
        <v>259</v>
      </c>
      <c r="Y197" s="200">
        <v>176</v>
      </c>
      <c r="Z197" s="198">
        <v>451</v>
      </c>
      <c r="AA197" s="196">
        <v>351</v>
      </c>
      <c r="AB197" s="172">
        <f t="shared" si="2307"/>
        <v>4282</v>
      </c>
      <c r="AC197" s="173">
        <f t="shared" si="2308"/>
        <v>3047</v>
      </c>
      <c r="AE197" s="275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8.8972929936305734E-2</v>
      </c>
      <c r="BK197" s="130">
        <f t="shared" ref="BK197" si="2336">C197/C219</f>
        <v>1.2386297658215599E-2</v>
      </c>
      <c r="BL197" s="131">
        <f t="shared" ref="BL197" si="2337">D197/D219</f>
        <v>8.4594489716724869E-2</v>
      </c>
      <c r="BM197" s="132">
        <f t="shared" ref="BM197" si="2338">E197/E219</f>
        <v>1.5420200462606014E-2</v>
      </c>
      <c r="BN197" s="129">
        <f t="shared" ref="BN197" si="2339">F197/F219</f>
        <v>0.13058317257753377</v>
      </c>
      <c r="BO197" s="130">
        <f t="shared" ref="BO197" si="2340">G197/G219</f>
        <v>1.9088184256191829E-2</v>
      </c>
      <c r="BP197" s="131">
        <f t="shared" ref="BP197" si="2341">H197/H219</f>
        <v>8.6396565602361142E-2</v>
      </c>
      <c r="BQ197" s="132">
        <f t="shared" ref="BQ197" si="2342">I197/I219</f>
        <v>2.8129751647237709E-2</v>
      </c>
      <c r="BR197" s="129">
        <f t="shared" ref="BR197" si="2343">J197/J219</f>
        <v>2.3238925199709513E-2</v>
      </c>
      <c r="BS197" s="130">
        <f t="shared" ref="BS197" si="2344">K197/K219</f>
        <v>4.8005908419497784E-2</v>
      </c>
      <c r="BT197" s="131">
        <f t="shared" ref="BT197" si="2345">L197/L219</f>
        <v>2.8224963412084466E-2</v>
      </c>
      <c r="BU197" s="129">
        <f t="shared" ref="BU197" si="2346">M197/M219</f>
        <v>5.6765814830330961E-2</v>
      </c>
      <c r="BV197" s="133">
        <f t="shared" ref="BV197" si="2347">N197/N219</f>
        <v>5.8697852243337456E-2</v>
      </c>
      <c r="BW197" s="134">
        <f t="shared" ref="BW197" si="2348">O197/O219</f>
        <v>6.3420289855072462E-2</v>
      </c>
      <c r="BX197" s="129">
        <f t="shared" ref="BX197" si="2349">P197/P219</f>
        <v>5.1544240400667782E-2</v>
      </c>
      <c r="BY197" s="130">
        <f t="shared" ref="BY197" si="2350">Q197/Q219</f>
        <v>7.7220077220077218E-2</v>
      </c>
      <c r="BZ197" s="131">
        <f t="shared" ref="BZ197" si="2351">R197/R219</f>
        <v>4.2776998597475455E-2</v>
      </c>
      <c r="CA197" s="132">
        <f t="shared" ref="CA197" si="2352">S197/S219</f>
        <v>6.5114650796429197E-2</v>
      </c>
      <c r="CB197" s="129">
        <f t="shared" ref="CB197" si="2353">T197/T219</f>
        <v>2.2727272727272728E-2</v>
      </c>
      <c r="CC197" s="130">
        <f t="shared" ref="CC197" si="2354">U197/U219</f>
        <v>8.7398373983739841E-2</v>
      </c>
      <c r="CD197" s="131">
        <f t="shared" ref="CD197" si="2355">V197/V219</f>
        <v>4.0508714083843621E-2</v>
      </c>
      <c r="CE197" s="132">
        <f t="shared" ref="CE197" si="2356">W197/W219</f>
        <v>6.6734279918864103E-2</v>
      </c>
      <c r="CF197" s="129">
        <f t="shared" ref="CF197" si="2357">X197/X219</f>
        <v>6.2560386473429958E-2</v>
      </c>
      <c r="CG197" s="130">
        <f t="shared" ref="CG197" si="2358">Y197/Y219</f>
        <v>6.1971830985915494E-2</v>
      </c>
      <c r="CH197" s="131">
        <f t="shared" ref="CH197" si="2359">Z197/Z219</f>
        <v>5.8892661269260904E-2</v>
      </c>
      <c r="CI197" s="129">
        <f t="shared" ref="CI197" si="2360">AA197/AA219</f>
        <v>4.2437431991294884E-2</v>
      </c>
      <c r="CJ197" s="135">
        <f t="shared" ref="CJ197" si="2361">AB197/AB219</f>
        <v>6.6130252814628351E-2</v>
      </c>
      <c r="CK197" s="136">
        <f t="shared" ref="CK197" si="2362">AC197/AC219</f>
        <v>4.7140182867397927E-2</v>
      </c>
    </row>
    <row r="198" spans="1:89" ht="14.25" thickTop="1" thickBot="1" x14ac:dyDescent="0.25">
      <c r="A198" s="137" t="s">
        <v>19</v>
      </c>
      <c r="B198" s="189">
        <v>791</v>
      </c>
      <c r="C198" s="190">
        <v>350</v>
      </c>
      <c r="D198" s="191">
        <v>347</v>
      </c>
      <c r="E198" s="192">
        <v>209</v>
      </c>
      <c r="F198" s="189">
        <v>941</v>
      </c>
      <c r="G198" s="193">
        <v>417</v>
      </c>
      <c r="H198" s="191">
        <v>828</v>
      </c>
      <c r="I198" s="192">
        <v>513</v>
      </c>
      <c r="J198" s="189">
        <v>68</v>
      </c>
      <c r="K198" s="193">
        <v>168</v>
      </c>
      <c r="L198" s="191">
        <v>294</v>
      </c>
      <c r="M198" s="189">
        <v>639</v>
      </c>
      <c r="N198" s="194">
        <v>861</v>
      </c>
      <c r="O198" s="195">
        <v>979</v>
      </c>
      <c r="P198" s="189">
        <v>456</v>
      </c>
      <c r="Q198" s="193">
        <v>518</v>
      </c>
      <c r="R198" s="191">
        <v>531</v>
      </c>
      <c r="S198" s="192">
        <v>479</v>
      </c>
      <c r="T198" s="189">
        <v>69</v>
      </c>
      <c r="U198" s="193">
        <v>248</v>
      </c>
      <c r="V198" s="191">
        <v>254</v>
      </c>
      <c r="W198" s="192">
        <v>597</v>
      </c>
      <c r="X198" s="189">
        <v>451</v>
      </c>
      <c r="Y198" s="193">
        <v>348</v>
      </c>
      <c r="Z198" s="191">
        <v>743</v>
      </c>
      <c r="AA198" s="189">
        <v>661</v>
      </c>
      <c r="AB198" s="172">
        <f t="shared" si="2307"/>
        <v>6634</v>
      </c>
      <c r="AC198" s="173">
        <f t="shared" si="2308"/>
        <v>6126</v>
      </c>
      <c r="AE198" s="269" t="s">
        <v>13</v>
      </c>
      <c r="AF198" s="20">
        <f t="shared" ref="AF198:BG198" si="2363">SUM(AF195:AF197)</f>
        <v>1106</v>
      </c>
      <c r="AG198" s="21">
        <f t="shared" si="2363"/>
        <v>777</v>
      </c>
      <c r="AH198" s="20">
        <f t="shared" si="2363"/>
        <v>476</v>
      </c>
      <c r="AI198" s="21">
        <f t="shared" si="2363"/>
        <v>396</v>
      </c>
      <c r="AJ198" s="20">
        <f t="shared" si="2363"/>
        <v>1451</v>
      </c>
      <c r="AK198" s="21">
        <f t="shared" si="2363"/>
        <v>723</v>
      </c>
      <c r="AL198" s="20">
        <f t="shared" si="2363"/>
        <v>1466</v>
      </c>
      <c r="AM198" s="21">
        <f t="shared" si="2363"/>
        <v>1033</v>
      </c>
      <c r="AN198" s="20">
        <f t="shared" si="2363"/>
        <v>152</v>
      </c>
      <c r="AO198" s="21">
        <f t="shared" si="2363"/>
        <v>433</v>
      </c>
      <c r="AP198" s="20">
        <f t="shared" si="2363"/>
        <v>505</v>
      </c>
      <c r="AQ198" s="21">
        <f t="shared" si="2363"/>
        <v>1455</v>
      </c>
      <c r="AR198" s="20">
        <f t="shared" si="2363"/>
        <v>1361</v>
      </c>
      <c r="AS198" s="21">
        <f t="shared" si="2363"/>
        <v>1990</v>
      </c>
      <c r="AT198" s="20">
        <f t="shared" si="2363"/>
        <v>932</v>
      </c>
      <c r="AU198" s="21">
        <f t="shared" si="2363"/>
        <v>908</v>
      </c>
      <c r="AV198" s="20">
        <f t="shared" si="2363"/>
        <v>1234</v>
      </c>
      <c r="AW198" s="21">
        <f t="shared" si="2363"/>
        <v>856</v>
      </c>
      <c r="AX198" s="20">
        <f t="shared" si="2363"/>
        <v>175</v>
      </c>
      <c r="AY198" s="21">
        <f t="shared" si="2363"/>
        <v>480</v>
      </c>
      <c r="AZ198" s="20">
        <f t="shared" si="2363"/>
        <v>577</v>
      </c>
      <c r="BA198" s="21">
        <f t="shared" si="2363"/>
        <v>1026</v>
      </c>
      <c r="BB198" s="20">
        <f t="shared" si="2363"/>
        <v>705</v>
      </c>
      <c r="BC198" s="21">
        <f t="shared" si="2363"/>
        <v>736</v>
      </c>
      <c r="BD198" s="20">
        <f t="shared" si="2363"/>
        <v>1247</v>
      </c>
      <c r="BE198" s="21">
        <f t="shared" si="2363"/>
        <v>1412</v>
      </c>
      <c r="BF198" s="174">
        <f t="shared" si="2363"/>
        <v>11387</v>
      </c>
      <c r="BG198" s="175">
        <f t="shared" si="2363"/>
        <v>12225</v>
      </c>
      <c r="BI198" s="137" t="s">
        <v>19</v>
      </c>
      <c r="BJ198" s="129">
        <f>B198/B219</f>
        <v>0.15744426751592358</v>
      </c>
      <c r="BK198" s="130">
        <f t="shared" ref="BK198" si="2364">C198/C219</f>
        <v>6.7737565318366555E-2</v>
      </c>
      <c r="BL198" s="131">
        <f t="shared" ref="BL198" si="2365">D198/D219</f>
        <v>0.13465269693441986</v>
      </c>
      <c r="BM198" s="132">
        <f t="shared" ref="BM198" si="2366">E198/E219</f>
        <v>8.0570547417116417E-2</v>
      </c>
      <c r="BN198" s="129">
        <f t="shared" ref="BN198" si="2367">F198/F219</f>
        <v>0.13963496067665826</v>
      </c>
      <c r="BO198" s="130">
        <f t="shared" ref="BO198" si="2368">G198/G219</f>
        <v>6.5783246568859435E-2</v>
      </c>
      <c r="BP198" s="131">
        <f t="shared" ref="BP198" si="2369">H198/H219</f>
        <v>0.11108129863160719</v>
      </c>
      <c r="BQ198" s="132">
        <f t="shared" ref="BQ198" si="2370">I198/I219</f>
        <v>6.5002534211860113E-2</v>
      </c>
      <c r="BR198" s="129">
        <f t="shared" ref="BR198" si="2371">J198/J219</f>
        <v>4.9382716049382713E-2</v>
      </c>
      <c r="BS198" s="130">
        <f t="shared" ref="BS198" si="2372">K198/K219</f>
        <v>0.1240768094534712</v>
      </c>
      <c r="BT198" s="131">
        <f t="shared" ref="BT198" si="2373">L198/L219</f>
        <v>6.1467698097428393E-2</v>
      </c>
      <c r="BU198" s="129">
        <f t="shared" ref="BU198" si="2374">M198/M219</f>
        <v>0.13385002094679513</v>
      </c>
      <c r="BV198" s="133">
        <f t="shared" ref="BV198" si="2375">N198/N219</f>
        <v>9.681772180366581E-2</v>
      </c>
      <c r="BW198" s="134">
        <f t="shared" ref="BW198" si="2376">O198/O219</f>
        <v>0.11350724637681159</v>
      </c>
      <c r="BX198" s="129">
        <f t="shared" ref="BX198" si="2377">P198/P219</f>
        <v>9.515859766277128E-2</v>
      </c>
      <c r="BY198" s="130">
        <f t="shared" ref="BY198" si="2378">Q198/Q219</f>
        <v>0.1111111111111111</v>
      </c>
      <c r="BZ198" s="131">
        <f t="shared" ref="BZ198" si="2379">R198/R219</f>
        <v>9.3092566619915842E-2</v>
      </c>
      <c r="CA198" s="132">
        <f t="shared" ref="CA198" si="2380">S198/S219</f>
        <v>8.3843864869595663E-2</v>
      </c>
      <c r="CB198" s="129">
        <f t="shared" ref="CB198" si="2381">T198/T219</f>
        <v>5.0586510263929615E-2</v>
      </c>
      <c r="CC198" s="130">
        <f t="shared" ref="CC198" si="2382">U198/U219</f>
        <v>0.16802168021680217</v>
      </c>
      <c r="CD198" s="131">
        <f t="shared" ref="CD198" si="2383">V198/V219</f>
        <v>5.9821008007536508E-2</v>
      </c>
      <c r="CE198" s="132">
        <f t="shared" ref="CE198" si="2384">W198/W219</f>
        <v>0.12109533468559838</v>
      </c>
      <c r="CF198" s="129">
        <f t="shared" ref="CF198" si="2385">X198/X219</f>
        <v>0.10893719806763286</v>
      </c>
      <c r="CG198" s="130">
        <f t="shared" ref="CG198" si="2386">Y198/Y219</f>
        <v>0.12253521126760564</v>
      </c>
      <c r="CH198" s="131">
        <f t="shared" ref="CH198" si="2387">Z198/Z219</f>
        <v>9.7022721337163748E-2</v>
      </c>
      <c r="CI198" s="129">
        <f t="shared" ref="CI198" si="2388">AA198/AA219</f>
        <v>7.9917785032039654E-2</v>
      </c>
      <c r="CJ198" s="135">
        <f t="shared" ref="CJ198" si="2389">AB198/AB219</f>
        <v>0.10245401615419067</v>
      </c>
      <c r="CK198" s="136">
        <f t="shared" ref="CK198" si="2390">AC198/AC219</f>
        <v>9.477543821650139E-2</v>
      </c>
    </row>
    <row r="199" spans="1:89" ht="13.5" thickTop="1" x14ac:dyDescent="0.2">
      <c r="A199" s="146" t="s">
        <v>20</v>
      </c>
      <c r="B199" s="196">
        <v>678</v>
      </c>
      <c r="C199" s="197">
        <v>427</v>
      </c>
      <c r="D199" s="198">
        <v>268</v>
      </c>
      <c r="E199" s="199">
        <v>240</v>
      </c>
      <c r="F199" s="196">
        <v>854</v>
      </c>
      <c r="G199" s="200">
        <v>396</v>
      </c>
      <c r="H199" s="198">
        <v>876</v>
      </c>
      <c r="I199" s="199">
        <v>569</v>
      </c>
      <c r="J199" s="196">
        <v>94</v>
      </c>
      <c r="K199" s="200">
        <v>257</v>
      </c>
      <c r="L199" s="198">
        <v>278</v>
      </c>
      <c r="M199" s="196">
        <v>887</v>
      </c>
      <c r="N199" s="201">
        <v>756</v>
      </c>
      <c r="O199" s="202">
        <v>1262</v>
      </c>
      <c r="P199" s="196">
        <v>555</v>
      </c>
      <c r="Q199" s="200">
        <v>516</v>
      </c>
      <c r="R199" s="198">
        <v>750</v>
      </c>
      <c r="S199" s="199">
        <v>485</v>
      </c>
      <c r="T199" s="196">
        <v>87</v>
      </c>
      <c r="U199" s="200">
        <v>296</v>
      </c>
      <c r="V199" s="198">
        <v>307</v>
      </c>
      <c r="W199" s="199">
        <v>591</v>
      </c>
      <c r="X199" s="196">
        <v>415</v>
      </c>
      <c r="Y199" s="200">
        <v>472</v>
      </c>
      <c r="Z199" s="198">
        <v>694</v>
      </c>
      <c r="AA199" s="196">
        <v>786</v>
      </c>
      <c r="AB199" s="172">
        <f t="shared" si="2307"/>
        <v>6612</v>
      </c>
      <c r="AC199" s="173">
        <f t="shared" si="2308"/>
        <v>7184</v>
      </c>
      <c r="BI199" s="146" t="s">
        <v>20</v>
      </c>
      <c r="BJ199" s="129">
        <f>B199/B219</f>
        <v>0.13495222929936307</v>
      </c>
      <c r="BK199" s="130">
        <f t="shared" ref="BK199" si="2391">C199/C219</f>
        <v>8.2639829688407204E-2</v>
      </c>
      <c r="BL199" s="131">
        <f t="shared" ref="BL199" si="2392">D199/D219</f>
        <v>0.10399689561505626</v>
      </c>
      <c r="BM199" s="132">
        <f t="shared" ref="BM199" si="2393">E199/E219</f>
        <v>9.252120277563608E-2</v>
      </c>
      <c r="BN199" s="129">
        <f t="shared" ref="BN199" si="2394">F199/F219</f>
        <v>0.12672503338774299</v>
      </c>
      <c r="BO199" s="130">
        <f t="shared" ref="BO199" si="2395">G199/G219</f>
        <v>6.2470421202082349E-2</v>
      </c>
      <c r="BP199" s="131">
        <f t="shared" ref="BP199" si="2396">H199/H219</f>
        <v>0.11752079420445398</v>
      </c>
      <c r="BQ199" s="132">
        <f t="shared" ref="BQ199" si="2397">I199/I219</f>
        <v>7.2098327420172331E-2</v>
      </c>
      <c r="BR199" s="129">
        <f t="shared" ref="BR199" si="2398">J199/J219</f>
        <v>6.8264342774146697E-2</v>
      </c>
      <c r="BS199" s="130">
        <f t="shared" ref="BS199" si="2399">K199/K219</f>
        <v>0.18980797636632202</v>
      </c>
      <c r="BT199" s="131">
        <f t="shared" ref="BT199" si="2400">L199/L219</f>
        <v>5.8122517248588752E-2</v>
      </c>
      <c r="BU199" s="129">
        <f t="shared" ref="BU199" si="2401">M199/M219</f>
        <v>0.18579807289484709</v>
      </c>
      <c r="BV199" s="133">
        <f t="shared" ref="BV199" si="2402">N199/N219</f>
        <v>8.501068255931632E-2</v>
      </c>
      <c r="BW199" s="134">
        <f t="shared" ref="BW199" si="2403">O199/O219</f>
        <v>0.14631884057971015</v>
      </c>
      <c r="BX199" s="129">
        <f t="shared" ref="BX199" si="2404">P199/P219</f>
        <v>0.11581803005008347</v>
      </c>
      <c r="BY199" s="130">
        <f t="shared" ref="BY199" si="2405">Q199/Q219</f>
        <v>0.11068211068211069</v>
      </c>
      <c r="BZ199" s="131">
        <f t="shared" ref="BZ199" si="2406">R199/R219</f>
        <v>0.13148667601683028</v>
      </c>
      <c r="CA199" s="132">
        <f t="shared" ref="CA199" si="2407">S199/S219</f>
        <v>8.4894101172763872E-2</v>
      </c>
      <c r="CB199" s="129">
        <f t="shared" ref="CB199" si="2408">T199/T219</f>
        <v>6.378299120234604E-2</v>
      </c>
      <c r="CC199" s="130">
        <f t="shared" ref="CC199" si="2409">U199/U219</f>
        <v>0.20054200542005421</v>
      </c>
      <c r="CD199" s="131">
        <f t="shared" ref="CD199" si="2410">V199/V219</f>
        <v>7.2303344324069707E-2</v>
      </c>
      <c r="CE199" s="132">
        <f t="shared" ref="CE199" si="2411">W199/W219</f>
        <v>0.11987829614604463</v>
      </c>
      <c r="CF199" s="129">
        <f t="shared" ref="CF199" si="2412">X199/X219</f>
        <v>0.10024154589371981</v>
      </c>
      <c r="CG199" s="130">
        <f t="shared" ref="CG199" si="2413">Y199/Y219</f>
        <v>0.16619718309859155</v>
      </c>
      <c r="CH199" s="131">
        <f t="shared" ref="CH199" si="2414">Z199/Z219</f>
        <v>9.0624183860015667E-2</v>
      </c>
      <c r="CI199" s="129">
        <f t="shared" ref="CI199" si="2415">AA199/AA219</f>
        <v>9.5030830612985132E-2</v>
      </c>
      <c r="CJ199" s="135">
        <f t="shared" ref="CJ199" si="2416">AB199/AB219</f>
        <v>0.10211425306172878</v>
      </c>
      <c r="CK199" s="136">
        <f t="shared" ref="CK199" si="2417">AC199/AC219</f>
        <v>0.1111437721428903</v>
      </c>
    </row>
    <row r="200" spans="1:89" ht="13.5" thickBot="1" x14ac:dyDescent="0.25">
      <c r="A200" s="137" t="s">
        <v>21</v>
      </c>
      <c r="B200" s="189">
        <v>428</v>
      </c>
      <c r="C200" s="190">
        <v>350</v>
      </c>
      <c r="D200" s="191">
        <v>208</v>
      </c>
      <c r="E200" s="192">
        <v>156</v>
      </c>
      <c r="F200" s="189">
        <v>597</v>
      </c>
      <c r="G200" s="193">
        <v>327</v>
      </c>
      <c r="H200" s="191">
        <v>590</v>
      </c>
      <c r="I200" s="192">
        <v>464</v>
      </c>
      <c r="J200" s="189">
        <v>58</v>
      </c>
      <c r="K200" s="193">
        <v>176</v>
      </c>
      <c r="L200" s="191">
        <v>227</v>
      </c>
      <c r="M200" s="189">
        <v>568</v>
      </c>
      <c r="N200" s="194">
        <v>605</v>
      </c>
      <c r="O200" s="195">
        <v>728</v>
      </c>
      <c r="P200" s="189">
        <v>377</v>
      </c>
      <c r="Q200" s="193">
        <v>392</v>
      </c>
      <c r="R200" s="191">
        <v>484</v>
      </c>
      <c r="S200" s="192">
        <v>371</v>
      </c>
      <c r="T200" s="189">
        <v>88</v>
      </c>
      <c r="U200" s="193">
        <v>184</v>
      </c>
      <c r="V200" s="191">
        <v>270</v>
      </c>
      <c r="W200" s="192">
        <v>435</v>
      </c>
      <c r="X200" s="189">
        <v>290</v>
      </c>
      <c r="Y200" s="193">
        <v>264</v>
      </c>
      <c r="Z200" s="191">
        <v>553</v>
      </c>
      <c r="AA200" s="189">
        <v>626</v>
      </c>
      <c r="AB200" s="172">
        <f t="shared" si="2307"/>
        <v>4775</v>
      </c>
      <c r="AC200" s="173">
        <f t="shared" si="2308"/>
        <v>5041</v>
      </c>
      <c r="AE200" s="272" t="s">
        <v>85</v>
      </c>
      <c r="BI200" s="137" t="s">
        <v>21</v>
      </c>
      <c r="BJ200" s="129">
        <f>B200/B219</f>
        <v>8.5191082802547766E-2</v>
      </c>
      <c r="BK200" s="130">
        <f t="shared" ref="BK200" si="2418">C200/C219</f>
        <v>6.7737565318366555E-2</v>
      </c>
      <c r="BL200" s="131">
        <f t="shared" ref="BL200" si="2419">D200/D219</f>
        <v>8.0714008537058596E-2</v>
      </c>
      <c r="BM200" s="132">
        <f t="shared" ref="BM200" si="2420">E200/E219</f>
        <v>6.0138781804163453E-2</v>
      </c>
      <c r="BN200" s="129">
        <f t="shared" ref="BN200" si="2421">F200/F219</f>
        <v>8.8588811396349609E-2</v>
      </c>
      <c r="BO200" s="130">
        <f t="shared" ref="BO200" si="2422">G200/G219</f>
        <v>5.1585423568386184E-2</v>
      </c>
      <c r="BP200" s="131">
        <f t="shared" ref="BP200" si="2423">H200/H219</f>
        <v>7.9152133082908499E-2</v>
      </c>
      <c r="BQ200" s="132">
        <f t="shared" ref="BQ200" si="2424">I200/I219</f>
        <v>5.8793715154586923E-2</v>
      </c>
      <c r="BR200" s="129">
        <f t="shared" ref="BR200" si="2425">J200/J219</f>
        <v>4.212055192447349E-2</v>
      </c>
      <c r="BS200" s="130">
        <f t="shared" ref="BS200" si="2426">K200/K219</f>
        <v>0.12998522895125553</v>
      </c>
      <c r="BT200" s="131">
        <f t="shared" ref="BT200" si="2427">L200/L219</f>
        <v>4.7459753292912396E-2</v>
      </c>
      <c r="BU200" s="129">
        <f t="shared" ref="BU200" si="2428">M200/M219</f>
        <v>0.11897779639715124</v>
      </c>
      <c r="BV200" s="133">
        <f t="shared" ref="BV200" si="2429">N200/N219</f>
        <v>6.8031035646013718E-2</v>
      </c>
      <c r="BW200" s="134">
        <f t="shared" ref="BW200" si="2430">O200/O219</f>
        <v>8.440579710144927E-2</v>
      </c>
      <c r="BX200" s="129">
        <f t="shared" ref="BX200" si="2431">P200/P219</f>
        <v>7.8672787979966616E-2</v>
      </c>
      <c r="BY200" s="130">
        <f t="shared" ref="BY200" si="2432">Q200/Q219</f>
        <v>8.408408408408409E-2</v>
      </c>
      <c r="BZ200" s="131">
        <f t="shared" ref="BZ200" si="2433">R200/R219</f>
        <v>8.4852734922861148E-2</v>
      </c>
      <c r="CA200" s="132">
        <f t="shared" ref="CA200" si="2434">S200/S219</f>
        <v>6.4939611412567821E-2</v>
      </c>
      <c r="CB200" s="129">
        <f t="shared" ref="CB200" si="2435">T200/T219</f>
        <v>6.4516129032258063E-2</v>
      </c>
      <c r="CC200" s="130">
        <f t="shared" ref="CC200" si="2436">U200/U219</f>
        <v>0.12466124661246612</v>
      </c>
      <c r="CD200" s="131">
        <f t="shared" ref="CD200" si="2437">V200/V219</f>
        <v>6.3589260480452187E-2</v>
      </c>
      <c r="CE200" s="132">
        <f t="shared" ref="CE200" si="2438">W200/W219</f>
        <v>8.8235294117647065E-2</v>
      </c>
      <c r="CF200" s="129">
        <f t="shared" ref="CF200" si="2439">X200/X219</f>
        <v>7.0048309178743967E-2</v>
      </c>
      <c r="CG200" s="130">
        <f t="shared" ref="CG200" si="2440">Y200/Y219</f>
        <v>9.295774647887324E-2</v>
      </c>
      <c r="CH200" s="131">
        <f t="shared" ref="CH200" si="2441">Z200/Z219</f>
        <v>7.2212065813528334E-2</v>
      </c>
      <c r="CI200" s="129">
        <f t="shared" ref="CI200" si="2442">AA200/AA219</f>
        <v>7.5686132269374928E-2</v>
      </c>
      <c r="CJ200" s="135">
        <f t="shared" ref="CJ200" si="2443">AB200/AB219</f>
        <v>7.3744034841160752E-2</v>
      </c>
      <c r="CK200" s="136">
        <f t="shared" ref="CK200" si="2444">AC200/AC219</f>
        <v>7.7989386883673434E-2</v>
      </c>
    </row>
    <row r="201" spans="1:89" ht="14.25" thickTop="1" thickBot="1" x14ac:dyDescent="0.25">
      <c r="A201" s="146" t="s">
        <v>22</v>
      </c>
      <c r="B201" s="196">
        <v>307</v>
      </c>
      <c r="C201" s="197">
        <v>237</v>
      </c>
      <c r="D201" s="198">
        <v>139</v>
      </c>
      <c r="E201" s="199">
        <v>157</v>
      </c>
      <c r="F201" s="196">
        <v>396</v>
      </c>
      <c r="G201" s="200">
        <v>251</v>
      </c>
      <c r="H201" s="198">
        <v>449</v>
      </c>
      <c r="I201" s="199">
        <v>377</v>
      </c>
      <c r="J201" s="196">
        <v>65</v>
      </c>
      <c r="K201" s="200">
        <v>140</v>
      </c>
      <c r="L201" s="198">
        <v>201</v>
      </c>
      <c r="M201" s="196">
        <v>372</v>
      </c>
      <c r="N201" s="201">
        <v>434</v>
      </c>
      <c r="O201" s="202">
        <v>577</v>
      </c>
      <c r="P201" s="196">
        <v>261</v>
      </c>
      <c r="Q201" s="200">
        <v>260</v>
      </c>
      <c r="R201" s="198">
        <v>406</v>
      </c>
      <c r="S201" s="199">
        <v>300</v>
      </c>
      <c r="T201" s="196">
        <v>56</v>
      </c>
      <c r="U201" s="200">
        <v>114</v>
      </c>
      <c r="V201" s="198">
        <v>210</v>
      </c>
      <c r="W201" s="199">
        <v>342</v>
      </c>
      <c r="X201" s="196">
        <v>212</v>
      </c>
      <c r="Y201" s="200">
        <v>172</v>
      </c>
      <c r="Z201" s="198">
        <v>475</v>
      </c>
      <c r="AA201" s="196">
        <v>528</v>
      </c>
      <c r="AB201" s="172">
        <f t="shared" si="2307"/>
        <v>3611</v>
      </c>
      <c r="AC201" s="173">
        <f t="shared" si="2308"/>
        <v>3827</v>
      </c>
      <c r="AE201" s="298" t="s">
        <v>0</v>
      </c>
      <c r="AF201" s="292" t="s">
        <v>1</v>
      </c>
      <c r="AG201" s="293"/>
      <c r="AH201" s="292" t="s">
        <v>2</v>
      </c>
      <c r="AI201" s="293"/>
      <c r="AJ201" s="292" t="s">
        <v>3</v>
      </c>
      <c r="AK201" s="293"/>
      <c r="AL201" s="292" t="s">
        <v>4</v>
      </c>
      <c r="AM201" s="293"/>
      <c r="AN201" s="292" t="s">
        <v>5</v>
      </c>
      <c r="AO201" s="293"/>
      <c r="AP201" s="292" t="s">
        <v>6</v>
      </c>
      <c r="AQ201" s="293"/>
      <c r="AR201" s="292" t="s">
        <v>7</v>
      </c>
      <c r="AS201" s="293"/>
      <c r="AT201" s="292" t="s">
        <v>8</v>
      </c>
      <c r="AU201" s="293"/>
      <c r="AV201" s="292" t="s">
        <v>9</v>
      </c>
      <c r="AW201" s="293"/>
      <c r="AX201" s="292" t="s">
        <v>10</v>
      </c>
      <c r="AY201" s="293"/>
      <c r="AZ201" s="292" t="s">
        <v>11</v>
      </c>
      <c r="BA201" s="293"/>
      <c r="BB201" s="292" t="s">
        <v>12</v>
      </c>
      <c r="BC201" s="293"/>
      <c r="BD201" s="294" t="s">
        <v>40</v>
      </c>
      <c r="BE201" s="295"/>
      <c r="BF201" s="296" t="s">
        <v>41</v>
      </c>
      <c r="BG201" s="297"/>
      <c r="BI201" s="146" t="s">
        <v>22</v>
      </c>
      <c r="BJ201" s="129">
        <f>B201/B219</f>
        <v>6.1106687898089172E-2</v>
      </c>
      <c r="BK201" s="130">
        <f t="shared" ref="BK201" si="2445">C201/C219</f>
        <v>4.5868008515579643E-2</v>
      </c>
      <c r="BL201" s="131">
        <f t="shared" ref="BL201" si="2446">D201/D219</f>
        <v>5.3938688397361274E-2</v>
      </c>
      <c r="BM201" s="132">
        <f t="shared" ref="BM201" si="2447">E201/E219</f>
        <v>6.0524286815728606E-2</v>
      </c>
      <c r="BN201" s="129">
        <f t="shared" ref="BN201" si="2448">F201/F219</f>
        <v>5.876242765989019E-2</v>
      </c>
      <c r="BO201" s="130">
        <f t="shared" ref="BO201" si="2449">G201/G219</f>
        <v>3.959615081243098E-2</v>
      </c>
      <c r="BP201" s="131">
        <f t="shared" ref="BP201" si="2450">H201/H219</f>
        <v>6.0236114837671051E-2</v>
      </c>
      <c r="BQ201" s="132">
        <f t="shared" ref="BQ201" si="2451">I201/I219</f>
        <v>4.7769893563101878E-2</v>
      </c>
      <c r="BR201" s="129">
        <f t="shared" ref="BR201" si="2452">J201/J219</f>
        <v>4.7204066811909952E-2</v>
      </c>
      <c r="BS201" s="130">
        <f t="shared" ref="BS201" si="2453">K201/K219</f>
        <v>0.103397341211226</v>
      </c>
      <c r="BT201" s="131">
        <f t="shared" ref="BT201" si="2454">L201/L219</f>
        <v>4.2023834413547984E-2</v>
      </c>
      <c r="BU201" s="129">
        <f t="shared" ref="BU201" si="2455">M201/M219</f>
        <v>7.792207792207792E-2</v>
      </c>
      <c r="BV201" s="133">
        <f t="shared" ref="BV201" si="2456">N201/N219</f>
        <v>4.880242887664455E-2</v>
      </c>
      <c r="BW201" s="134">
        <f t="shared" ref="BW201" si="2457">O201/O219</f>
        <v>6.6898550724637684E-2</v>
      </c>
      <c r="BX201" s="129">
        <f t="shared" ref="BX201" si="2458">P201/P219</f>
        <v>5.4465776293823036E-2</v>
      </c>
      <c r="BY201" s="130">
        <f t="shared" ref="BY201" si="2459">Q201/Q219</f>
        <v>5.5770055770055768E-2</v>
      </c>
      <c r="BZ201" s="131">
        <f t="shared" ref="BZ201" si="2460">R201/R219</f>
        <v>7.1178120617110804E-2</v>
      </c>
      <c r="CA201" s="132">
        <f t="shared" ref="CA201" si="2461">S201/S219</f>
        <v>5.2511815158410642E-2</v>
      </c>
      <c r="CB201" s="129">
        <f t="shared" ref="CB201" si="2462">T201/T219</f>
        <v>4.1055718475073312E-2</v>
      </c>
      <c r="CC201" s="130">
        <f t="shared" ref="CC201" si="2463">U201/U219</f>
        <v>7.7235772357723581E-2</v>
      </c>
      <c r="CD201" s="131">
        <f t="shared" ref="CD201" si="2464">V201/V219</f>
        <v>4.9458313707018371E-2</v>
      </c>
      <c r="CE201" s="132">
        <f t="shared" ref="CE201" si="2465">W201/W219</f>
        <v>6.9371196754563894E-2</v>
      </c>
      <c r="CF201" s="129">
        <f t="shared" ref="CF201" si="2466">X201/X219</f>
        <v>5.1207729468599035E-2</v>
      </c>
      <c r="CG201" s="130">
        <f t="shared" ref="CG201" si="2467">Y201/Y219</f>
        <v>6.0563380281690143E-2</v>
      </c>
      <c r="CH201" s="131">
        <f t="shared" ref="CH201" si="2468">Z201/Z219</f>
        <v>6.2026638809088534E-2</v>
      </c>
      <c r="CI201" s="129">
        <f t="shared" ref="CI201" si="2469">AA201/AA219</f>
        <v>6.383750453391368E-2</v>
      </c>
      <c r="CJ201" s="135">
        <f t="shared" ref="CJ201" si="2470">AB201/AB219</f>
        <v>5.5767478494540626E-2</v>
      </c>
      <c r="CK201" s="136">
        <f t="shared" ref="CK201" si="2471">AC201/AC219</f>
        <v>5.9207574608970095E-2</v>
      </c>
    </row>
    <row r="202" spans="1:89" ht="15" thickTop="1" thickBot="1" x14ac:dyDescent="0.3">
      <c r="A202" s="137" t="s">
        <v>23</v>
      </c>
      <c r="B202" s="189">
        <v>195</v>
      </c>
      <c r="C202" s="190">
        <v>237</v>
      </c>
      <c r="D202" s="191">
        <v>118</v>
      </c>
      <c r="E202" s="192">
        <v>120</v>
      </c>
      <c r="F202" s="189">
        <v>331</v>
      </c>
      <c r="G202" s="193">
        <v>237</v>
      </c>
      <c r="H202" s="191">
        <v>404</v>
      </c>
      <c r="I202" s="192">
        <v>390</v>
      </c>
      <c r="J202" s="189">
        <v>62</v>
      </c>
      <c r="K202" s="193">
        <v>66</v>
      </c>
      <c r="L202" s="191">
        <v>221</v>
      </c>
      <c r="M202" s="189">
        <v>302</v>
      </c>
      <c r="N202" s="194">
        <v>437</v>
      </c>
      <c r="O202" s="195">
        <v>383</v>
      </c>
      <c r="P202" s="189">
        <v>202</v>
      </c>
      <c r="Q202" s="193">
        <v>179</v>
      </c>
      <c r="R202" s="191">
        <v>304</v>
      </c>
      <c r="S202" s="192">
        <v>288</v>
      </c>
      <c r="T202" s="189">
        <v>89</v>
      </c>
      <c r="U202" s="193">
        <v>65</v>
      </c>
      <c r="V202" s="191">
        <v>225</v>
      </c>
      <c r="W202" s="192">
        <v>263</v>
      </c>
      <c r="X202" s="189">
        <v>156</v>
      </c>
      <c r="Y202" s="193">
        <v>140</v>
      </c>
      <c r="Z202" s="191">
        <v>468</v>
      </c>
      <c r="AA202" s="189">
        <v>516</v>
      </c>
      <c r="AB202" s="172">
        <f t="shared" si="2307"/>
        <v>3212</v>
      </c>
      <c r="AC202" s="173">
        <f t="shared" si="2308"/>
        <v>3186</v>
      </c>
      <c r="AE202" s="299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3.8813694267515922E-2</v>
      </c>
      <c r="BK202" s="130">
        <f t="shared" ref="BK202" si="2472">C202/C219</f>
        <v>4.5868008515579643E-2</v>
      </c>
      <c r="BL202" s="131">
        <f t="shared" ref="BL202" si="2473">D202/D219</f>
        <v>4.578967792006209E-2</v>
      </c>
      <c r="BM202" s="132">
        <f t="shared" ref="BM202" si="2474">E202/E219</f>
        <v>4.626060138781804E-2</v>
      </c>
      <c r="BN202" s="129">
        <f t="shared" ref="BN202" si="2475">F202/F219</f>
        <v>4.9117079685413269E-2</v>
      </c>
      <c r="BO202" s="130">
        <f t="shared" ref="BO202" si="2476">G202/G219</f>
        <v>3.7387600567912918E-2</v>
      </c>
      <c r="BP202" s="131">
        <f t="shared" ref="BP202" si="2477">H202/H219</f>
        <v>5.4199087738127177E-2</v>
      </c>
      <c r="BQ202" s="132">
        <f t="shared" ref="BQ202" si="2478">I202/I219</f>
        <v>4.9417131272174356E-2</v>
      </c>
      <c r="BR202" s="129">
        <f t="shared" ref="BR202" si="2479">J202/J219</f>
        <v>4.5025417574437183E-2</v>
      </c>
      <c r="BS202" s="130">
        <f t="shared" ref="BS202" si="2480">K202/K219</f>
        <v>4.874446085672083E-2</v>
      </c>
      <c r="BT202" s="131">
        <f t="shared" ref="BT202" si="2481">L202/L219</f>
        <v>4.6205310474597534E-2</v>
      </c>
      <c r="BU202" s="129">
        <f t="shared" ref="BU202" si="2482">M202/M219</f>
        <v>6.325932132383745E-2</v>
      </c>
      <c r="BV202" s="133">
        <f t="shared" ref="BV202" si="2483">N202/N219</f>
        <v>4.9139772855054539E-2</v>
      </c>
      <c r="BW202" s="134">
        <f t="shared" ref="BW202" si="2484">O202/O219</f>
        <v>4.4405797101449276E-2</v>
      </c>
      <c r="BX202" s="129">
        <f t="shared" ref="BX202" si="2485">P202/P219</f>
        <v>4.2153589315525875E-2</v>
      </c>
      <c r="BY202" s="130">
        <f t="shared" ref="BY202" si="2486">Q202/Q219</f>
        <v>3.8395538395538394E-2</v>
      </c>
      <c r="BZ202" s="131">
        <f t="shared" ref="BZ202" si="2487">R202/R219</f>
        <v>5.3295932678821878E-2</v>
      </c>
      <c r="CA202" s="132">
        <f t="shared" ref="CA202" si="2488">S202/S219</f>
        <v>5.0411342552074218E-2</v>
      </c>
      <c r="CB202" s="129">
        <f t="shared" ref="CB202" si="2489">T202/T219</f>
        <v>6.5249266862170086E-2</v>
      </c>
      <c r="CC202" s="130">
        <f t="shared" ref="CC202" si="2490">U202/U219</f>
        <v>4.4037940379403791E-2</v>
      </c>
      <c r="CD202" s="131">
        <f t="shared" ref="CD202" si="2491">V202/V219</f>
        <v>5.2991050400376827E-2</v>
      </c>
      <c r="CE202" s="132">
        <f t="shared" ref="CE202" si="2492">W202/W219</f>
        <v>5.3346855983772819E-2</v>
      </c>
      <c r="CF202" s="129">
        <f t="shared" ref="CF202" si="2493">X202/X219</f>
        <v>3.7681159420289857E-2</v>
      </c>
      <c r="CG202" s="130">
        <f t="shared" ref="CG202" si="2494">Y202/Y219</f>
        <v>4.9295774647887321E-2</v>
      </c>
      <c r="CH202" s="131">
        <f t="shared" ref="CH202" si="2495">Z202/Z219</f>
        <v>6.1112562026638811E-2</v>
      </c>
      <c r="CI202" s="129">
        <f t="shared" ref="CI202" si="2496">AA202/AA219</f>
        <v>6.2386652158142909E-2</v>
      </c>
      <c r="CJ202" s="135">
        <f t="shared" ref="CJ202" si="2497">AB202/AB219</f>
        <v>4.96054114994363E-2</v>
      </c>
      <c r="CK202" s="136">
        <f t="shared" ref="CK202" si="2498">AC202/AC219</f>
        <v>4.9290653959806301E-2</v>
      </c>
    </row>
    <row r="203" spans="1:89" ht="13.5" thickTop="1" x14ac:dyDescent="0.2">
      <c r="A203" s="146" t="s">
        <v>24</v>
      </c>
      <c r="B203" s="203">
        <v>201</v>
      </c>
      <c r="C203" s="197">
        <v>256</v>
      </c>
      <c r="D203" s="198">
        <v>112</v>
      </c>
      <c r="E203" s="199">
        <v>126</v>
      </c>
      <c r="F203" s="196">
        <v>285</v>
      </c>
      <c r="G203" s="200">
        <v>259</v>
      </c>
      <c r="H203" s="198">
        <v>398</v>
      </c>
      <c r="I203" s="199">
        <v>419</v>
      </c>
      <c r="J203" s="196">
        <v>64</v>
      </c>
      <c r="K203" s="200">
        <v>70</v>
      </c>
      <c r="L203" s="198">
        <v>231</v>
      </c>
      <c r="M203" s="196">
        <v>206</v>
      </c>
      <c r="N203" s="201">
        <v>451</v>
      </c>
      <c r="O203" s="204">
        <v>352</v>
      </c>
      <c r="P203" s="196">
        <v>199</v>
      </c>
      <c r="Q203" s="200">
        <v>169</v>
      </c>
      <c r="R203" s="198">
        <v>297</v>
      </c>
      <c r="S203" s="199">
        <v>308</v>
      </c>
      <c r="T203" s="196">
        <v>58</v>
      </c>
      <c r="U203" s="200">
        <v>74</v>
      </c>
      <c r="V203" s="198">
        <v>178</v>
      </c>
      <c r="W203" s="205">
        <v>294</v>
      </c>
      <c r="X203" s="196">
        <v>151</v>
      </c>
      <c r="Y203" s="200">
        <v>135</v>
      </c>
      <c r="Z203" s="198">
        <v>453</v>
      </c>
      <c r="AA203" s="196">
        <v>583</v>
      </c>
      <c r="AB203" s="172">
        <f t="shared" si="2307"/>
        <v>3078</v>
      </c>
      <c r="AC203" s="173">
        <f t="shared" si="2308"/>
        <v>3251</v>
      </c>
      <c r="AE203" s="275" t="str">
        <f>$AE$17</f>
        <v>17:00 - 17:59</v>
      </c>
      <c r="AF203" s="126">
        <f t="shared" ref="AF203:AU204" si="2499">SUMIF($A$9:$A$32,$AE203,B$195:B$218)</f>
        <v>351</v>
      </c>
      <c r="AG203" s="186">
        <f t="shared" si="2499"/>
        <v>735</v>
      </c>
      <c r="AH203" s="127">
        <f t="shared" si="2499"/>
        <v>214</v>
      </c>
      <c r="AI203" s="180">
        <f t="shared" si="2499"/>
        <v>254</v>
      </c>
      <c r="AJ203" s="126">
        <f t="shared" si="2499"/>
        <v>351</v>
      </c>
      <c r="AK203" s="128">
        <f t="shared" si="2499"/>
        <v>967</v>
      </c>
      <c r="AL203" s="127">
        <f t="shared" si="2499"/>
        <v>550</v>
      </c>
      <c r="AM203" s="180">
        <f t="shared" si="2499"/>
        <v>1023</v>
      </c>
      <c r="AN203" s="126">
        <f t="shared" si="2499"/>
        <v>206</v>
      </c>
      <c r="AO203" s="128">
        <f t="shared" si="2499"/>
        <v>69</v>
      </c>
      <c r="AP203" s="127">
        <f t="shared" si="2499"/>
        <v>698</v>
      </c>
      <c r="AQ203" s="126">
        <f t="shared" si="2499"/>
        <v>164</v>
      </c>
      <c r="AR203" s="179">
        <f t="shared" si="2499"/>
        <v>1150</v>
      </c>
      <c r="AS203" s="181">
        <f t="shared" si="2499"/>
        <v>704</v>
      </c>
      <c r="AT203" s="126">
        <f t="shared" si="2499"/>
        <v>516</v>
      </c>
      <c r="AU203" s="128">
        <f t="shared" si="2499"/>
        <v>520</v>
      </c>
      <c r="AV203" s="127">
        <f t="shared" ref="AP203:BE204" si="2500">SUMIF($A$9:$A$32,$AE203,R$195:R$218)</f>
        <v>460</v>
      </c>
      <c r="AW203" s="180">
        <f t="shared" si="2500"/>
        <v>724</v>
      </c>
      <c r="AX203" s="126">
        <f t="shared" si="2500"/>
        <v>168</v>
      </c>
      <c r="AY203" s="128">
        <f t="shared" si="2500"/>
        <v>33</v>
      </c>
      <c r="AZ203" s="127">
        <f t="shared" si="2500"/>
        <v>555</v>
      </c>
      <c r="BA203" s="180">
        <f t="shared" si="2500"/>
        <v>384</v>
      </c>
      <c r="BB203" s="126">
        <f t="shared" si="2500"/>
        <v>480</v>
      </c>
      <c r="BC203" s="128">
        <f t="shared" si="2500"/>
        <v>193</v>
      </c>
      <c r="BD203" s="184">
        <f t="shared" si="2500"/>
        <v>573</v>
      </c>
      <c r="BE203" s="185">
        <f t="shared" si="2500"/>
        <v>808</v>
      </c>
      <c r="BF203" s="170">
        <f>AF203+AH203+AJ203+AL203+AN203+AP203+AR203+AT203+AV203+AX203+AZ203+BB203+BD203</f>
        <v>6272</v>
      </c>
      <c r="BG203" s="171">
        <f>AG203+AI203+AK203+AM203+AO203+AQ203+AS203+AU203+AW203+AY203+BA203+BC203+BE203</f>
        <v>6578</v>
      </c>
      <c r="BI203" s="146" t="s">
        <v>24</v>
      </c>
      <c r="BJ203" s="129">
        <f>B203/B219</f>
        <v>4.0007961783439489E-2</v>
      </c>
      <c r="BK203" s="130">
        <f t="shared" ref="BK203" si="2501">C203/C219</f>
        <v>4.9545190632862397E-2</v>
      </c>
      <c r="BL203" s="131">
        <f t="shared" ref="BL203" si="2502">D203/D219</f>
        <v>4.3461389212262322E-2</v>
      </c>
      <c r="BM203" s="132">
        <f t="shared" ref="BM203" si="2503">E203/E219</f>
        <v>4.8573631457208943E-2</v>
      </c>
      <c r="BN203" s="129">
        <f t="shared" ref="BN203" si="2504">F203/F219</f>
        <v>4.2291141118860363E-2</v>
      </c>
      <c r="BO203" s="130">
        <f t="shared" ref="BO203" si="2505">G203/G219</f>
        <v>4.0858179523584164E-2</v>
      </c>
      <c r="BP203" s="131">
        <f t="shared" ref="BP203" si="2506">H203/H219</f>
        <v>5.3394150791521329E-2</v>
      </c>
      <c r="BQ203" s="132">
        <f t="shared" ref="BQ203" si="2507">I203/I219</f>
        <v>5.3091738469336035E-2</v>
      </c>
      <c r="BR203" s="129">
        <f t="shared" ref="BR203" si="2508">J203/J219</f>
        <v>4.6477850399419027E-2</v>
      </c>
      <c r="BS203" s="130">
        <f t="shared" ref="BS203" si="2509">K203/K219</f>
        <v>5.1698670605612999E-2</v>
      </c>
      <c r="BT203" s="131">
        <f t="shared" ref="BT203" si="2510">L203/L219</f>
        <v>4.8296048505122306E-2</v>
      </c>
      <c r="BU203" s="129">
        <f t="shared" ref="BU203" si="2511">M203/M219</f>
        <v>4.3150397989107664E-2</v>
      </c>
      <c r="BV203" s="133">
        <f t="shared" ref="BV203" si="2512">N203/N219</f>
        <v>5.0714044754301135E-2</v>
      </c>
      <c r="BW203" s="134">
        <f t="shared" ref="BW203" si="2513">O203/O219</f>
        <v>4.0811594202898552E-2</v>
      </c>
      <c r="BX203" s="129">
        <f t="shared" ref="BX203" si="2514">P203/P219</f>
        <v>4.152754590984975E-2</v>
      </c>
      <c r="BY203" s="130">
        <f t="shared" ref="BY203" si="2515">Q203/Q219</f>
        <v>3.6250536250536251E-2</v>
      </c>
      <c r="BZ203" s="131">
        <f t="shared" ref="BZ203" si="2516">R203/R219</f>
        <v>5.2068723702664799E-2</v>
      </c>
      <c r="CA203" s="132">
        <f t="shared" ref="CA203" si="2517">S203/S219</f>
        <v>5.3912130229301594E-2</v>
      </c>
      <c r="CB203" s="129">
        <f t="shared" ref="CB203" si="2518">T203/T219</f>
        <v>4.2521994134897358E-2</v>
      </c>
      <c r="CC203" s="130">
        <f t="shared" ref="CC203" si="2519">U203/U219</f>
        <v>5.0135501355013552E-2</v>
      </c>
      <c r="CD203" s="131">
        <f t="shared" ref="CD203" si="2520">V203/V219</f>
        <v>4.1921808761187E-2</v>
      </c>
      <c r="CE203" s="132">
        <f t="shared" ref="CE203" si="2521">W203/W219</f>
        <v>5.9634888438133873E-2</v>
      </c>
      <c r="CF203" s="129">
        <f t="shared" ref="CF203" si="2522">X203/X219</f>
        <v>3.6473429951690818E-2</v>
      </c>
      <c r="CG203" s="130">
        <f t="shared" ref="CG203" si="2523">Y203/Y219</f>
        <v>4.7535211267605633E-2</v>
      </c>
      <c r="CH203" s="131">
        <f t="shared" ref="CH203" si="2524">Z203/Z219</f>
        <v>5.9153826064246538E-2</v>
      </c>
      <c r="CI203" s="129">
        <f t="shared" ref="CI203" si="2525">AA203/AA219</f>
        <v>7.048724458952968E-2</v>
      </c>
      <c r="CJ203" s="135">
        <f t="shared" ref="CJ203" si="2526">AB203/AB219</f>
        <v>4.7535945390804774E-2</v>
      </c>
      <c r="CK203" s="136">
        <f t="shared" ref="CK203" si="2527">AC203/AC219</f>
        <v>5.0296269938270653E-2</v>
      </c>
    </row>
    <row r="204" spans="1:89" x14ac:dyDescent="0.2">
      <c r="A204" s="137" t="s">
        <v>25</v>
      </c>
      <c r="B204" s="206">
        <v>212</v>
      </c>
      <c r="C204" s="190">
        <v>254</v>
      </c>
      <c r="D204" s="191">
        <v>91</v>
      </c>
      <c r="E204" s="192">
        <v>175</v>
      </c>
      <c r="F204" s="189">
        <v>282</v>
      </c>
      <c r="G204" s="193">
        <v>279</v>
      </c>
      <c r="H204" s="191">
        <v>391</v>
      </c>
      <c r="I204" s="192">
        <v>353</v>
      </c>
      <c r="J204" s="189">
        <v>89</v>
      </c>
      <c r="K204" s="190">
        <v>41</v>
      </c>
      <c r="L204" s="191">
        <v>187</v>
      </c>
      <c r="M204" s="189">
        <v>216</v>
      </c>
      <c r="N204" s="194">
        <v>347</v>
      </c>
      <c r="O204" s="207">
        <v>395</v>
      </c>
      <c r="P204" s="189">
        <v>175</v>
      </c>
      <c r="Q204" s="190">
        <v>183</v>
      </c>
      <c r="R204" s="191">
        <v>307</v>
      </c>
      <c r="S204" s="192">
        <v>258</v>
      </c>
      <c r="T204" s="198">
        <v>51</v>
      </c>
      <c r="U204" s="189">
        <v>53</v>
      </c>
      <c r="V204" s="191">
        <v>194</v>
      </c>
      <c r="W204" s="208">
        <v>235</v>
      </c>
      <c r="X204" s="189">
        <v>133</v>
      </c>
      <c r="Y204" s="193">
        <v>88</v>
      </c>
      <c r="Z204" s="191">
        <v>431</v>
      </c>
      <c r="AA204" s="189">
        <v>437</v>
      </c>
      <c r="AB204" s="172">
        <f t="shared" si="2307"/>
        <v>2890</v>
      </c>
      <c r="AC204" s="173">
        <f t="shared" si="2308"/>
        <v>2967</v>
      </c>
      <c r="AE204" s="277" t="str">
        <f>$AE$18</f>
        <v>18:00 - 18:59</v>
      </c>
      <c r="AF204" s="126">
        <f t="shared" si="2499"/>
        <v>221</v>
      </c>
      <c r="AG204" s="190">
        <f t="shared" si="2499"/>
        <v>359</v>
      </c>
      <c r="AH204" s="191">
        <f t="shared" si="2499"/>
        <v>67</v>
      </c>
      <c r="AI204" s="192">
        <f t="shared" si="2499"/>
        <v>181</v>
      </c>
      <c r="AJ204" s="278">
        <f t="shared" si="2499"/>
        <v>261</v>
      </c>
      <c r="AK204" s="193">
        <f t="shared" si="2499"/>
        <v>524</v>
      </c>
      <c r="AL204" s="191">
        <f t="shared" si="2499"/>
        <v>318</v>
      </c>
      <c r="AM204" s="192">
        <f t="shared" si="2499"/>
        <v>550</v>
      </c>
      <c r="AN204" s="278">
        <f t="shared" si="2499"/>
        <v>84</v>
      </c>
      <c r="AO204" s="193">
        <f t="shared" si="2499"/>
        <v>44</v>
      </c>
      <c r="AP204" s="191">
        <f t="shared" si="2500"/>
        <v>340</v>
      </c>
      <c r="AQ204" s="278">
        <f t="shared" si="2500"/>
        <v>145</v>
      </c>
      <c r="AR204" s="194">
        <f t="shared" si="2500"/>
        <v>446</v>
      </c>
      <c r="AS204" s="195">
        <f t="shared" si="2500"/>
        <v>470</v>
      </c>
      <c r="AT204" s="278">
        <f t="shared" si="2500"/>
        <v>256</v>
      </c>
      <c r="AU204" s="193">
        <f t="shared" si="2500"/>
        <v>286</v>
      </c>
      <c r="AV204" s="191">
        <f t="shared" si="2500"/>
        <v>222</v>
      </c>
      <c r="AW204" s="192">
        <f t="shared" si="2500"/>
        <v>337</v>
      </c>
      <c r="AX204" s="278">
        <f t="shared" si="2500"/>
        <v>75</v>
      </c>
      <c r="AY204" s="193">
        <f t="shared" si="2500"/>
        <v>43</v>
      </c>
      <c r="AZ204" s="191">
        <f t="shared" si="2500"/>
        <v>279</v>
      </c>
      <c r="BA204" s="192">
        <f t="shared" si="2500"/>
        <v>200</v>
      </c>
      <c r="BB204" s="278">
        <f t="shared" si="2500"/>
        <v>257</v>
      </c>
      <c r="BC204" s="193">
        <f t="shared" si="2500"/>
        <v>150</v>
      </c>
      <c r="BD204" s="191">
        <f t="shared" si="2500"/>
        <v>373</v>
      </c>
      <c r="BE204" s="278">
        <f t="shared" si="2500"/>
        <v>459</v>
      </c>
      <c r="BF204" s="172">
        <f>SUM(AF204,AH204,AJ204,AL204,AN204,AP204,AR204,AT204,AV204,AX204,AZ204,BB204,BD204)</f>
        <v>3199</v>
      </c>
      <c r="BG204" s="173">
        <f>SUM(AG204,AI204,AK204,AM204,AO204,AQ204,AS204,AU204,AW204,AY204,BA204,BC204,BE204)</f>
        <v>3748</v>
      </c>
      <c r="BI204" s="137" t="s">
        <v>25</v>
      </c>
      <c r="BJ204" s="129">
        <f>B204/B219</f>
        <v>4.2197452229299361E-2</v>
      </c>
      <c r="BK204" s="130">
        <f t="shared" ref="BK204" si="2528">C204/C219</f>
        <v>4.9158118831043159E-2</v>
      </c>
      <c r="BL204" s="131">
        <f t="shared" ref="BL204" si="2529">D204/D219</f>
        <v>3.5312378734963137E-2</v>
      </c>
      <c r="BM204" s="132">
        <f t="shared" ref="BM204" si="2530">E204/E219</f>
        <v>6.7463377023901316E-2</v>
      </c>
      <c r="BN204" s="129">
        <f t="shared" ref="BN204" si="2531">F204/F219</f>
        <v>4.1845971212346046E-2</v>
      </c>
      <c r="BO204" s="130">
        <f t="shared" ref="BO204" si="2532">G204/G219</f>
        <v>4.4013251301467111E-2</v>
      </c>
      <c r="BP204" s="131">
        <f t="shared" ref="BP204" si="2533">H204/H219</f>
        <v>5.2455057687147838E-2</v>
      </c>
      <c r="BQ204" s="132">
        <f t="shared" ref="BQ204" si="2534">I204/I219</f>
        <v>4.4728839330968072E-2</v>
      </c>
      <c r="BR204" s="129">
        <f t="shared" ref="BR204" si="2535">J204/J219</f>
        <v>6.4633260711692078E-2</v>
      </c>
      <c r="BS204" s="130">
        <f t="shared" ref="BS204" si="2536">K204/K219</f>
        <v>3.0280649926144758E-2</v>
      </c>
      <c r="BT204" s="131">
        <f t="shared" ref="BT204" si="2537">L204/L219</f>
        <v>3.9096801170813295E-2</v>
      </c>
      <c r="BU204" s="129">
        <f t="shared" ref="BU204" si="2538">M204/M219</f>
        <v>4.5245077503142023E-2</v>
      </c>
      <c r="BV204" s="133">
        <f t="shared" ref="BV204" si="2539">N204/N219</f>
        <v>3.9019453502754979E-2</v>
      </c>
      <c r="BW204" s="134">
        <f t="shared" ref="BW204" si="2540">O204/O219</f>
        <v>4.579710144927536E-2</v>
      </c>
      <c r="BX204" s="129">
        <f t="shared" ref="BX204" si="2541">P204/P219</f>
        <v>3.6519198664440734E-2</v>
      </c>
      <c r="BY204" s="130">
        <f t="shared" ref="BY204" si="2542">Q204/Q219</f>
        <v>3.9253539253539256E-2</v>
      </c>
      <c r="BZ204" s="131">
        <f t="shared" ref="BZ204" si="2543">R204/R219</f>
        <v>5.3821879382889203E-2</v>
      </c>
      <c r="CA204" s="132">
        <f t="shared" ref="CA204" si="2544">S204/S219</f>
        <v>4.5160161036233153E-2</v>
      </c>
      <c r="CB204" s="129">
        <f t="shared" ref="CB204" si="2545">T204/T219</f>
        <v>3.7390029325513198E-2</v>
      </c>
      <c r="CC204" s="130">
        <f t="shared" ref="CC204" si="2546">U204/U219</f>
        <v>3.5907859078590787E-2</v>
      </c>
      <c r="CD204" s="131">
        <f t="shared" ref="CD204" si="2547">V204/V219</f>
        <v>4.5690061234102686E-2</v>
      </c>
      <c r="CE204" s="132">
        <f t="shared" ref="CE204" si="2548">W204/W219</f>
        <v>4.766734279918864E-2</v>
      </c>
      <c r="CF204" s="129">
        <f t="shared" ref="CF204" si="2549">X204/X219</f>
        <v>3.2125603864734301E-2</v>
      </c>
      <c r="CG204" s="130">
        <f t="shared" ref="CG204" si="2550">Y204/Y219</f>
        <v>3.0985915492957747E-2</v>
      </c>
      <c r="CH204" s="131">
        <f t="shared" ref="CH204" si="2551">Z204/Z219</f>
        <v>5.6281013319404542E-2</v>
      </c>
      <c r="CI204" s="129">
        <f t="shared" ref="CI204" si="2552">AA204/AA219</f>
        <v>5.2835207350985368E-2</v>
      </c>
      <c r="CJ204" s="135">
        <f t="shared" ref="CJ204" si="2553">AB204/AB219</f>
        <v>4.4632515327948603E-2</v>
      </c>
      <c r="CK204" s="136">
        <f t="shared" ref="CK204" si="2554">AC204/AC219</f>
        <v>4.5902501663134115E-2</v>
      </c>
    </row>
    <row r="205" spans="1:89" ht="13.5" thickBot="1" x14ac:dyDescent="0.25">
      <c r="A205" s="146" t="s">
        <v>26</v>
      </c>
      <c r="B205" s="203">
        <v>164</v>
      </c>
      <c r="C205" s="197">
        <v>197</v>
      </c>
      <c r="D205" s="198">
        <v>102</v>
      </c>
      <c r="E205" s="199">
        <v>125</v>
      </c>
      <c r="F205" s="196">
        <v>199</v>
      </c>
      <c r="G205" s="200">
        <v>212</v>
      </c>
      <c r="H205" s="198">
        <v>316</v>
      </c>
      <c r="I205" s="199">
        <v>357</v>
      </c>
      <c r="J205" s="196">
        <v>62</v>
      </c>
      <c r="K205" s="197">
        <v>73</v>
      </c>
      <c r="L205" s="198">
        <v>183</v>
      </c>
      <c r="M205" s="196">
        <v>190</v>
      </c>
      <c r="N205" s="201">
        <v>358</v>
      </c>
      <c r="O205" s="204">
        <v>325</v>
      </c>
      <c r="P205" s="196">
        <v>163</v>
      </c>
      <c r="Q205" s="197">
        <v>135</v>
      </c>
      <c r="R205" s="198">
        <v>267</v>
      </c>
      <c r="S205" s="199">
        <v>264</v>
      </c>
      <c r="T205" s="196">
        <v>48</v>
      </c>
      <c r="U205" s="200">
        <v>58</v>
      </c>
      <c r="V205" s="198">
        <v>213</v>
      </c>
      <c r="W205" s="205">
        <v>216</v>
      </c>
      <c r="X205" s="196">
        <v>137</v>
      </c>
      <c r="Y205" s="200">
        <v>86</v>
      </c>
      <c r="Z205" s="198">
        <v>434</v>
      </c>
      <c r="AA205" s="196">
        <v>380</v>
      </c>
      <c r="AB205" s="172">
        <f t="shared" si="2307"/>
        <v>2646</v>
      </c>
      <c r="AC205" s="173">
        <f t="shared" si="2308"/>
        <v>2618</v>
      </c>
      <c r="AE205" s="275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3.2643312101910828E-2</v>
      </c>
      <c r="BK205" s="130">
        <f t="shared" ref="BK205" si="2555">C205/C219</f>
        <v>3.812657247919489E-2</v>
      </c>
      <c r="BL205" s="131">
        <f t="shared" ref="BL205" si="2556">D205/D219</f>
        <v>3.9580908032596042E-2</v>
      </c>
      <c r="BM205" s="132">
        <f t="shared" ref="BM205" si="2557">E205/E219</f>
        <v>4.818812644564379E-2</v>
      </c>
      <c r="BN205" s="129">
        <f t="shared" ref="BN205" si="2558">F205/F219</f>
        <v>2.9529603798783201E-2</v>
      </c>
      <c r="BO205" s="130">
        <f t="shared" ref="BO205" si="2559">G205/G219</f>
        <v>3.3443760845559237E-2</v>
      </c>
      <c r="BP205" s="131">
        <f t="shared" ref="BP205" si="2560">H205/H219</f>
        <v>4.2393345854574722E-2</v>
      </c>
      <c r="BQ205" s="132">
        <f t="shared" ref="BQ205" si="2561">I205/I219</f>
        <v>4.5235681702990367E-2</v>
      </c>
      <c r="BR205" s="129">
        <f t="shared" ref="BR205" si="2562">J205/J219</f>
        <v>4.5025417574437183E-2</v>
      </c>
      <c r="BS205" s="130">
        <f t="shared" ref="BS205" si="2563">K205/K219</f>
        <v>5.391432791728213E-2</v>
      </c>
      <c r="BT205" s="131">
        <f t="shared" ref="BT205" si="2564">L205/L219</f>
        <v>3.8260505958603384E-2</v>
      </c>
      <c r="BU205" s="129">
        <f t="shared" ref="BU205" si="2565">M205/M219</f>
        <v>3.9798910766652699E-2</v>
      </c>
      <c r="BV205" s="133">
        <f t="shared" ref="BV205" si="2566">N205/N219</f>
        <v>4.0256381423591586E-2</v>
      </c>
      <c r="BW205" s="134">
        <f t="shared" ref="BW205" si="2567">O205/O219</f>
        <v>3.7681159420289857E-2</v>
      </c>
      <c r="BX205" s="129">
        <f t="shared" ref="BX205" si="2568">P205/P219</f>
        <v>3.401502504173623E-2</v>
      </c>
      <c r="BY205" s="130">
        <f t="shared" ref="BY205" si="2569">Q205/Q219</f>
        <v>2.8957528957528959E-2</v>
      </c>
      <c r="BZ205" s="131">
        <f t="shared" ref="BZ205" si="2570">R205/R219</f>
        <v>4.6809256661991587E-2</v>
      </c>
      <c r="CA205" s="132">
        <f t="shared" ref="CA205" si="2571">S205/S219</f>
        <v>4.6210397339401368E-2</v>
      </c>
      <c r="CB205" s="129">
        <f t="shared" ref="CB205" si="2572">T205/T219</f>
        <v>3.519061583577713E-2</v>
      </c>
      <c r="CC205" s="130">
        <f t="shared" ref="CC205" si="2573">U205/U219</f>
        <v>3.9295392953929538E-2</v>
      </c>
      <c r="CD205" s="131">
        <f t="shared" ref="CD205" si="2574">V205/V219</f>
        <v>5.0164861045690061E-2</v>
      </c>
      <c r="CE205" s="132">
        <f t="shared" ref="CE205" si="2575">W205/W219</f>
        <v>4.3813387423935091E-2</v>
      </c>
      <c r="CF205" s="129">
        <f t="shared" ref="CF205" si="2576">X205/X219</f>
        <v>3.3091787439613524E-2</v>
      </c>
      <c r="CG205" s="130">
        <f t="shared" ref="CG205" si="2577">Y205/Y219</f>
        <v>3.0281690140845072E-2</v>
      </c>
      <c r="CH205" s="131">
        <f t="shared" ref="CH205" si="2578">Z205/Z219</f>
        <v>5.6672760511882997E-2</v>
      </c>
      <c r="CI205" s="129">
        <f t="shared" ref="CI205" si="2579">AA205/AA219</f>
        <v>4.5943658566074234E-2</v>
      </c>
      <c r="CJ205" s="135">
        <f t="shared" ref="CJ205" si="2580">AB205/AB219</f>
        <v>4.0864233757007616E-2</v>
      </c>
      <c r="CK205" s="136">
        <f t="shared" ref="CK205" si="2581">AC205/AC219</f>
        <v>4.0503117409533239E-2</v>
      </c>
    </row>
    <row r="206" spans="1:89" ht="14.25" thickTop="1" thickBot="1" x14ac:dyDescent="0.25">
      <c r="A206" s="137" t="s">
        <v>27</v>
      </c>
      <c r="B206" s="206">
        <v>172</v>
      </c>
      <c r="C206" s="190">
        <v>278</v>
      </c>
      <c r="D206" s="191">
        <v>116</v>
      </c>
      <c r="E206" s="192">
        <v>161</v>
      </c>
      <c r="F206" s="189">
        <v>218</v>
      </c>
      <c r="G206" s="193">
        <v>350</v>
      </c>
      <c r="H206" s="191">
        <v>281</v>
      </c>
      <c r="I206" s="192">
        <v>485</v>
      </c>
      <c r="J206" s="189">
        <v>77</v>
      </c>
      <c r="K206" s="190">
        <v>39</v>
      </c>
      <c r="L206" s="191">
        <v>304</v>
      </c>
      <c r="M206" s="189">
        <v>116</v>
      </c>
      <c r="N206" s="194">
        <v>436</v>
      </c>
      <c r="O206" s="207">
        <v>333</v>
      </c>
      <c r="P206" s="189">
        <v>221</v>
      </c>
      <c r="Q206" s="190">
        <v>150</v>
      </c>
      <c r="R206" s="191">
        <v>279</v>
      </c>
      <c r="S206" s="192">
        <v>268</v>
      </c>
      <c r="T206" s="189">
        <v>85</v>
      </c>
      <c r="U206" s="193">
        <v>36</v>
      </c>
      <c r="V206" s="191">
        <v>276</v>
      </c>
      <c r="W206" s="208">
        <v>165</v>
      </c>
      <c r="X206" s="189">
        <v>161</v>
      </c>
      <c r="Y206" s="193">
        <v>90</v>
      </c>
      <c r="Z206" s="191">
        <v>428</v>
      </c>
      <c r="AA206" s="189">
        <v>418</v>
      </c>
      <c r="AB206" s="172">
        <f t="shared" si="2307"/>
        <v>3054</v>
      </c>
      <c r="AC206" s="173">
        <f t="shared" si="2308"/>
        <v>2889</v>
      </c>
      <c r="AE206" s="269" t="s">
        <v>13</v>
      </c>
      <c r="AF206" s="20">
        <f t="shared" ref="AF206:BG206" si="2582">SUM(AF203:AF205)</f>
        <v>572</v>
      </c>
      <c r="AG206" s="21">
        <f t="shared" si="2582"/>
        <v>1094</v>
      </c>
      <c r="AH206" s="20">
        <f t="shared" si="2582"/>
        <v>281</v>
      </c>
      <c r="AI206" s="21">
        <f t="shared" si="2582"/>
        <v>435</v>
      </c>
      <c r="AJ206" s="20">
        <f t="shared" si="2582"/>
        <v>612</v>
      </c>
      <c r="AK206" s="21">
        <f t="shared" si="2582"/>
        <v>1491</v>
      </c>
      <c r="AL206" s="20">
        <f t="shared" si="2582"/>
        <v>868</v>
      </c>
      <c r="AM206" s="21">
        <f t="shared" si="2582"/>
        <v>1573</v>
      </c>
      <c r="AN206" s="20">
        <f t="shared" si="2582"/>
        <v>290</v>
      </c>
      <c r="AO206" s="21">
        <f t="shared" si="2582"/>
        <v>113</v>
      </c>
      <c r="AP206" s="20">
        <f t="shared" si="2582"/>
        <v>1038</v>
      </c>
      <c r="AQ206" s="21">
        <f t="shared" si="2582"/>
        <v>309</v>
      </c>
      <c r="AR206" s="20">
        <f t="shared" si="2582"/>
        <v>1596</v>
      </c>
      <c r="AS206" s="21">
        <f t="shared" si="2582"/>
        <v>1174</v>
      </c>
      <c r="AT206" s="20">
        <f t="shared" si="2582"/>
        <v>772</v>
      </c>
      <c r="AU206" s="21">
        <f t="shared" si="2582"/>
        <v>806</v>
      </c>
      <c r="AV206" s="20">
        <f t="shared" si="2582"/>
        <v>682</v>
      </c>
      <c r="AW206" s="21">
        <f t="shared" si="2582"/>
        <v>1061</v>
      </c>
      <c r="AX206" s="20">
        <f t="shared" si="2582"/>
        <v>243</v>
      </c>
      <c r="AY206" s="21">
        <f t="shared" si="2582"/>
        <v>76</v>
      </c>
      <c r="AZ206" s="20">
        <f t="shared" si="2582"/>
        <v>834</v>
      </c>
      <c r="BA206" s="21">
        <f t="shared" si="2582"/>
        <v>584</v>
      </c>
      <c r="BB206" s="20">
        <f t="shared" si="2582"/>
        <v>737</v>
      </c>
      <c r="BC206" s="21">
        <f t="shared" si="2582"/>
        <v>343</v>
      </c>
      <c r="BD206" s="20">
        <f t="shared" si="2582"/>
        <v>946</v>
      </c>
      <c r="BE206" s="21">
        <f t="shared" si="2582"/>
        <v>1267</v>
      </c>
      <c r="BF206" s="174">
        <f t="shared" si="2582"/>
        <v>9471</v>
      </c>
      <c r="BG206" s="175">
        <f t="shared" si="2582"/>
        <v>10326</v>
      </c>
      <c r="BI206" s="137" t="s">
        <v>27</v>
      </c>
      <c r="BJ206" s="129">
        <f>B206/B219</f>
        <v>3.4235668789808917E-2</v>
      </c>
      <c r="BK206" s="130">
        <f t="shared" ref="BK206" si="2583">C206/C219</f>
        <v>5.3802980452874009E-2</v>
      </c>
      <c r="BL206" s="131">
        <f t="shared" ref="BL206" si="2584">D206/D219</f>
        <v>4.5013581684128834E-2</v>
      </c>
      <c r="BM206" s="132">
        <f t="shared" ref="BM206" si="2585">E206/E219</f>
        <v>6.2066306861989204E-2</v>
      </c>
      <c r="BN206" s="129">
        <f t="shared" ref="BN206" si="2586">F206/F219</f>
        <v>3.2349013206707224E-2</v>
      </c>
      <c r="BO206" s="130">
        <f t="shared" ref="BO206" si="2587">G206/G219</f>
        <v>5.5213756112951567E-2</v>
      </c>
      <c r="BP206" s="131">
        <f t="shared" ref="BP206" si="2588">H206/H219</f>
        <v>3.7697880332707275E-2</v>
      </c>
      <c r="BQ206" s="132">
        <f t="shared" ref="BQ206" si="2589">I206/I219</f>
        <v>6.1454637607704005E-2</v>
      </c>
      <c r="BR206" s="129">
        <f t="shared" ref="BR206" si="2590">J206/J219</f>
        <v>5.5918663761801018E-2</v>
      </c>
      <c r="BS206" s="130">
        <f t="shared" ref="BS206" si="2591">K206/K219</f>
        <v>2.8803545051698669E-2</v>
      </c>
      <c r="BT206" s="131">
        <f t="shared" ref="BT206" si="2592">L206/L219</f>
        <v>6.3558436127953172E-2</v>
      </c>
      <c r="BU206" s="129">
        <f t="shared" ref="BU206" si="2593">M206/M219</f>
        <v>2.4298282362798494E-2</v>
      </c>
      <c r="BV206" s="133">
        <f t="shared" ref="BV206" si="2594">N206/N219</f>
        <v>4.9027324862251212E-2</v>
      </c>
      <c r="BW206" s="134">
        <f t="shared" ref="BW206" si="2595">O206/O219</f>
        <v>3.8608695652173911E-2</v>
      </c>
      <c r="BX206" s="129">
        <f t="shared" ref="BX206" si="2596">P206/P219</f>
        <v>4.6118530884808016E-2</v>
      </c>
      <c r="BY206" s="130">
        <f t="shared" ref="BY206" si="2597">Q206/Q219</f>
        <v>3.2175032175032175E-2</v>
      </c>
      <c r="BZ206" s="131">
        <f t="shared" ref="BZ206" si="2598">R206/R219</f>
        <v>4.8913043478260872E-2</v>
      </c>
      <c r="CA206" s="132">
        <f t="shared" ref="CA206" si="2599">S206/S219</f>
        <v>4.6910554874846841E-2</v>
      </c>
      <c r="CB206" s="129">
        <f t="shared" ref="CB206" si="2600">T206/T219</f>
        <v>6.2316715542521994E-2</v>
      </c>
      <c r="CC206" s="130">
        <f t="shared" ref="CC206" si="2601">U206/U219</f>
        <v>2.4390243902439025E-2</v>
      </c>
      <c r="CD206" s="131">
        <f t="shared" ref="CD206" si="2602">V206/V219</f>
        <v>6.5002355157795566E-2</v>
      </c>
      <c r="CE206" s="132">
        <f t="shared" ref="CE206" si="2603">W206/W219</f>
        <v>3.3468559837728194E-2</v>
      </c>
      <c r="CF206" s="129">
        <f t="shared" ref="CF206" si="2604">X206/X219</f>
        <v>3.888888888888889E-2</v>
      </c>
      <c r="CG206" s="130">
        <f t="shared" ref="CG206" si="2605">Y206/Y219</f>
        <v>3.1690140845070422E-2</v>
      </c>
      <c r="CH206" s="131">
        <f t="shared" ref="CH206" si="2606">Z206/Z219</f>
        <v>5.5889266126926088E-2</v>
      </c>
      <c r="CI206" s="129">
        <f t="shared" ref="CI206" si="2607">AA206/AA219</f>
        <v>5.0538024422681661E-2</v>
      </c>
      <c r="CJ206" s="135">
        <f t="shared" ref="CJ206" si="2608">AB206/AB219</f>
        <v>4.7165294744482708E-2</v>
      </c>
      <c r="CK206" s="136">
        <f t="shared" ref="CK206" si="2609">AC206/AC219</f>
        <v>4.4695762488976901E-2</v>
      </c>
    </row>
    <row r="207" spans="1:89" ht="13.5" thickTop="1" x14ac:dyDescent="0.2">
      <c r="A207" s="146" t="s">
        <v>28</v>
      </c>
      <c r="B207" s="203">
        <v>201</v>
      </c>
      <c r="C207" s="197">
        <v>389</v>
      </c>
      <c r="D207" s="198">
        <v>167</v>
      </c>
      <c r="E207" s="199">
        <v>163</v>
      </c>
      <c r="F207" s="196">
        <v>234</v>
      </c>
      <c r="G207" s="200">
        <v>559</v>
      </c>
      <c r="H207" s="198">
        <v>380</v>
      </c>
      <c r="I207" s="199">
        <v>678</v>
      </c>
      <c r="J207" s="196">
        <v>118</v>
      </c>
      <c r="K207" s="197">
        <v>47</v>
      </c>
      <c r="L207" s="198">
        <v>445</v>
      </c>
      <c r="M207" s="196">
        <v>146</v>
      </c>
      <c r="N207" s="201">
        <v>692</v>
      </c>
      <c r="O207" s="204">
        <v>408</v>
      </c>
      <c r="P207" s="196">
        <v>340</v>
      </c>
      <c r="Q207" s="197">
        <v>250</v>
      </c>
      <c r="R207" s="198">
        <v>314</v>
      </c>
      <c r="S207" s="199">
        <v>403</v>
      </c>
      <c r="T207" s="196">
        <v>148</v>
      </c>
      <c r="U207" s="200">
        <v>23</v>
      </c>
      <c r="V207" s="198">
        <v>358</v>
      </c>
      <c r="W207" s="205">
        <v>221</v>
      </c>
      <c r="X207" s="196">
        <v>307</v>
      </c>
      <c r="Y207" s="200">
        <v>92</v>
      </c>
      <c r="Z207" s="198">
        <v>487</v>
      </c>
      <c r="AA207" s="196">
        <v>580</v>
      </c>
      <c r="AB207" s="172">
        <f t="shared" si="2307"/>
        <v>4191</v>
      </c>
      <c r="AC207" s="173">
        <f t="shared" si="2308"/>
        <v>3959</v>
      </c>
      <c r="BI207" s="146" t="s">
        <v>28</v>
      </c>
      <c r="BJ207" s="129">
        <f>B207/B219</f>
        <v>4.0007961783439489E-2</v>
      </c>
      <c r="BK207" s="130">
        <f t="shared" ref="BK207" si="2610">C207/C219</f>
        <v>7.5285465453841682E-2</v>
      </c>
      <c r="BL207" s="131">
        <f t="shared" ref="BL207" si="2611">D207/D219</f>
        <v>6.4804035700426851E-2</v>
      </c>
      <c r="BM207" s="132">
        <f t="shared" ref="BM207" si="2612">E207/E219</f>
        <v>6.283731688511951E-2</v>
      </c>
      <c r="BN207" s="129">
        <f t="shared" ref="BN207" si="2613">F207/F219</f>
        <v>3.4723252708116929E-2</v>
      </c>
      <c r="BO207" s="130">
        <f t="shared" ref="BO207" si="2614">G207/G219</f>
        <v>8.8184256191828361E-2</v>
      </c>
      <c r="BP207" s="131">
        <f t="shared" ref="BP207" si="2615">H207/H219</f>
        <v>5.0979339951703784E-2</v>
      </c>
      <c r="BQ207" s="132">
        <f t="shared" ref="BQ207" si="2616">I207/I219</f>
        <v>8.5909782057780035E-2</v>
      </c>
      <c r="BR207" s="129">
        <f t="shared" ref="BR207" si="2617">J207/J219</f>
        <v>8.569353667392883E-2</v>
      </c>
      <c r="BS207" s="130">
        <f t="shared" ref="BS207" si="2618">K207/K219</f>
        <v>3.4711964549483013E-2</v>
      </c>
      <c r="BT207" s="131">
        <f t="shared" ref="BT207" si="2619">L207/L219</f>
        <v>9.3037842358352496E-2</v>
      </c>
      <c r="BU207" s="129">
        <f t="shared" ref="BU207" si="2620">M207/M219</f>
        <v>3.0582320904901549E-2</v>
      </c>
      <c r="BV207" s="133">
        <f t="shared" ref="BV207" si="2621">N207/N219</f>
        <v>7.781401101990329E-2</v>
      </c>
      <c r="BW207" s="134">
        <f t="shared" ref="BW207" si="2622">O207/O219</f>
        <v>4.7304347826086959E-2</v>
      </c>
      <c r="BX207" s="129">
        <f t="shared" ref="BX207" si="2623">P207/P219</f>
        <v>7.0951585976627707E-2</v>
      </c>
      <c r="BY207" s="130">
        <f t="shared" ref="BY207" si="2624">Q207/Q219</f>
        <v>5.3625053625053626E-2</v>
      </c>
      <c r="BZ207" s="131">
        <f t="shared" ref="BZ207" si="2625">R207/R219</f>
        <v>5.5049088359046282E-2</v>
      </c>
      <c r="CA207" s="132">
        <f t="shared" ref="CA207" si="2626">S207/S219</f>
        <v>7.054087169613163E-2</v>
      </c>
      <c r="CB207" s="129">
        <f t="shared" ref="CB207" si="2627">T207/T219</f>
        <v>0.10850439882697947</v>
      </c>
      <c r="CC207" s="130">
        <f t="shared" ref="CC207" si="2628">U207/U219</f>
        <v>1.5582655826558265E-2</v>
      </c>
      <c r="CD207" s="131">
        <f t="shared" ref="CD207" si="2629">V207/V219</f>
        <v>8.431464908148846E-2</v>
      </c>
      <c r="CE207" s="132">
        <f t="shared" ref="CE207" si="2630">W207/W219</f>
        <v>4.4827586206896551E-2</v>
      </c>
      <c r="CF207" s="129">
        <f t="shared" ref="CF207" si="2631">X207/X219</f>
        <v>7.4154589371980675E-2</v>
      </c>
      <c r="CG207" s="130">
        <f t="shared" ref="CG207" si="2632">Y207/Y219</f>
        <v>3.2394366197183097E-2</v>
      </c>
      <c r="CH207" s="131">
        <f t="shared" ref="CH207" si="2633">Z207/Z219</f>
        <v>6.3593627579002346E-2</v>
      </c>
      <c r="CI207" s="129">
        <f t="shared" ref="CI207" si="2634">AA207/AA219</f>
        <v>7.0124531495586992E-2</v>
      </c>
      <c r="CJ207" s="135">
        <f t="shared" ref="CJ207" si="2635">AB207/AB219</f>
        <v>6.4724869113990516E-2</v>
      </c>
      <c r="CK207" s="136">
        <f t="shared" ref="CK207" si="2636">AC207/AC219</f>
        <v>6.1249748596005384E-2</v>
      </c>
    </row>
    <row r="208" spans="1:89" x14ac:dyDescent="0.2">
      <c r="A208" s="137" t="s">
        <v>29</v>
      </c>
      <c r="B208" s="206">
        <v>322</v>
      </c>
      <c r="C208" s="190">
        <v>716</v>
      </c>
      <c r="D208" s="191">
        <v>247</v>
      </c>
      <c r="E208" s="192">
        <v>258</v>
      </c>
      <c r="F208" s="189">
        <v>343</v>
      </c>
      <c r="G208" s="193">
        <v>1035</v>
      </c>
      <c r="H208" s="191">
        <v>513</v>
      </c>
      <c r="I208" s="192">
        <v>995</v>
      </c>
      <c r="J208" s="189">
        <v>238</v>
      </c>
      <c r="K208" s="190">
        <v>63</v>
      </c>
      <c r="L208" s="191">
        <v>807</v>
      </c>
      <c r="M208" s="189">
        <v>158</v>
      </c>
      <c r="N208" s="194">
        <v>972</v>
      </c>
      <c r="O208" s="207">
        <v>532</v>
      </c>
      <c r="P208" s="189">
        <v>557</v>
      </c>
      <c r="Q208" s="190">
        <v>419</v>
      </c>
      <c r="R208" s="191">
        <v>547</v>
      </c>
      <c r="S208" s="192">
        <v>617</v>
      </c>
      <c r="T208" s="189">
        <v>239</v>
      </c>
      <c r="U208" s="193">
        <v>39</v>
      </c>
      <c r="V208" s="191">
        <v>600</v>
      </c>
      <c r="W208" s="208">
        <v>355</v>
      </c>
      <c r="X208" s="189">
        <v>558</v>
      </c>
      <c r="Y208" s="193">
        <v>116</v>
      </c>
      <c r="Z208" s="191">
        <v>644</v>
      </c>
      <c r="AA208" s="189">
        <v>791</v>
      </c>
      <c r="AB208" s="172">
        <f t="shared" si="2307"/>
        <v>6587</v>
      </c>
      <c r="AC208" s="173">
        <f t="shared" si="2308"/>
        <v>6094</v>
      </c>
      <c r="BI208" s="137" t="s">
        <v>29</v>
      </c>
      <c r="BJ208" s="129">
        <f>B208/B219</f>
        <v>6.4092356687898089E-2</v>
      </c>
      <c r="BK208" s="130">
        <f t="shared" ref="BK208" si="2637">C208/C219</f>
        <v>0.13857170505128702</v>
      </c>
      <c r="BL208" s="131">
        <f t="shared" ref="BL208" si="2638">D208/D219</f>
        <v>9.5847885137757077E-2</v>
      </c>
      <c r="BM208" s="132">
        <f t="shared" ref="BM208" si="2639">E208/E219</f>
        <v>9.946029298380879E-2</v>
      </c>
      <c r="BN208" s="129">
        <f t="shared" ref="BN208" si="2640">F208/F219</f>
        <v>5.0897759311470545E-2</v>
      </c>
      <c r="BO208" s="130">
        <f t="shared" ref="BO208" si="2641">G208/G219</f>
        <v>0.16327496450544249</v>
      </c>
      <c r="BP208" s="131">
        <f t="shared" ref="BP208" si="2642">H208/H219</f>
        <v>6.8822108934800105E-2</v>
      </c>
      <c r="BQ208" s="132">
        <f t="shared" ref="BQ208" si="2643">I208/I219</f>
        <v>0.1260770400405474</v>
      </c>
      <c r="BR208" s="129">
        <f t="shared" ref="BR208" si="2644">J208/J219</f>
        <v>0.1728395061728395</v>
      </c>
      <c r="BS208" s="130">
        <f t="shared" ref="BS208" si="2645">K208/K219</f>
        <v>4.6528803545051699E-2</v>
      </c>
      <c r="BT208" s="131">
        <f t="shared" ref="BT208" si="2646">L208/L219</f>
        <v>0.16872255906334938</v>
      </c>
      <c r="BU208" s="129">
        <f t="shared" ref="BU208" si="2647">M208/M219</f>
        <v>3.3095936321742771E-2</v>
      </c>
      <c r="BV208" s="133">
        <f t="shared" ref="BV208" si="2648">N208/N219</f>
        <v>0.10929944900483526</v>
      </c>
      <c r="BW208" s="134">
        <f t="shared" ref="BW208" si="2649">O208/O219</f>
        <v>6.1681159420289858E-2</v>
      </c>
      <c r="BX208" s="129">
        <f t="shared" ref="BX208" si="2650">P208/P219</f>
        <v>0.11623539232053422</v>
      </c>
      <c r="BY208" s="130">
        <f t="shared" ref="BY208" si="2651">Q208/Q219</f>
        <v>8.987558987558987E-2</v>
      </c>
      <c r="BZ208" s="131">
        <f t="shared" ref="BZ208" si="2652">R208/R219</f>
        <v>9.5897615708274889E-2</v>
      </c>
      <c r="CA208" s="132">
        <f t="shared" ref="CA208" si="2653">S208/S219</f>
        <v>0.10799929984246455</v>
      </c>
      <c r="CB208" s="129">
        <f t="shared" ref="CB208" si="2654">T208/T219</f>
        <v>0.17521994134897362</v>
      </c>
      <c r="CC208" s="130">
        <f t="shared" ref="CC208" si="2655">U208/U219</f>
        <v>2.6422764227642278E-2</v>
      </c>
      <c r="CD208" s="131">
        <f t="shared" ref="CD208" si="2656">V208/V219</f>
        <v>0.1413094677343382</v>
      </c>
      <c r="CE208" s="132">
        <f t="shared" ref="CE208" si="2657">W208/W219</f>
        <v>7.2008113590263698E-2</v>
      </c>
      <c r="CF208" s="129">
        <f t="shared" ref="CF208" si="2658">X208/X219</f>
        <v>0.13478260869565217</v>
      </c>
      <c r="CG208" s="130">
        <f t="shared" ref="CG208" si="2659">Y208/Y219</f>
        <v>4.0845070422535212E-2</v>
      </c>
      <c r="CH208" s="131">
        <f t="shared" ref="CH208" si="2660">Z208/Z219</f>
        <v>8.4095063985374766E-2</v>
      </c>
      <c r="CI208" s="129">
        <f t="shared" ref="CI208" si="2661">AA208/AA219</f>
        <v>9.5635352436222953E-2</v>
      </c>
      <c r="CJ208" s="135">
        <f t="shared" ref="CJ208" si="2662">AB208/AB219</f>
        <v>0.10172815863847663</v>
      </c>
      <c r="CK208" s="136">
        <f t="shared" ref="CK208" si="2663">AC208/AC219</f>
        <v>9.4280365734795854E-2</v>
      </c>
    </row>
    <row r="209" spans="1:89" x14ac:dyDescent="0.2">
      <c r="A209" s="146" t="s">
        <v>30</v>
      </c>
      <c r="B209" s="203">
        <v>351</v>
      </c>
      <c r="C209" s="197">
        <v>735</v>
      </c>
      <c r="D209" s="198">
        <v>214</v>
      </c>
      <c r="E209" s="199">
        <v>254</v>
      </c>
      <c r="F209" s="196">
        <v>351</v>
      </c>
      <c r="G209" s="200">
        <v>967</v>
      </c>
      <c r="H209" s="198">
        <v>550</v>
      </c>
      <c r="I209" s="199">
        <v>1023</v>
      </c>
      <c r="J209" s="196">
        <v>206</v>
      </c>
      <c r="K209" s="197">
        <v>69</v>
      </c>
      <c r="L209" s="198">
        <v>698</v>
      </c>
      <c r="M209" s="196">
        <v>164</v>
      </c>
      <c r="N209" s="201">
        <v>1150</v>
      </c>
      <c r="O209" s="204">
        <v>704</v>
      </c>
      <c r="P209" s="196">
        <v>516</v>
      </c>
      <c r="Q209" s="197">
        <v>520</v>
      </c>
      <c r="R209" s="198">
        <v>460</v>
      </c>
      <c r="S209" s="199">
        <v>724</v>
      </c>
      <c r="T209" s="196">
        <v>168</v>
      </c>
      <c r="U209" s="200">
        <v>33</v>
      </c>
      <c r="V209" s="198">
        <v>555</v>
      </c>
      <c r="W209" s="205">
        <v>384</v>
      </c>
      <c r="X209" s="196">
        <v>480</v>
      </c>
      <c r="Y209" s="200">
        <v>193</v>
      </c>
      <c r="Z209" s="198">
        <v>573</v>
      </c>
      <c r="AA209" s="196">
        <v>808</v>
      </c>
      <c r="AB209" s="172">
        <f t="shared" si="2307"/>
        <v>6272</v>
      </c>
      <c r="AC209" s="173">
        <f t="shared" si="2308"/>
        <v>6578</v>
      </c>
      <c r="BI209" s="146" t="s">
        <v>30</v>
      </c>
      <c r="BJ209" s="129">
        <f>B209/B219</f>
        <v>6.9864649681528668E-2</v>
      </c>
      <c r="BK209" s="130">
        <f t="shared" ref="BK209" si="2664">C209/C219</f>
        <v>0.14224888716856976</v>
      </c>
      <c r="BL209" s="131">
        <f t="shared" ref="BL209" si="2665">D209/D219</f>
        <v>8.3042297244858357E-2</v>
      </c>
      <c r="BM209" s="132">
        <f t="shared" ref="BM209" si="2666">E209/E219</f>
        <v>9.7918272937548193E-2</v>
      </c>
      <c r="BN209" s="129">
        <f t="shared" ref="BN209" si="2667">F209/F219</f>
        <v>5.2084879062175397E-2</v>
      </c>
      <c r="BO209" s="130">
        <f t="shared" ref="BO209" si="2668">G209/G219</f>
        <v>0.15254772046064047</v>
      </c>
      <c r="BP209" s="131">
        <f t="shared" ref="BP209" si="2669">H209/H219</f>
        <v>7.3785886772202838E-2</v>
      </c>
      <c r="BQ209" s="132">
        <f t="shared" ref="BQ209" si="2670">I209/I219</f>
        <v>0.12962493664470351</v>
      </c>
      <c r="BR209" s="129">
        <f t="shared" ref="BR209" si="2671">J209/J219</f>
        <v>0.14960058097313</v>
      </c>
      <c r="BS209" s="130">
        <f t="shared" ref="BS209" si="2672">K209/K219</f>
        <v>5.0960118168389953E-2</v>
      </c>
      <c r="BT209" s="131">
        <f t="shared" ref="BT209" si="2673">L209/L219</f>
        <v>0.1459335145306293</v>
      </c>
      <c r="BU209" s="129">
        <f t="shared" ref="BU209" si="2674">M209/M219</f>
        <v>3.4352744030163383E-2</v>
      </c>
      <c r="BV209" s="133">
        <f t="shared" ref="BV209" si="2675">N209/N219</f>
        <v>0.12931519172382772</v>
      </c>
      <c r="BW209" s="134">
        <f t="shared" ref="BW209" si="2676">O209/O219</f>
        <v>8.1623188405797104E-2</v>
      </c>
      <c r="BX209" s="129">
        <f t="shared" ref="BX209" si="2677">P209/P219</f>
        <v>0.10767946577629382</v>
      </c>
      <c r="BY209" s="130">
        <f t="shared" ref="BY209" si="2678">Q209/Q219</f>
        <v>0.11154011154011154</v>
      </c>
      <c r="BZ209" s="131">
        <f t="shared" ref="BZ209" si="2679">R209/R219</f>
        <v>8.0645161290322578E-2</v>
      </c>
      <c r="CA209" s="132">
        <f t="shared" ref="CA209" si="2680">S209/S219</f>
        <v>0.12672851391563103</v>
      </c>
      <c r="CB209" s="129">
        <f t="shared" ref="CB209" si="2681">T209/T219</f>
        <v>0.12316715542521994</v>
      </c>
      <c r="CC209" s="130">
        <f t="shared" ref="CC209" si="2682">U209/U219</f>
        <v>2.2357723577235773E-2</v>
      </c>
      <c r="CD209" s="131">
        <f t="shared" ref="CD209" si="2683">V209/V219</f>
        <v>0.13071125765426284</v>
      </c>
      <c r="CE209" s="132">
        <f t="shared" ref="CE209" si="2684">W209/W219</f>
        <v>7.7890466531440161E-2</v>
      </c>
      <c r="CF209" s="129">
        <f t="shared" ref="CF209" si="2685">X209/X219</f>
        <v>0.11594202898550725</v>
      </c>
      <c r="CG209" s="130">
        <f t="shared" ref="CG209" si="2686">Y209/Y219</f>
        <v>6.7957746478873246E-2</v>
      </c>
      <c r="CH209" s="131">
        <f t="shared" ref="CH209" si="2687">Z209/Z219</f>
        <v>7.4823713763384689E-2</v>
      </c>
      <c r="CI209" s="129">
        <f t="shared" ref="CI209" si="2688">AA209/AA219</f>
        <v>9.7690726635231526E-2</v>
      </c>
      <c r="CJ209" s="135">
        <f t="shared" ref="CJ209" si="2689">AB209/AB219</f>
        <v>9.6863368905499528E-2</v>
      </c>
      <c r="CK209" s="136">
        <f t="shared" ref="CK209" si="2690">AC209/AC219</f>
        <v>0.10176833702059192</v>
      </c>
    </row>
    <row r="210" spans="1:89" x14ac:dyDescent="0.2">
      <c r="A210" s="137" t="s">
        <v>31</v>
      </c>
      <c r="B210" s="206">
        <v>221</v>
      </c>
      <c r="C210" s="190">
        <v>359</v>
      </c>
      <c r="D210" s="191">
        <v>67</v>
      </c>
      <c r="E210" s="192">
        <v>181</v>
      </c>
      <c r="F210" s="189">
        <v>261</v>
      </c>
      <c r="G210" s="193">
        <v>524</v>
      </c>
      <c r="H210" s="191">
        <v>318</v>
      </c>
      <c r="I210" s="192">
        <v>550</v>
      </c>
      <c r="J210" s="189">
        <v>84</v>
      </c>
      <c r="K210" s="190">
        <v>44</v>
      </c>
      <c r="L210" s="191">
        <v>340</v>
      </c>
      <c r="M210" s="189">
        <v>145</v>
      </c>
      <c r="N210" s="194">
        <v>446</v>
      </c>
      <c r="O210" s="207">
        <v>470</v>
      </c>
      <c r="P210" s="189">
        <v>256</v>
      </c>
      <c r="Q210" s="190">
        <v>286</v>
      </c>
      <c r="R210" s="191">
        <v>222</v>
      </c>
      <c r="S210" s="192">
        <v>337</v>
      </c>
      <c r="T210" s="189">
        <v>75</v>
      </c>
      <c r="U210" s="193">
        <v>43</v>
      </c>
      <c r="V210" s="191">
        <v>279</v>
      </c>
      <c r="W210" s="208">
        <v>200</v>
      </c>
      <c r="X210" s="189">
        <v>257</v>
      </c>
      <c r="Y210" s="193">
        <v>150</v>
      </c>
      <c r="Z210" s="191">
        <v>373</v>
      </c>
      <c r="AA210" s="189">
        <v>459</v>
      </c>
      <c r="AB210" s="172">
        <f t="shared" si="2307"/>
        <v>3199</v>
      </c>
      <c r="AC210" s="173">
        <f t="shared" si="2308"/>
        <v>3748</v>
      </c>
      <c r="BI210" s="137" t="s">
        <v>31</v>
      </c>
      <c r="BJ210" s="129">
        <f>B210/B219</f>
        <v>4.3988853503184711E-2</v>
      </c>
      <c r="BK210" s="130">
        <f t="shared" ref="BK210" si="2691">C210/C219</f>
        <v>6.9479388426553129E-2</v>
      </c>
      <c r="BL210" s="131">
        <f t="shared" ref="BL210" si="2692">D210/D219</f>
        <v>2.5999223903764065E-2</v>
      </c>
      <c r="BM210" s="132">
        <f t="shared" ref="BM210" si="2693">E210/E219</f>
        <v>6.9776407093292206E-2</v>
      </c>
      <c r="BN210" s="129">
        <f t="shared" ref="BN210" si="2694">F210/F219</f>
        <v>3.8729781866745805E-2</v>
      </c>
      <c r="BO210" s="130">
        <f t="shared" ref="BO210" si="2695">G210/G219</f>
        <v>8.2662880580533213E-2</v>
      </c>
      <c r="BP210" s="131">
        <f t="shared" ref="BP210" si="2696">H210/H219</f>
        <v>4.2661658170110008E-2</v>
      </c>
      <c r="BQ210" s="132">
        <f t="shared" ref="BQ210" si="2697">I210/I219</f>
        <v>6.969082615306639E-2</v>
      </c>
      <c r="BR210" s="129">
        <f t="shared" ref="BR210" si="2698">J210/J219</f>
        <v>6.1002178649237473E-2</v>
      </c>
      <c r="BS210" s="130">
        <f t="shared" ref="BS210" si="2699">K210/K219</f>
        <v>3.2496307237813882E-2</v>
      </c>
      <c r="BT210" s="131">
        <f t="shared" ref="BT210" si="2700">L210/L219</f>
        <v>7.1085093037842356E-2</v>
      </c>
      <c r="BU210" s="129">
        <f t="shared" ref="BU210" si="2701">M210/M219</f>
        <v>3.0372852953498116E-2</v>
      </c>
      <c r="BV210" s="133">
        <f t="shared" ref="BV210" si="2702">N210/N219</f>
        <v>5.0151804790284492E-2</v>
      </c>
      <c r="BW210" s="134">
        <f t="shared" ref="BW210" si="2703">O210/O219</f>
        <v>5.4492753623188409E-2</v>
      </c>
      <c r="BX210" s="129">
        <f t="shared" ref="BX210" si="2704">P210/P219</f>
        <v>5.3422370617696162E-2</v>
      </c>
      <c r="BY210" s="130">
        <f t="shared" ref="BY210" si="2705">Q210/Q219</f>
        <v>6.1347061347061346E-2</v>
      </c>
      <c r="BZ210" s="131">
        <f t="shared" ref="BZ210" si="2706">R210/R219</f>
        <v>3.8920056100981766E-2</v>
      </c>
      <c r="CA210" s="132">
        <f t="shared" ref="CA210" si="2707">S210/S219</f>
        <v>5.8988272361281291E-2</v>
      </c>
      <c r="CB210" s="129">
        <f t="shared" ref="CB210" si="2708">T210/T219</f>
        <v>5.4985337243401759E-2</v>
      </c>
      <c r="CC210" s="130">
        <f t="shared" ref="CC210" si="2709">U210/U219</f>
        <v>2.9132791327913278E-2</v>
      </c>
      <c r="CD210" s="131">
        <f t="shared" ref="CD210" si="2710">V210/V219</f>
        <v>6.570890249646727E-2</v>
      </c>
      <c r="CE210" s="132">
        <f t="shared" ref="CE210" si="2711">W210/W219</f>
        <v>4.0567951318458417E-2</v>
      </c>
      <c r="CF210" s="129">
        <f t="shared" ref="CF210" si="2712">X210/X219</f>
        <v>6.2077294685990339E-2</v>
      </c>
      <c r="CG210" s="130">
        <f t="shared" ref="CG210" si="2713">Y210/Y219</f>
        <v>5.2816901408450703E-2</v>
      </c>
      <c r="CH210" s="131">
        <f t="shared" ref="CH210" si="2714">Z210/Z219</f>
        <v>4.8707234264821105E-2</v>
      </c>
      <c r="CI210" s="129">
        <f t="shared" ref="CI210" si="2715">AA210/AA219</f>
        <v>5.5495103373231776E-2</v>
      </c>
      <c r="CJ210" s="135">
        <f t="shared" ref="CJ210" si="2716">AB210/AB219</f>
        <v>4.9404642399345181E-2</v>
      </c>
      <c r="CK210" s="136">
        <f t="shared" ref="CK210" si="2717">AC210/AC219</f>
        <v>5.7985364419759579E-2</v>
      </c>
    </row>
    <row r="211" spans="1:89" x14ac:dyDescent="0.2">
      <c r="A211" s="146" t="s">
        <v>32</v>
      </c>
      <c r="B211" s="203">
        <v>165</v>
      </c>
      <c r="C211" s="197">
        <v>205</v>
      </c>
      <c r="D211" s="198">
        <v>41</v>
      </c>
      <c r="E211" s="199">
        <v>110</v>
      </c>
      <c r="F211" s="196">
        <v>165</v>
      </c>
      <c r="G211" s="200">
        <v>283</v>
      </c>
      <c r="H211" s="198">
        <v>194</v>
      </c>
      <c r="I211" s="199">
        <v>284</v>
      </c>
      <c r="J211" s="196">
        <v>33</v>
      </c>
      <c r="K211" s="197">
        <v>16</v>
      </c>
      <c r="L211" s="198">
        <v>114</v>
      </c>
      <c r="M211" s="196">
        <v>181</v>
      </c>
      <c r="N211" s="201">
        <v>211</v>
      </c>
      <c r="O211" s="204">
        <v>318</v>
      </c>
      <c r="P211" s="196">
        <v>127</v>
      </c>
      <c r="Q211" s="197">
        <v>126</v>
      </c>
      <c r="R211" s="198">
        <v>167</v>
      </c>
      <c r="S211" s="199">
        <v>130</v>
      </c>
      <c r="T211" s="196">
        <v>44</v>
      </c>
      <c r="U211" s="200">
        <v>33</v>
      </c>
      <c r="V211" s="198">
        <v>71</v>
      </c>
      <c r="W211" s="205">
        <v>129</v>
      </c>
      <c r="X211" s="196">
        <v>95</v>
      </c>
      <c r="Y211" s="200">
        <v>142</v>
      </c>
      <c r="Z211" s="198">
        <v>218</v>
      </c>
      <c r="AA211" s="196">
        <v>218</v>
      </c>
      <c r="AB211" s="172">
        <f t="shared" si="2307"/>
        <v>1645</v>
      </c>
      <c r="AC211" s="173">
        <f t="shared" si="2308"/>
        <v>2175</v>
      </c>
      <c r="BI211" s="146" t="s">
        <v>32</v>
      </c>
      <c r="BJ211" s="129">
        <f>B211/B219</f>
        <v>3.2842356687898089E-2</v>
      </c>
      <c r="BK211" s="130">
        <f t="shared" ref="BK211" si="2718">C211/C219</f>
        <v>3.9674859686471838E-2</v>
      </c>
      <c r="BL211" s="131">
        <f t="shared" ref="BL211" si="2719">D211/D219</f>
        <v>1.5909972836631741E-2</v>
      </c>
      <c r="BM211" s="132">
        <f t="shared" ref="BM211" si="2720">E211/E219</f>
        <v>4.2405551272166539E-2</v>
      </c>
      <c r="BN211" s="129">
        <f t="shared" ref="BN211" si="2721">F211/F219</f>
        <v>2.4484344858287578E-2</v>
      </c>
      <c r="BO211" s="130">
        <f t="shared" ref="BO211" si="2722">G211/G219</f>
        <v>4.46442656570437E-2</v>
      </c>
      <c r="BP211" s="131">
        <f t="shared" ref="BP211" si="2723">H211/H219</f>
        <v>2.6026294606922459E-2</v>
      </c>
      <c r="BQ211" s="132">
        <f t="shared" ref="BQ211" si="2724">I211/I219</f>
        <v>3.5985808413583377E-2</v>
      </c>
      <c r="BR211" s="129">
        <f t="shared" ref="BR211" si="2725">J211/J219</f>
        <v>2.3965141612200435E-2</v>
      </c>
      <c r="BS211" s="130">
        <f t="shared" ref="BS211" si="2726">K211/K219</f>
        <v>1.1816838995568686E-2</v>
      </c>
      <c r="BT211" s="131">
        <f t="shared" ref="BT211" si="2727">L211/L219</f>
        <v>2.3834413547982439E-2</v>
      </c>
      <c r="BU211" s="129">
        <f t="shared" ref="BU211" si="2728">M211/M219</f>
        <v>3.7913699204021788E-2</v>
      </c>
      <c r="BV211" s="133">
        <f t="shared" ref="BV211" si="2729">N211/N219</f>
        <v>2.3726526481502305E-2</v>
      </c>
      <c r="BW211" s="134">
        <f t="shared" ref="BW211" si="2730">O211/O219</f>
        <v>3.6869565217391306E-2</v>
      </c>
      <c r="BX211" s="129">
        <f t="shared" ref="BX211" si="2731">P211/P219</f>
        <v>2.6502504173622706E-2</v>
      </c>
      <c r="BY211" s="130">
        <f t="shared" ref="BY211" si="2732">Q211/Q219</f>
        <v>2.7027027027027029E-2</v>
      </c>
      <c r="BZ211" s="131">
        <f t="shared" ref="BZ211" si="2733">R211/R219</f>
        <v>2.9277699859747545E-2</v>
      </c>
      <c r="CA211" s="132">
        <f t="shared" ref="CA211" si="2734">S211/S219</f>
        <v>2.2755119901977944E-2</v>
      </c>
      <c r="CB211" s="129">
        <f t="shared" ref="CB211" si="2735">T211/T219</f>
        <v>3.2258064516129031E-2</v>
      </c>
      <c r="CC211" s="130">
        <f t="shared" ref="CC211" si="2736">U211/U219</f>
        <v>2.2357723577235773E-2</v>
      </c>
      <c r="CD211" s="131">
        <f t="shared" ref="CD211" si="2737">V211/V219</f>
        <v>1.6721620348563355E-2</v>
      </c>
      <c r="CE211" s="132">
        <f t="shared" ref="CE211" si="2738">W211/W219</f>
        <v>2.6166328600405679E-2</v>
      </c>
      <c r="CF211" s="129">
        <f t="shared" ref="CF211" si="2739">X211/X219</f>
        <v>2.2946859903381644E-2</v>
      </c>
      <c r="CG211" s="130">
        <f t="shared" ref="CG211" si="2740">Y211/Y219</f>
        <v>0.05</v>
      </c>
      <c r="CH211" s="131">
        <f t="shared" ref="CH211" si="2741">Z211/Z219</f>
        <v>2.8466962653434316E-2</v>
      </c>
      <c r="CI211" s="129">
        <f t="shared" ref="CI211" si="2742">AA211/AA219</f>
        <v>2.6357151493168904E-2</v>
      </c>
      <c r="CJ211" s="135">
        <f t="shared" ref="CJ211" si="2743">AB211/AB219</f>
        <v>2.5405013049991505E-2</v>
      </c>
      <c r="CK211" s="136">
        <f t="shared" ref="CK211" si="2744">AC211/AC219</f>
        <v>3.364945774092238E-2</v>
      </c>
    </row>
    <row r="212" spans="1:89" x14ac:dyDescent="0.2">
      <c r="A212" s="137" t="s">
        <v>33</v>
      </c>
      <c r="B212" s="206">
        <v>63</v>
      </c>
      <c r="C212" s="190">
        <v>65</v>
      </c>
      <c r="D212" s="191">
        <v>34</v>
      </c>
      <c r="E212" s="192">
        <v>75</v>
      </c>
      <c r="F212" s="189">
        <v>108</v>
      </c>
      <c r="G212" s="193">
        <v>73</v>
      </c>
      <c r="H212" s="191">
        <v>129</v>
      </c>
      <c r="I212" s="192">
        <v>138</v>
      </c>
      <c r="J212" s="189">
        <v>13</v>
      </c>
      <c r="K212" s="190">
        <v>5</v>
      </c>
      <c r="L212" s="191">
        <v>85</v>
      </c>
      <c r="M212" s="189">
        <v>131</v>
      </c>
      <c r="N212" s="194">
        <v>100</v>
      </c>
      <c r="O212" s="207">
        <v>165</v>
      </c>
      <c r="P212" s="189">
        <v>78</v>
      </c>
      <c r="Q212" s="190">
        <v>100</v>
      </c>
      <c r="R212" s="191">
        <v>79</v>
      </c>
      <c r="S212" s="192">
        <v>69</v>
      </c>
      <c r="T212" s="189">
        <v>14</v>
      </c>
      <c r="U212" s="193">
        <v>27</v>
      </c>
      <c r="V212" s="191">
        <v>52</v>
      </c>
      <c r="W212" s="208">
        <v>106</v>
      </c>
      <c r="X212" s="189">
        <v>48</v>
      </c>
      <c r="Y212" s="193">
        <v>111</v>
      </c>
      <c r="Z212" s="191">
        <v>142</v>
      </c>
      <c r="AA212" s="189">
        <v>93</v>
      </c>
      <c r="AB212" s="172">
        <f t="shared" si="2307"/>
        <v>945</v>
      </c>
      <c r="AC212" s="173">
        <f t="shared" si="2308"/>
        <v>1158</v>
      </c>
      <c r="BI212" s="137" t="s">
        <v>33</v>
      </c>
      <c r="BJ212" s="129">
        <f>B212/B219</f>
        <v>1.2539808917197453E-2</v>
      </c>
      <c r="BK212" s="130">
        <f t="shared" ref="BK212" si="2745">C212/C219</f>
        <v>1.2579833559125217E-2</v>
      </c>
      <c r="BL212" s="131">
        <f t="shared" ref="BL212" si="2746">D212/D219</f>
        <v>1.3193636010865347E-2</v>
      </c>
      <c r="BM212" s="132">
        <f t="shared" ref="BM212" si="2747">E212/E219</f>
        <v>2.8912875867386275E-2</v>
      </c>
      <c r="BN212" s="129">
        <f t="shared" ref="BN212" si="2748">F212/F219</f>
        <v>1.6026116634515506E-2</v>
      </c>
      <c r="BO212" s="130">
        <f t="shared" ref="BO212" si="2749">G212/G219</f>
        <v>1.1516011989272755E-2</v>
      </c>
      <c r="BP212" s="131">
        <f t="shared" ref="BP212" si="2750">H212/H219</f>
        <v>1.7306144352025758E-2</v>
      </c>
      <c r="BQ212" s="132">
        <f t="shared" ref="BQ212" si="2751">I212/I219</f>
        <v>1.7486061834769386E-2</v>
      </c>
      <c r="BR212" s="129">
        <f t="shared" ref="BR212" si="2752">J212/J219</f>
        <v>9.44081336238199E-3</v>
      </c>
      <c r="BS212" s="130">
        <f t="shared" ref="BS212" si="2753">K212/K219</f>
        <v>3.692762186115214E-3</v>
      </c>
      <c r="BT212" s="131">
        <f t="shared" ref="BT212" si="2754">L212/L219</f>
        <v>1.7771273259460589E-2</v>
      </c>
      <c r="BU212" s="129">
        <f t="shared" ref="BU212" si="2755">M212/M219</f>
        <v>2.7440301633850021E-2</v>
      </c>
      <c r="BV212" s="133">
        <f t="shared" ref="BV212" si="2756">N212/N219</f>
        <v>1.1244799280332845E-2</v>
      </c>
      <c r="BW212" s="134">
        <f t="shared" ref="BW212" si="2757">O212/O219</f>
        <v>1.9130434782608695E-2</v>
      </c>
      <c r="BX212" s="129">
        <f t="shared" ref="BX212" si="2758">P212/P219</f>
        <v>1.62771285475793E-2</v>
      </c>
      <c r="BY212" s="130">
        <f t="shared" ref="BY212" si="2759">Q212/Q219</f>
        <v>2.145002145002145E-2</v>
      </c>
      <c r="BZ212" s="131">
        <f t="shared" ref="BZ212" si="2760">R212/R219</f>
        <v>1.3849929873772791E-2</v>
      </c>
      <c r="CA212" s="132">
        <f t="shared" ref="CA212" si="2761">S212/S219</f>
        <v>1.2077717486434448E-2</v>
      </c>
      <c r="CB212" s="129">
        <f t="shared" ref="CB212" si="2762">T212/T219</f>
        <v>1.0263929618768328E-2</v>
      </c>
      <c r="CC212" s="130">
        <f t="shared" ref="CC212" si="2763">U212/U219</f>
        <v>1.8292682926829267E-2</v>
      </c>
      <c r="CD212" s="131">
        <f t="shared" ref="CD212" si="2764">V212/V219</f>
        <v>1.2246820536975978E-2</v>
      </c>
      <c r="CE212" s="132">
        <f t="shared" ref="CE212" si="2765">W212/W219</f>
        <v>2.1501014198782961E-2</v>
      </c>
      <c r="CF212" s="129">
        <f t="shared" ref="CF212" si="2766">X212/X219</f>
        <v>1.1594202898550725E-2</v>
      </c>
      <c r="CG212" s="130">
        <f t="shared" ref="CG212" si="2767">Y212/Y219</f>
        <v>3.9084507042253525E-2</v>
      </c>
      <c r="CH212" s="131">
        <f t="shared" ref="CH212" si="2768">Z212/Z219</f>
        <v>1.854270044398015E-2</v>
      </c>
      <c r="CI212" s="129">
        <f t="shared" ref="CI212" si="2769">AA212/AA219</f>
        <v>1.1244105912223431E-2</v>
      </c>
      <c r="CJ212" s="135">
        <f t="shared" ref="CJ212" si="2770">AB212/AB219</f>
        <v>1.4594369198931291E-2</v>
      </c>
      <c r="CK212" s="136">
        <f t="shared" ref="CK212" si="2771">AC212/AC219</f>
        <v>1.7915435431718675E-2</v>
      </c>
    </row>
    <row r="213" spans="1:89" x14ac:dyDescent="0.2">
      <c r="A213" s="146" t="s">
        <v>34</v>
      </c>
      <c r="B213" s="203">
        <v>8</v>
      </c>
      <c r="C213" s="197">
        <v>35</v>
      </c>
      <c r="D213" s="198">
        <v>40</v>
      </c>
      <c r="E213" s="199">
        <v>29</v>
      </c>
      <c r="F213" s="196">
        <v>32</v>
      </c>
      <c r="G213" s="200">
        <v>30</v>
      </c>
      <c r="H213" s="198">
        <v>48</v>
      </c>
      <c r="I213" s="199">
        <v>48</v>
      </c>
      <c r="J213" s="196">
        <v>4</v>
      </c>
      <c r="K213" s="197">
        <v>4</v>
      </c>
      <c r="L213" s="198">
        <v>20</v>
      </c>
      <c r="M213" s="196">
        <v>59</v>
      </c>
      <c r="N213" s="201">
        <v>51</v>
      </c>
      <c r="O213" s="204">
        <v>85</v>
      </c>
      <c r="P213" s="196">
        <v>38</v>
      </c>
      <c r="Q213" s="197">
        <v>45</v>
      </c>
      <c r="R213" s="198">
        <v>37</v>
      </c>
      <c r="S213" s="199">
        <v>21</v>
      </c>
      <c r="T213" s="196">
        <v>13</v>
      </c>
      <c r="U213" s="200">
        <v>20</v>
      </c>
      <c r="V213" s="198">
        <v>23</v>
      </c>
      <c r="W213" s="205">
        <v>65</v>
      </c>
      <c r="X213" s="196">
        <v>28</v>
      </c>
      <c r="Y213" s="200">
        <v>58</v>
      </c>
      <c r="Z213" s="198">
        <v>87</v>
      </c>
      <c r="AA213" s="196">
        <v>32</v>
      </c>
      <c r="AB213" s="172">
        <f t="shared" si="2307"/>
        <v>429</v>
      </c>
      <c r="AC213" s="173">
        <f t="shared" si="2308"/>
        <v>531</v>
      </c>
      <c r="BI213" s="146" t="s">
        <v>34</v>
      </c>
      <c r="BJ213" s="129">
        <f>B213/B219</f>
        <v>1.5923566878980893E-3</v>
      </c>
      <c r="BK213" s="130">
        <f t="shared" ref="BK213" si="2772">C213/C219</f>
        <v>6.773756531836656E-3</v>
      </c>
      <c r="BL213" s="131">
        <f t="shared" ref="BL213" si="2773">D213/D219</f>
        <v>1.5521924718665115E-2</v>
      </c>
      <c r="BM213" s="132">
        <f t="shared" ref="BM213" si="2774">E213/E219</f>
        <v>1.1179645335389361E-2</v>
      </c>
      <c r="BN213" s="129">
        <f t="shared" ref="BN213" si="2775">F213/F219</f>
        <v>4.7484790028194095E-3</v>
      </c>
      <c r="BO213" s="130">
        <f t="shared" ref="BO213" si="2776">G213/G219</f>
        <v>4.7326076668244201E-3</v>
      </c>
      <c r="BP213" s="131">
        <f t="shared" ref="BP213" si="2777">H213/H219</f>
        <v>6.4394955728467934E-3</v>
      </c>
      <c r="BQ213" s="132">
        <f t="shared" ref="BQ213" si="2778">I213/I219</f>
        <v>6.0821084642676132E-3</v>
      </c>
      <c r="BR213" s="129">
        <f t="shared" ref="BR213" si="2779">J213/J219</f>
        <v>2.9048656499636892E-3</v>
      </c>
      <c r="BS213" s="130">
        <f t="shared" ref="BS213" si="2780">K213/K219</f>
        <v>2.9542097488921715E-3</v>
      </c>
      <c r="BT213" s="131">
        <f t="shared" ref="BT213" si="2781">L213/L219</f>
        <v>4.1814760610495508E-3</v>
      </c>
      <c r="BU213" s="129">
        <f t="shared" ref="BU213" si="2782">M213/M219</f>
        <v>1.2358609132802682E-2</v>
      </c>
      <c r="BV213" s="133">
        <f t="shared" ref="BV213" si="2783">N213/N219</f>
        <v>5.7348476329697516E-3</v>
      </c>
      <c r="BW213" s="134">
        <f t="shared" ref="BW213" si="2784">O213/O219</f>
        <v>9.8550724637681154E-3</v>
      </c>
      <c r="BX213" s="129">
        <f t="shared" ref="BX213" si="2785">P213/P219</f>
        <v>7.9298831385642733E-3</v>
      </c>
      <c r="BY213" s="130">
        <f t="shared" ref="BY213" si="2786">Q213/Q219</f>
        <v>9.6525096525096523E-3</v>
      </c>
      <c r="BZ213" s="131">
        <f t="shared" ref="BZ213" si="2787">R213/R219</f>
        <v>6.4866760168302944E-3</v>
      </c>
      <c r="CA213" s="132">
        <f t="shared" ref="CA213" si="2788">S213/S219</f>
        <v>3.6758270610887452E-3</v>
      </c>
      <c r="CB213" s="129">
        <f t="shared" ref="CB213" si="2789">T213/T219</f>
        <v>9.5307917888563052E-3</v>
      </c>
      <c r="CC213" s="130">
        <f t="shared" ref="CC213" si="2790">U213/U219</f>
        <v>1.3550135501355014E-2</v>
      </c>
      <c r="CD213" s="131">
        <f t="shared" ref="CD213" si="2791">V213/V219</f>
        <v>5.4168629298162975E-3</v>
      </c>
      <c r="CE213" s="132">
        <f t="shared" ref="CE213" si="2792">W213/W219</f>
        <v>1.3184584178498986E-2</v>
      </c>
      <c r="CF213" s="129">
        <f t="shared" ref="CF213" si="2793">X213/X219</f>
        <v>6.7632850241545897E-3</v>
      </c>
      <c r="CG213" s="130">
        <f t="shared" ref="CG213" si="2794">Y213/Y219</f>
        <v>2.0422535211267606E-2</v>
      </c>
      <c r="CH213" s="131">
        <f t="shared" ref="CH213" si="2795">Z213/Z219</f>
        <v>1.1360668581875163E-2</v>
      </c>
      <c r="CI213" s="129">
        <f t="shared" ref="CI213" si="2796">AA213/AA219</f>
        <v>3.8689396687220409E-3</v>
      </c>
      <c r="CJ213" s="135">
        <f t="shared" ref="CJ213" si="2797">AB213/AB219</f>
        <v>6.6253803030069036E-3</v>
      </c>
      <c r="CK213" s="136">
        <f t="shared" ref="CK213" si="2798">AC213/AC219</f>
        <v>8.2151089933010513E-3</v>
      </c>
    </row>
    <row r="214" spans="1:89" x14ac:dyDescent="0.2">
      <c r="A214" s="137" t="s">
        <v>35</v>
      </c>
      <c r="B214" s="206">
        <v>0</v>
      </c>
      <c r="C214" s="190">
        <v>13</v>
      </c>
      <c r="D214" s="191">
        <v>0</v>
      </c>
      <c r="E214" s="192">
        <v>15</v>
      </c>
      <c r="F214" s="189">
        <v>0</v>
      </c>
      <c r="G214" s="193">
        <v>19</v>
      </c>
      <c r="H214" s="191">
        <v>1</v>
      </c>
      <c r="I214" s="192">
        <v>14</v>
      </c>
      <c r="J214" s="189">
        <v>2</v>
      </c>
      <c r="K214" s="190">
        <v>3</v>
      </c>
      <c r="L214" s="191">
        <v>12</v>
      </c>
      <c r="M214" s="189">
        <v>4</v>
      </c>
      <c r="N214" s="194">
        <v>10</v>
      </c>
      <c r="O214" s="207">
        <v>7</v>
      </c>
      <c r="P214" s="189">
        <v>13</v>
      </c>
      <c r="Q214" s="190">
        <v>8</v>
      </c>
      <c r="R214" s="191">
        <v>2</v>
      </c>
      <c r="S214" s="192">
        <v>4</v>
      </c>
      <c r="T214" s="189">
        <v>1</v>
      </c>
      <c r="U214" s="193">
        <v>1</v>
      </c>
      <c r="V214" s="191">
        <v>9</v>
      </c>
      <c r="W214" s="208">
        <v>3</v>
      </c>
      <c r="X214" s="189">
        <v>2</v>
      </c>
      <c r="Y214" s="193">
        <v>7</v>
      </c>
      <c r="Z214" s="191">
        <v>4</v>
      </c>
      <c r="AA214" s="189">
        <v>4</v>
      </c>
      <c r="AB214" s="172">
        <f t="shared" si="2307"/>
        <v>56</v>
      </c>
      <c r="AC214" s="173">
        <f t="shared" si="2308"/>
        <v>102</v>
      </c>
      <c r="BI214" s="137" t="s">
        <v>35</v>
      </c>
      <c r="BJ214" s="129">
        <f>B214/B219</f>
        <v>0</v>
      </c>
      <c r="BK214" s="130">
        <f t="shared" ref="BK214" si="2799">C214/C219</f>
        <v>2.5159667118250435E-3</v>
      </c>
      <c r="BL214" s="131">
        <f t="shared" ref="BL214" si="2800">D214/D219</f>
        <v>0</v>
      </c>
      <c r="BM214" s="132">
        <f t="shared" ref="BM214" si="2801">E214/E219</f>
        <v>5.782575173477255E-3</v>
      </c>
      <c r="BN214" s="129">
        <f t="shared" ref="BN214" si="2802">F214/F219</f>
        <v>0</v>
      </c>
      <c r="BO214" s="130">
        <f t="shared" ref="BO214" si="2803">G214/G219</f>
        <v>2.9973181889887996E-3</v>
      </c>
      <c r="BP214" s="131">
        <f t="shared" ref="BP214" si="2804">H214/H219</f>
        <v>1.3415615776764153E-4</v>
      </c>
      <c r="BQ214" s="132">
        <f t="shared" ref="BQ214" si="2805">I214/I219</f>
        <v>1.7739483020780538E-3</v>
      </c>
      <c r="BR214" s="129">
        <f t="shared" ref="BR214" si="2806">J214/J219</f>
        <v>1.4524328249818446E-3</v>
      </c>
      <c r="BS214" s="130">
        <f t="shared" ref="BS214" si="2807">K214/K219</f>
        <v>2.2156573116691287E-3</v>
      </c>
      <c r="BT214" s="131">
        <f t="shared" ref="BT214" si="2808">L214/L219</f>
        <v>2.5088856366297305E-3</v>
      </c>
      <c r="BU214" s="129">
        <f t="shared" ref="BU214" si="2809">M214/M219</f>
        <v>8.378718056137411E-4</v>
      </c>
      <c r="BV214" s="133">
        <f t="shared" ref="BV214" si="2810">N214/N219</f>
        <v>1.1244799280332846E-3</v>
      </c>
      <c r="BW214" s="134">
        <f t="shared" ref="BW214" si="2811">O214/O219</f>
        <v>8.1159420289855073E-4</v>
      </c>
      <c r="BX214" s="129">
        <f t="shared" ref="BX214" si="2812">P214/P219</f>
        <v>2.7128547579298831E-3</v>
      </c>
      <c r="BY214" s="130">
        <f t="shared" ref="BY214" si="2813">Q214/Q219</f>
        <v>1.716001716001716E-3</v>
      </c>
      <c r="BZ214" s="131">
        <f t="shared" ref="BZ214" si="2814">R214/R219</f>
        <v>3.5063113604488078E-4</v>
      </c>
      <c r="CA214" s="132">
        <f t="shared" ref="CA214" si="2815">S214/S219</f>
        <v>7.0015753544547526E-4</v>
      </c>
      <c r="CB214" s="129">
        <f t="shared" ref="CB214" si="2816">T214/T219</f>
        <v>7.3313782991202346E-4</v>
      </c>
      <c r="CC214" s="130">
        <f t="shared" ref="CC214" si="2817">U214/U219</f>
        <v>6.7750677506775068E-4</v>
      </c>
      <c r="CD214" s="131">
        <f t="shared" ref="CD214" si="2818">V214/V219</f>
        <v>2.1196420160150731E-3</v>
      </c>
      <c r="CE214" s="132">
        <f t="shared" ref="CE214" si="2819">W214/W219</f>
        <v>6.0851926977687626E-4</v>
      </c>
      <c r="CF214" s="129">
        <f t="shared" ref="CF214" si="2820">X214/X219</f>
        <v>4.8309178743961351E-4</v>
      </c>
      <c r="CG214" s="130">
        <f t="shared" ref="CG214" si="2821">Y214/Y219</f>
        <v>2.4647887323943664E-3</v>
      </c>
      <c r="CH214" s="131">
        <f t="shared" ref="CH214" si="2822">Z214/Z219</f>
        <v>5.223295899712719E-4</v>
      </c>
      <c r="CI214" s="129">
        <f t="shared" ref="CI214" si="2823">AA214/AA219</f>
        <v>4.8361745859025511E-4</v>
      </c>
      <c r="CJ214" s="135">
        <f t="shared" ref="CJ214" si="2824">AB214/AB219</f>
        <v>8.648515080848172E-4</v>
      </c>
      <c r="CK214" s="136">
        <f t="shared" ref="CK214" si="2825">AC214/AC219</f>
        <v>1.5780435354363601E-3</v>
      </c>
    </row>
    <row r="215" spans="1:89" x14ac:dyDescent="0.2">
      <c r="A215" s="146" t="s">
        <v>36</v>
      </c>
      <c r="B215" s="203"/>
      <c r="C215" s="197"/>
      <c r="D215" s="198"/>
      <c r="E215" s="199"/>
      <c r="F215" s="196"/>
      <c r="G215" s="200"/>
      <c r="H215" s="198"/>
      <c r="I215" s="199"/>
      <c r="J215" s="196"/>
      <c r="K215" s="200"/>
      <c r="L215" s="198"/>
      <c r="M215" s="196"/>
      <c r="N215" s="201"/>
      <c r="O215" s="204"/>
      <c r="P215" s="196"/>
      <c r="Q215" s="200"/>
      <c r="R215" s="198"/>
      <c r="S215" s="199"/>
      <c r="T215" s="196"/>
      <c r="U215" s="200"/>
      <c r="V215" s="198"/>
      <c r="W215" s="199"/>
      <c r="X215" s="196"/>
      <c r="Y215" s="200"/>
      <c r="Z215" s="198"/>
      <c r="AA215" s="196"/>
      <c r="AB215" s="172">
        <f t="shared" si="2307"/>
        <v>0</v>
      </c>
      <c r="AC215" s="173">
        <f t="shared" si="2308"/>
        <v>0</v>
      </c>
      <c r="BI215" s="146" t="s">
        <v>36</v>
      </c>
      <c r="BJ215" s="129">
        <f>B215/B219</f>
        <v>0</v>
      </c>
      <c r="BK215" s="130">
        <f t="shared" ref="BK215" si="2826">C215/C219</f>
        <v>0</v>
      </c>
      <c r="BL215" s="131">
        <f t="shared" ref="BL215" si="2827">D215/D219</f>
        <v>0</v>
      </c>
      <c r="BM215" s="132">
        <f t="shared" ref="BM215" si="2828">E215/E219</f>
        <v>0</v>
      </c>
      <c r="BN215" s="129">
        <f t="shared" ref="BN215" si="2829">F215/F219</f>
        <v>0</v>
      </c>
      <c r="BO215" s="130">
        <f t="shared" ref="BO215" si="2830">G215/G219</f>
        <v>0</v>
      </c>
      <c r="BP215" s="131">
        <f t="shared" ref="BP215" si="2831">H215/H219</f>
        <v>0</v>
      </c>
      <c r="BQ215" s="132">
        <f t="shared" ref="BQ215" si="2832">I215/I219</f>
        <v>0</v>
      </c>
      <c r="BR215" s="129">
        <f t="shared" ref="BR215" si="2833">J215/J219</f>
        <v>0</v>
      </c>
      <c r="BS215" s="130">
        <f t="shared" ref="BS215" si="2834">K215/K219</f>
        <v>0</v>
      </c>
      <c r="BT215" s="131">
        <f t="shared" ref="BT215" si="2835">L215/L219</f>
        <v>0</v>
      </c>
      <c r="BU215" s="129">
        <f t="shared" ref="BU215" si="2836">M215/M219</f>
        <v>0</v>
      </c>
      <c r="BV215" s="133">
        <f t="shared" ref="BV215" si="2837">N215/N219</f>
        <v>0</v>
      </c>
      <c r="BW215" s="134">
        <f t="shared" ref="BW215" si="2838">O215/O219</f>
        <v>0</v>
      </c>
      <c r="BX215" s="129">
        <f t="shared" ref="BX215" si="2839">P215/P219</f>
        <v>0</v>
      </c>
      <c r="BY215" s="130">
        <f t="shared" ref="BY215" si="2840">Q215/Q219</f>
        <v>0</v>
      </c>
      <c r="BZ215" s="131">
        <f t="shared" ref="BZ215" si="2841">R215/R219</f>
        <v>0</v>
      </c>
      <c r="CA215" s="132">
        <f t="shared" ref="CA215" si="2842">S215/S219</f>
        <v>0</v>
      </c>
      <c r="CB215" s="129">
        <f t="shared" ref="CB215" si="2843">T215/T219</f>
        <v>0</v>
      </c>
      <c r="CC215" s="130">
        <f t="shared" ref="CC215" si="2844">U215/U219</f>
        <v>0</v>
      </c>
      <c r="CD215" s="131">
        <f t="shared" ref="CD215" si="2845">V215/V219</f>
        <v>0</v>
      </c>
      <c r="CE215" s="132">
        <f t="shared" ref="CE215" si="2846">W215/W219</f>
        <v>0</v>
      </c>
      <c r="CF215" s="129">
        <f t="shared" ref="CF215" si="2847">X215/X219</f>
        <v>0</v>
      </c>
      <c r="CG215" s="130">
        <f t="shared" ref="CG215" si="2848">Y215/Y219</f>
        <v>0</v>
      </c>
      <c r="CH215" s="131">
        <f t="shared" ref="CH215" si="2849">Z215/Z219</f>
        <v>0</v>
      </c>
      <c r="CI215" s="129">
        <f t="shared" ref="CI215" si="2850">AA215/AA219</f>
        <v>0</v>
      </c>
      <c r="CJ215" s="135">
        <f t="shared" ref="CJ215" si="2851">AB215/AB219</f>
        <v>0</v>
      </c>
      <c r="CK215" s="136">
        <f t="shared" ref="CK215" si="2852">AC215/AC219</f>
        <v>0</v>
      </c>
    </row>
    <row r="216" spans="1:89" x14ac:dyDescent="0.2">
      <c r="A216" s="137" t="s">
        <v>37</v>
      </c>
      <c r="B216" s="59"/>
      <c r="C216" s="60"/>
      <c r="D216" s="139"/>
      <c r="E216" s="140"/>
      <c r="F216" s="138"/>
      <c r="G216" s="141"/>
      <c r="H216" s="139"/>
      <c r="I216" s="140"/>
      <c r="J216" s="138"/>
      <c r="K216" s="141"/>
      <c r="L216" s="139"/>
      <c r="M216" s="138"/>
      <c r="N216" s="142"/>
      <c r="O216" s="143"/>
      <c r="P216" s="138"/>
      <c r="Q216" s="141"/>
      <c r="R216" s="139"/>
      <c r="S216" s="140"/>
      <c r="T216" s="138"/>
      <c r="U216" s="141"/>
      <c r="V216" s="139"/>
      <c r="W216" s="140"/>
      <c r="X216" s="138"/>
      <c r="Y216" s="141"/>
      <c r="Z216" s="144"/>
      <c r="AA216" s="145"/>
      <c r="AB216" s="172"/>
      <c r="AC216" s="173"/>
      <c r="BI216" s="137" t="s">
        <v>37</v>
      </c>
      <c r="BJ216" s="129">
        <f>B216/B219</f>
        <v>0</v>
      </c>
      <c r="BK216" s="130">
        <f t="shared" ref="BK216" si="2853">C216/C219</f>
        <v>0</v>
      </c>
      <c r="BL216" s="131">
        <f t="shared" ref="BL216" si="2854">D216/D219</f>
        <v>0</v>
      </c>
      <c r="BM216" s="132">
        <f t="shared" ref="BM216" si="2855">E216/E219</f>
        <v>0</v>
      </c>
      <c r="BN216" s="129">
        <f t="shared" ref="BN216" si="2856">F216/F219</f>
        <v>0</v>
      </c>
      <c r="BO216" s="130">
        <f t="shared" ref="BO216" si="2857">G216/G219</f>
        <v>0</v>
      </c>
      <c r="BP216" s="131">
        <f t="shared" ref="BP216" si="2858">H216/H219</f>
        <v>0</v>
      </c>
      <c r="BQ216" s="132">
        <f t="shared" ref="BQ216" si="2859">I216/I219</f>
        <v>0</v>
      </c>
      <c r="BR216" s="129">
        <f t="shared" ref="BR216" si="2860">J216/J219</f>
        <v>0</v>
      </c>
      <c r="BS216" s="130">
        <f t="shared" ref="BS216" si="2861">K216/K219</f>
        <v>0</v>
      </c>
      <c r="BT216" s="131">
        <f t="shared" ref="BT216" si="2862">L216/L219</f>
        <v>0</v>
      </c>
      <c r="BU216" s="129">
        <f t="shared" ref="BU216" si="2863">M216/M219</f>
        <v>0</v>
      </c>
      <c r="BV216" s="133">
        <f t="shared" ref="BV216" si="2864">N216/N219</f>
        <v>0</v>
      </c>
      <c r="BW216" s="134">
        <f t="shared" ref="BW216" si="2865">O216/O219</f>
        <v>0</v>
      </c>
      <c r="BX216" s="129">
        <f t="shared" ref="BX216" si="2866">P216/P219</f>
        <v>0</v>
      </c>
      <c r="BY216" s="130">
        <f t="shared" ref="BY216" si="2867">Q216/Q219</f>
        <v>0</v>
      </c>
      <c r="BZ216" s="131">
        <f t="shared" ref="BZ216" si="2868">R216/R219</f>
        <v>0</v>
      </c>
      <c r="CA216" s="132">
        <f t="shared" ref="CA216" si="2869">S216/S219</f>
        <v>0</v>
      </c>
      <c r="CB216" s="129">
        <f t="shared" ref="CB216" si="2870">T216/T219</f>
        <v>0</v>
      </c>
      <c r="CC216" s="130">
        <f t="shared" ref="CC216" si="2871">U216/U219</f>
        <v>0</v>
      </c>
      <c r="CD216" s="131">
        <f t="shared" ref="CD216" si="2872">V216/V219</f>
        <v>0</v>
      </c>
      <c r="CE216" s="132">
        <f t="shared" ref="CE216" si="2873">W216/W219</f>
        <v>0</v>
      </c>
      <c r="CF216" s="129">
        <f t="shared" ref="CF216" si="2874">X216/X219</f>
        <v>0</v>
      </c>
      <c r="CG216" s="130">
        <f t="shared" ref="CG216" si="2875">Y216/Y219</f>
        <v>0</v>
      </c>
      <c r="CH216" s="131">
        <f t="shared" ref="CH216" si="2876">Z216/Z219</f>
        <v>0</v>
      </c>
      <c r="CI216" s="129">
        <f t="shared" ref="CI216" si="2877">AA216/AA219</f>
        <v>0</v>
      </c>
      <c r="CJ216" s="135">
        <f t="shared" ref="CJ216" si="2878">AB216/AB219</f>
        <v>0</v>
      </c>
      <c r="CK216" s="136">
        <f t="shared" ref="CK216" si="2879">AC216/AC219</f>
        <v>0</v>
      </c>
    </row>
    <row r="217" spans="1:89" x14ac:dyDescent="0.2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/>
      <c r="AC217" s="173"/>
      <c r="BI217" s="146" t="s">
        <v>38</v>
      </c>
      <c r="BJ217" s="129">
        <f>B217/B219</f>
        <v>0</v>
      </c>
      <c r="BK217" s="130">
        <f t="shared" ref="BK217" si="2880">C217/C219</f>
        <v>0</v>
      </c>
      <c r="BL217" s="131">
        <f t="shared" ref="BL217" si="2881">D217/D219</f>
        <v>0</v>
      </c>
      <c r="BM217" s="132">
        <f t="shared" ref="BM217" si="2882">E217/E219</f>
        <v>0</v>
      </c>
      <c r="BN217" s="129">
        <f t="shared" ref="BN217" si="2883">F217/F219</f>
        <v>0</v>
      </c>
      <c r="BO217" s="130">
        <f t="shared" ref="BO217" si="2884">G217/G219</f>
        <v>0</v>
      </c>
      <c r="BP217" s="131">
        <f t="shared" ref="BP217" si="2885">H217/H219</f>
        <v>0</v>
      </c>
      <c r="BQ217" s="132">
        <f t="shared" ref="BQ217" si="2886">I217/I219</f>
        <v>0</v>
      </c>
      <c r="BR217" s="129">
        <f t="shared" ref="BR217" si="2887">J217/J219</f>
        <v>0</v>
      </c>
      <c r="BS217" s="130">
        <f t="shared" ref="BS217" si="2888">K217/K219</f>
        <v>0</v>
      </c>
      <c r="BT217" s="131">
        <f t="shared" ref="BT217" si="2889">L217/L219</f>
        <v>0</v>
      </c>
      <c r="BU217" s="129">
        <f t="shared" ref="BU217" si="2890">M217/M219</f>
        <v>0</v>
      </c>
      <c r="BV217" s="133">
        <f t="shared" ref="BV217" si="2891">N217/N219</f>
        <v>0</v>
      </c>
      <c r="BW217" s="134">
        <f t="shared" ref="BW217" si="2892">O217/O219</f>
        <v>0</v>
      </c>
      <c r="BX217" s="129">
        <f t="shared" ref="BX217" si="2893">P217/P219</f>
        <v>0</v>
      </c>
      <c r="BY217" s="130">
        <f t="shared" ref="BY217" si="2894">Q217/Q219</f>
        <v>0</v>
      </c>
      <c r="BZ217" s="131">
        <f t="shared" ref="BZ217" si="2895">R217/R219</f>
        <v>0</v>
      </c>
      <c r="CA217" s="132">
        <f t="shared" ref="CA217" si="2896">S217/S219</f>
        <v>0</v>
      </c>
      <c r="CB217" s="129">
        <f t="shared" ref="CB217" si="2897">T217/T219</f>
        <v>0</v>
      </c>
      <c r="CC217" s="130">
        <f t="shared" ref="CC217" si="2898">U217/U219</f>
        <v>0</v>
      </c>
      <c r="CD217" s="131">
        <f t="shared" ref="CD217" si="2899">V217/V219</f>
        <v>0</v>
      </c>
      <c r="CE217" s="132">
        <f t="shared" ref="CE217" si="2900">W217/W219</f>
        <v>0</v>
      </c>
      <c r="CF217" s="129">
        <f t="shared" ref="CF217" si="2901">X217/X219</f>
        <v>0</v>
      </c>
      <c r="CG217" s="130">
        <f t="shared" ref="CG217" si="2902">Y217/Y219</f>
        <v>0</v>
      </c>
      <c r="CH217" s="131">
        <f t="shared" ref="CH217" si="2903">Z217/Z219</f>
        <v>0</v>
      </c>
      <c r="CI217" s="129">
        <f t="shared" ref="CI217" si="2904">AA217/AA219</f>
        <v>0</v>
      </c>
      <c r="CJ217" s="135">
        <f t="shared" ref="CJ217" si="2905">AB217/AB219</f>
        <v>0</v>
      </c>
      <c r="CK217" s="136">
        <f t="shared" ref="CK217" si="2906">AC217/AC219</f>
        <v>0</v>
      </c>
    </row>
    <row r="218" spans="1:89" ht="13.5" thickBot="1" x14ac:dyDescent="0.25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/>
      <c r="AC218" s="173"/>
      <c r="BI218" s="137" t="s">
        <v>39</v>
      </c>
      <c r="BJ218" s="129">
        <f>B218/B219</f>
        <v>0</v>
      </c>
      <c r="BK218" s="130">
        <f t="shared" ref="BK218" si="2907">C218/C219</f>
        <v>0</v>
      </c>
      <c r="BL218" s="131">
        <f t="shared" ref="BL218" si="2908">D218/D219</f>
        <v>0</v>
      </c>
      <c r="BM218" s="132">
        <f t="shared" ref="BM218" si="2909">E218/E219</f>
        <v>0</v>
      </c>
      <c r="BN218" s="129">
        <f t="shared" ref="BN218" si="2910">F218/F219</f>
        <v>0</v>
      </c>
      <c r="BO218" s="130">
        <f t="shared" ref="BO218" si="2911">G218/G219</f>
        <v>0</v>
      </c>
      <c r="BP218" s="131">
        <f t="shared" ref="BP218" si="2912">H218/H219</f>
        <v>0</v>
      </c>
      <c r="BQ218" s="132">
        <f t="shared" ref="BQ218" si="2913">I218/I219</f>
        <v>0</v>
      </c>
      <c r="BR218" s="129">
        <f t="shared" ref="BR218" si="2914">J218/J219</f>
        <v>0</v>
      </c>
      <c r="BS218" s="130">
        <f t="shared" ref="BS218" si="2915">K218/K219</f>
        <v>0</v>
      </c>
      <c r="BT218" s="131">
        <f t="shared" ref="BT218" si="2916">L218/L219</f>
        <v>0</v>
      </c>
      <c r="BU218" s="129">
        <f t="shared" ref="BU218" si="2917">M218/M219</f>
        <v>0</v>
      </c>
      <c r="BV218" s="133">
        <f t="shared" ref="BV218" si="2918">N218/N219</f>
        <v>0</v>
      </c>
      <c r="BW218" s="134">
        <f t="shared" ref="BW218" si="2919">O218/O219</f>
        <v>0</v>
      </c>
      <c r="BX218" s="129">
        <f t="shared" ref="BX218" si="2920">P218/P219</f>
        <v>0</v>
      </c>
      <c r="BY218" s="130">
        <f t="shared" ref="BY218" si="2921">Q218/Q219</f>
        <v>0</v>
      </c>
      <c r="BZ218" s="131">
        <f t="shared" ref="BZ218" si="2922">R218/R219</f>
        <v>0</v>
      </c>
      <c r="CA218" s="132">
        <f t="shared" ref="CA218" si="2923">S218/S219</f>
        <v>0</v>
      </c>
      <c r="CB218" s="129">
        <f t="shared" ref="CB218" si="2924">T218/T219</f>
        <v>0</v>
      </c>
      <c r="CC218" s="130">
        <f t="shared" ref="CC218" si="2925">U218/U219</f>
        <v>0</v>
      </c>
      <c r="CD218" s="131">
        <f t="shared" ref="CD218" si="2926">V218/V219</f>
        <v>0</v>
      </c>
      <c r="CE218" s="132">
        <f t="shared" ref="CE218" si="2927">W218/W219</f>
        <v>0</v>
      </c>
      <c r="CF218" s="129">
        <f t="shared" ref="CF218" si="2928">X218/X219</f>
        <v>0</v>
      </c>
      <c r="CG218" s="130">
        <f t="shared" ref="CG218" si="2929">Y218/Y219</f>
        <v>0</v>
      </c>
      <c r="CH218" s="131">
        <f t="shared" ref="CH218" si="2930">Z218/Z219</f>
        <v>0</v>
      </c>
      <c r="CI218" s="129">
        <f t="shared" ref="CI218" si="2931">AA218/AA219</f>
        <v>0</v>
      </c>
      <c r="CJ218" s="135">
        <f t="shared" ref="CJ218" si="2932">AB218/AB219</f>
        <v>0</v>
      </c>
      <c r="CK218" s="136">
        <f t="shared" ref="CK218" si="2933">AC218/AC219</f>
        <v>0</v>
      </c>
    </row>
    <row r="219" spans="1:89" ht="14.25" customHeight="1" thickTop="1" thickBot="1" x14ac:dyDescent="0.25">
      <c r="A219" s="269" t="s">
        <v>13</v>
      </c>
      <c r="B219" s="20">
        <f t="shared" ref="B219" si="2934">SUM(B196:B218)</f>
        <v>5024</v>
      </c>
      <c r="C219" s="21">
        <f t="shared" ref="C219" si="2935">SUM(C196:C218)</f>
        <v>5167</v>
      </c>
      <c r="D219" s="20">
        <f t="shared" ref="D219" si="2936">SUM(D196:D218)</f>
        <v>2577</v>
      </c>
      <c r="E219" s="21">
        <f t="shared" ref="E219" si="2937">SUM(E196:E218)</f>
        <v>2594</v>
      </c>
      <c r="F219" s="20">
        <f t="shared" ref="F219" si="2938">SUM(F196:F218)</f>
        <v>6739</v>
      </c>
      <c r="G219" s="21">
        <f t="shared" ref="G219" si="2939">SUM(G196:G218)</f>
        <v>6339</v>
      </c>
      <c r="H219" s="20">
        <f t="shared" ref="H219" si="2940">SUM(H196:H218)</f>
        <v>7454</v>
      </c>
      <c r="I219" s="21">
        <f t="shared" ref="I219" si="2941">SUM(I196:I218)</f>
        <v>7892</v>
      </c>
      <c r="J219" s="20">
        <f t="shared" ref="J219" si="2942">SUM(J196:J218)</f>
        <v>1377</v>
      </c>
      <c r="K219" s="21">
        <f t="shared" ref="K219" si="2943">SUM(K196:K218)</f>
        <v>1354</v>
      </c>
      <c r="L219" s="20">
        <f t="shared" ref="L219" si="2944">SUM(L196:L218)</f>
        <v>4783</v>
      </c>
      <c r="M219" s="21">
        <f t="shared" ref="M219" si="2945">SUM(M196:M218)</f>
        <v>4774</v>
      </c>
      <c r="N219" s="20">
        <f t="shared" ref="N219" si="2946">SUM(N196:N218)</f>
        <v>8893</v>
      </c>
      <c r="O219" s="21">
        <f t="shared" ref="O219" si="2947">SUM(O196:O218)</f>
        <v>8625</v>
      </c>
      <c r="P219" s="20">
        <f t="shared" ref="P219" si="2948">SUM(P196:P218)</f>
        <v>4792</v>
      </c>
      <c r="Q219" s="21">
        <f t="shared" ref="Q219" si="2949">SUM(Q196:Q218)</f>
        <v>4662</v>
      </c>
      <c r="R219" s="20">
        <f t="shared" ref="R219" si="2950">SUM(R196:R218)</f>
        <v>5704</v>
      </c>
      <c r="S219" s="21">
        <f t="shared" ref="S219" si="2951">SUM(S196:S218)</f>
        <v>5713</v>
      </c>
      <c r="T219" s="20">
        <f t="shared" ref="T219" si="2952">SUM(T196:T218)</f>
        <v>1364</v>
      </c>
      <c r="U219" s="21">
        <f t="shared" ref="U219" si="2953">SUM(U196:U218)</f>
        <v>1476</v>
      </c>
      <c r="V219" s="20">
        <f t="shared" ref="V219" si="2954">SUM(V196:V218)</f>
        <v>4246</v>
      </c>
      <c r="W219" s="21">
        <f t="shared" ref="W219" si="2955">SUM(W196:W218)</f>
        <v>4930</v>
      </c>
      <c r="X219" s="20">
        <f t="shared" ref="X219" si="2956">SUM(X196:X218)</f>
        <v>4140</v>
      </c>
      <c r="Y219" s="21">
        <f t="shared" ref="Y219" si="2957">SUM(Y196:Y218)</f>
        <v>2840</v>
      </c>
      <c r="Z219" s="20">
        <f t="shared" ref="Z219" si="2958">SUM(Z196:Z218)</f>
        <v>7658</v>
      </c>
      <c r="AA219" s="21">
        <f t="shared" ref="AA219" si="2959">SUM(AA196:AA218)</f>
        <v>8271</v>
      </c>
      <c r="AB219" s="174">
        <f t="shared" ref="AB219:AC219" si="2960">SUM(AB195:AB218)</f>
        <v>64751</v>
      </c>
      <c r="AC219" s="175">
        <f t="shared" si="2960"/>
        <v>64637</v>
      </c>
      <c r="BI219" s="269" t="s">
        <v>13</v>
      </c>
      <c r="BJ219" s="155">
        <f>SUM(BJ195:BJ218)</f>
        <v>1</v>
      </c>
      <c r="BK219" s="156">
        <f t="shared" ref="BK219:CK219" si="2961">SUM(BK195:BK218)</f>
        <v>1</v>
      </c>
      <c r="BL219" s="155">
        <f t="shared" si="2961"/>
        <v>0.99999999999999989</v>
      </c>
      <c r="BM219" s="156">
        <f t="shared" si="2961"/>
        <v>1</v>
      </c>
      <c r="BN219" s="155">
        <f t="shared" si="2961"/>
        <v>0.99999999999999978</v>
      </c>
      <c r="BO219" s="156">
        <f t="shared" si="2961"/>
        <v>0.99999999999999989</v>
      </c>
      <c r="BP219" s="155">
        <f t="shared" si="2961"/>
        <v>1</v>
      </c>
      <c r="BQ219" s="156">
        <f t="shared" si="2961"/>
        <v>0.99999999999999989</v>
      </c>
      <c r="BR219" s="155">
        <f t="shared" si="2961"/>
        <v>1</v>
      </c>
      <c r="BS219" s="156">
        <f t="shared" si="2961"/>
        <v>1</v>
      </c>
      <c r="BT219" s="155">
        <f t="shared" si="2961"/>
        <v>1</v>
      </c>
      <c r="BU219" s="156">
        <f t="shared" si="2961"/>
        <v>1</v>
      </c>
      <c r="BV219" s="155">
        <f t="shared" si="2961"/>
        <v>0.99999999999999989</v>
      </c>
      <c r="BW219" s="156">
        <f t="shared" si="2961"/>
        <v>1</v>
      </c>
      <c r="BX219" s="155">
        <f t="shared" si="2961"/>
        <v>1</v>
      </c>
      <c r="BY219" s="156">
        <f t="shared" si="2961"/>
        <v>1</v>
      </c>
      <c r="BZ219" s="155">
        <f t="shared" si="2961"/>
        <v>1.0000000000000002</v>
      </c>
      <c r="CA219" s="156">
        <f t="shared" si="2961"/>
        <v>1</v>
      </c>
      <c r="CB219" s="155">
        <f t="shared" si="2961"/>
        <v>0.99999999999999989</v>
      </c>
      <c r="CC219" s="156">
        <f t="shared" si="2961"/>
        <v>0.99999999999999989</v>
      </c>
      <c r="CD219" s="155">
        <f t="shared" si="2961"/>
        <v>1</v>
      </c>
      <c r="CE219" s="156">
        <f t="shared" si="2961"/>
        <v>1</v>
      </c>
      <c r="CF219" s="155">
        <f t="shared" si="2961"/>
        <v>1</v>
      </c>
      <c r="CG219" s="156">
        <f t="shared" si="2961"/>
        <v>0.99999999999999989</v>
      </c>
      <c r="CH219" s="155">
        <f t="shared" si="2961"/>
        <v>0.99999999999999989</v>
      </c>
      <c r="CI219" s="156">
        <f t="shared" si="2961"/>
        <v>1</v>
      </c>
      <c r="CJ219" s="155">
        <f t="shared" si="2961"/>
        <v>1.0000000000000002</v>
      </c>
      <c r="CK219" s="156">
        <f t="shared" si="2961"/>
        <v>1</v>
      </c>
    </row>
    <row r="220" spans="1:89" ht="13.5" thickTop="1" x14ac:dyDescent="0.2">
      <c r="A220" s="187"/>
    </row>
    <row r="222" spans="1:89" x14ac:dyDescent="0.2">
      <c r="A222" s="301">
        <f>+A191+1</f>
        <v>44294</v>
      </c>
      <c r="B222" s="301"/>
      <c r="C222" s="301"/>
      <c r="D222" s="301"/>
      <c r="BI222" s="300">
        <f>+BI191+1</f>
        <v>44294</v>
      </c>
      <c r="BJ222" s="300"/>
      <c r="BK222" s="300"/>
      <c r="BL222" s="300"/>
    </row>
    <row r="223" spans="1:89" ht="13.5" thickBot="1" x14ac:dyDescent="0.25">
      <c r="AE223" s="272" t="s">
        <v>84</v>
      </c>
    </row>
    <row r="224" spans="1:89" ht="14.25" thickTop="1" thickBot="1" x14ac:dyDescent="0.25">
      <c r="A224" s="298" t="s">
        <v>0</v>
      </c>
      <c r="B224" s="292" t="s">
        <v>1</v>
      </c>
      <c r="C224" s="293"/>
      <c r="D224" s="292" t="s">
        <v>2</v>
      </c>
      <c r="E224" s="293"/>
      <c r="F224" s="292" t="s">
        <v>3</v>
      </c>
      <c r="G224" s="293"/>
      <c r="H224" s="292" t="s">
        <v>4</v>
      </c>
      <c r="I224" s="293"/>
      <c r="J224" s="292" t="s">
        <v>5</v>
      </c>
      <c r="K224" s="293"/>
      <c r="L224" s="292" t="s">
        <v>6</v>
      </c>
      <c r="M224" s="293"/>
      <c r="N224" s="292" t="s">
        <v>7</v>
      </c>
      <c r="O224" s="293"/>
      <c r="P224" s="292" t="s">
        <v>8</v>
      </c>
      <c r="Q224" s="293"/>
      <c r="R224" s="292" t="s">
        <v>9</v>
      </c>
      <c r="S224" s="293"/>
      <c r="T224" s="292" t="s">
        <v>10</v>
      </c>
      <c r="U224" s="293"/>
      <c r="V224" s="292" t="s">
        <v>11</v>
      </c>
      <c r="W224" s="293"/>
      <c r="X224" s="292" t="s">
        <v>12</v>
      </c>
      <c r="Y224" s="293"/>
      <c r="Z224" s="294" t="s">
        <v>40</v>
      </c>
      <c r="AA224" s="295"/>
      <c r="AB224" s="296" t="s">
        <v>41</v>
      </c>
      <c r="AC224" s="297"/>
      <c r="AE224" s="298" t="s">
        <v>0</v>
      </c>
      <c r="AF224" s="292" t="s">
        <v>1</v>
      </c>
      <c r="AG224" s="293"/>
      <c r="AH224" s="292" t="s">
        <v>2</v>
      </c>
      <c r="AI224" s="293"/>
      <c r="AJ224" s="292" t="s">
        <v>3</v>
      </c>
      <c r="AK224" s="293"/>
      <c r="AL224" s="292" t="s">
        <v>4</v>
      </c>
      <c r="AM224" s="293"/>
      <c r="AN224" s="292" t="s">
        <v>5</v>
      </c>
      <c r="AO224" s="293"/>
      <c r="AP224" s="292" t="s">
        <v>6</v>
      </c>
      <c r="AQ224" s="293"/>
      <c r="AR224" s="292" t="s">
        <v>7</v>
      </c>
      <c r="AS224" s="293"/>
      <c r="AT224" s="292" t="s">
        <v>8</v>
      </c>
      <c r="AU224" s="293"/>
      <c r="AV224" s="292" t="s">
        <v>9</v>
      </c>
      <c r="AW224" s="293"/>
      <c r="AX224" s="292" t="s">
        <v>10</v>
      </c>
      <c r="AY224" s="293"/>
      <c r="AZ224" s="292" t="s">
        <v>11</v>
      </c>
      <c r="BA224" s="293"/>
      <c r="BB224" s="292" t="s">
        <v>12</v>
      </c>
      <c r="BC224" s="293"/>
      <c r="BD224" s="294" t="s">
        <v>40</v>
      </c>
      <c r="BE224" s="295"/>
      <c r="BF224" s="296" t="s">
        <v>41</v>
      </c>
      <c r="BG224" s="297"/>
      <c r="BI224" s="298" t="s">
        <v>0</v>
      </c>
      <c r="BJ224" s="292" t="s">
        <v>1</v>
      </c>
      <c r="BK224" s="293"/>
      <c r="BL224" s="292" t="s">
        <v>2</v>
      </c>
      <c r="BM224" s="293"/>
      <c r="BN224" s="292" t="s">
        <v>3</v>
      </c>
      <c r="BO224" s="293"/>
      <c r="BP224" s="292" t="s">
        <v>4</v>
      </c>
      <c r="BQ224" s="293"/>
      <c r="BR224" s="292" t="s">
        <v>5</v>
      </c>
      <c r="BS224" s="293"/>
      <c r="BT224" s="292" t="s">
        <v>6</v>
      </c>
      <c r="BU224" s="293"/>
      <c r="BV224" s="292" t="s">
        <v>7</v>
      </c>
      <c r="BW224" s="293"/>
      <c r="BX224" s="292" t="s">
        <v>8</v>
      </c>
      <c r="BY224" s="293"/>
      <c r="BZ224" s="292" t="s">
        <v>9</v>
      </c>
      <c r="CA224" s="293"/>
      <c r="CB224" s="292" t="s">
        <v>10</v>
      </c>
      <c r="CC224" s="293"/>
      <c r="CD224" s="292" t="s">
        <v>11</v>
      </c>
      <c r="CE224" s="293"/>
      <c r="CF224" s="292" t="s">
        <v>12</v>
      </c>
      <c r="CG224" s="293"/>
      <c r="CH224" s="294" t="s">
        <v>40</v>
      </c>
      <c r="CI224" s="295"/>
      <c r="CJ224" s="292" t="s">
        <v>41</v>
      </c>
      <c r="CK224" s="293"/>
    </row>
    <row r="225" spans="1:89" ht="15" thickTop="1" thickBot="1" x14ac:dyDescent="0.3">
      <c r="A225" s="299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9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9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3.5" thickTop="1" x14ac:dyDescent="0.2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5" t="str">
        <f>$AE$9</f>
        <v>07:00 - 07:59</v>
      </c>
      <c r="AF226" s="126">
        <f>SUMIF($A$9:$A$32,$AE226,B$226:B$249)</f>
        <v>660</v>
      </c>
      <c r="AG226" s="186">
        <f t="shared" ref="AG226:AV227" si="2962">SUMIF($A$9:$A$32,$AE226,C$226:C$249)</f>
        <v>403</v>
      </c>
      <c r="AH226" s="127">
        <f t="shared" si="2962"/>
        <v>261</v>
      </c>
      <c r="AI226" s="180">
        <f t="shared" si="2962"/>
        <v>220</v>
      </c>
      <c r="AJ226" s="126">
        <f t="shared" si="2962"/>
        <v>813</v>
      </c>
      <c r="AK226" s="128">
        <f t="shared" si="2962"/>
        <v>465</v>
      </c>
      <c r="AL226" s="127">
        <f t="shared" si="2962"/>
        <v>759</v>
      </c>
      <c r="AM226" s="180">
        <f t="shared" si="2962"/>
        <v>606</v>
      </c>
      <c r="AN226" s="126">
        <f t="shared" si="2962"/>
        <v>73</v>
      </c>
      <c r="AO226" s="128">
        <f t="shared" si="2962"/>
        <v>281</v>
      </c>
      <c r="AP226" s="127">
        <f t="shared" si="2962"/>
        <v>314</v>
      </c>
      <c r="AQ226" s="126">
        <f t="shared" si="2962"/>
        <v>894</v>
      </c>
      <c r="AR226" s="179">
        <f t="shared" si="2962"/>
        <v>803</v>
      </c>
      <c r="AS226" s="181">
        <f t="shared" si="2962"/>
        <v>1179</v>
      </c>
      <c r="AT226" s="126">
        <f t="shared" si="2962"/>
        <v>547</v>
      </c>
      <c r="AU226" s="128">
        <f t="shared" si="2962"/>
        <v>517</v>
      </c>
      <c r="AV226" s="127">
        <f t="shared" si="2962"/>
        <v>741</v>
      </c>
      <c r="AW226" s="180">
        <f t="shared" ref="AW226:BE227" si="2963">SUMIF($A$9:$A$32,$AE226,S$226:S$249)</f>
        <v>533</v>
      </c>
      <c r="AX226" s="126">
        <f t="shared" si="2963"/>
        <v>84</v>
      </c>
      <c r="AY226" s="128">
        <f t="shared" si="2963"/>
        <v>287</v>
      </c>
      <c r="AZ226" s="127">
        <f t="shared" si="2963"/>
        <v>303</v>
      </c>
      <c r="BA226" s="180">
        <f t="shared" si="2963"/>
        <v>620</v>
      </c>
      <c r="BB226" s="126">
        <f t="shared" si="2963"/>
        <v>421</v>
      </c>
      <c r="BC226" s="128">
        <f t="shared" si="2963"/>
        <v>451</v>
      </c>
      <c r="BD226" s="184">
        <f t="shared" si="2963"/>
        <v>781</v>
      </c>
      <c r="BE226" s="185">
        <f t="shared" si="2963"/>
        <v>747</v>
      </c>
      <c r="BF226" s="170">
        <f>AF226+AH226+AJ226+AL226+AN226+AP226+AR226+AT226+AV226+AX226+AZ226+BB226+BD226</f>
        <v>6560</v>
      </c>
      <c r="BG226" s="171">
        <f>AG226+AI226+AK226+AM226+AO226+AQ226+AS226+AU226+AW226+AY226+BA226+BC226+BE226</f>
        <v>7203</v>
      </c>
      <c r="BI226" s="125" t="s">
        <v>16</v>
      </c>
      <c r="BJ226" s="129">
        <f>B226/B250</f>
        <v>0</v>
      </c>
      <c r="BK226" s="130">
        <f t="shared" ref="BK226" si="2964">C226/C250</f>
        <v>0</v>
      </c>
      <c r="BL226" s="131">
        <f t="shared" ref="BL226" si="2965">D226/D250</f>
        <v>0</v>
      </c>
      <c r="BM226" s="132">
        <f t="shared" ref="BM226" si="2966">E226/E250</f>
        <v>0</v>
      </c>
      <c r="BN226" s="129">
        <f t="shared" ref="BN226" si="2967">F226/F250</f>
        <v>0</v>
      </c>
      <c r="BO226" s="130">
        <f t="shared" ref="BO226" si="2968">G226/G250</f>
        <v>0</v>
      </c>
      <c r="BP226" s="131">
        <f t="shared" ref="BP226" si="2969">H226/H250</f>
        <v>0</v>
      </c>
      <c r="BQ226" s="132">
        <f t="shared" ref="BQ226" si="2970">I226/I250</f>
        <v>0</v>
      </c>
      <c r="BR226" s="129">
        <f t="shared" ref="BR226" si="2971">J226/J250</f>
        <v>0</v>
      </c>
      <c r="BS226" s="130">
        <f t="shared" ref="BS226" si="2972">K226/K250</f>
        <v>0</v>
      </c>
      <c r="BT226" s="131">
        <f t="shared" ref="BT226" si="2973">L226/L250</f>
        <v>0</v>
      </c>
      <c r="BU226" s="129">
        <f t="shared" ref="BU226" si="2974">M226/M250</f>
        <v>0</v>
      </c>
      <c r="BV226" s="133">
        <f t="shared" ref="BV226" si="2975">N226/N250</f>
        <v>0</v>
      </c>
      <c r="BW226" s="134">
        <f t="shared" ref="BW226" si="2976">O226/O250</f>
        <v>0</v>
      </c>
      <c r="BX226" s="129">
        <f t="shared" ref="BX226" si="2977">P226/P250</f>
        <v>0</v>
      </c>
      <c r="BY226" s="130">
        <f t="shared" ref="BY226" si="2978">Q226/Q250</f>
        <v>0</v>
      </c>
      <c r="BZ226" s="131">
        <f t="shared" ref="BZ226" si="2979">R226/R250</f>
        <v>0</v>
      </c>
      <c r="CA226" s="132">
        <f t="shared" ref="CA226" si="2980">S226/S250</f>
        <v>0</v>
      </c>
      <c r="CB226" s="129">
        <f t="shared" ref="CB226" si="2981">T226/T250</f>
        <v>0</v>
      </c>
      <c r="CC226" s="130">
        <f t="shared" ref="CC226" si="2982">U226/U250</f>
        <v>0</v>
      </c>
      <c r="CD226" s="131">
        <f t="shared" ref="CD226" si="2983">V226/V250</f>
        <v>0</v>
      </c>
      <c r="CE226" s="132">
        <f t="shared" ref="CE226" si="2984">W226/W250</f>
        <v>0</v>
      </c>
      <c r="CF226" s="129">
        <f t="shared" ref="CF226" si="2985">X226/X250</f>
        <v>0</v>
      </c>
      <c r="CG226" s="130">
        <f t="shared" ref="CG226" si="2986">Y226/Y250</f>
        <v>0</v>
      </c>
      <c r="CH226" s="131">
        <f t="shared" ref="CH226" si="2987">Z226/Z250</f>
        <v>0</v>
      </c>
      <c r="CI226" s="129">
        <f t="shared" ref="CI226" si="2988">AA226/AA250</f>
        <v>0</v>
      </c>
      <c r="CJ226" s="135">
        <f t="shared" ref="CJ226" si="2989">AB226/AB250</f>
        <v>0</v>
      </c>
      <c r="CK226" s="136">
        <f t="shared" ref="CK226" si="2990">AC226/AC250</f>
        <v>0</v>
      </c>
    </row>
    <row r="227" spans="1:89" x14ac:dyDescent="0.2">
      <c r="A227" s="137" t="s">
        <v>17</v>
      </c>
      <c r="B227" s="189">
        <v>66</v>
      </c>
      <c r="C227" s="190">
        <v>0</v>
      </c>
      <c r="D227" s="191">
        <v>41</v>
      </c>
      <c r="E227" s="192">
        <v>0</v>
      </c>
      <c r="F227" s="189">
        <v>217</v>
      </c>
      <c r="G227" s="193">
        <v>1</v>
      </c>
      <c r="H227" s="191">
        <v>132</v>
      </c>
      <c r="I227" s="192">
        <v>13</v>
      </c>
      <c r="J227" s="189">
        <v>4</v>
      </c>
      <c r="K227" s="193">
        <v>3</v>
      </c>
      <c r="L227" s="191">
        <v>3</v>
      </c>
      <c r="M227" s="189">
        <v>19</v>
      </c>
      <c r="N227" s="194">
        <v>63</v>
      </c>
      <c r="O227" s="195">
        <v>36</v>
      </c>
      <c r="P227" s="189">
        <v>10</v>
      </c>
      <c r="Q227" s="193">
        <v>0</v>
      </c>
      <c r="R227" s="191">
        <v>7</v>
      </c>
      <c r="S227" s="192">
        <v>0</v>
      </c>
      <c r="T227" s="189">
        <v>0</v>
      </c>
      <c r="U227" s="193">
        <v>0</v>
      </c>
      <c r="V227" s="191">
        <v>0</v>
      </c>
      <c r="W227" s="192">
        <v>0</v>
      </c>
      <c r="X227" s="189">
        <v>0</v>
      </c>
      <c r="Y227" s="193">
        <v>0</v>
      </c>
      <c r="Z227" s="191">
        <v>0</v>
      </c>
      <c r="AA227" s="189">
        <v>0</v>
      </c>
      <c r="AB227" s="172">
        <f t="shared" ref="AB227:AB246" si="2991">SUM(B227,D227,F227,H227,J227,L227,N227,P227,R227,T227,V227,X227,Z227)</f>
        <v>543</v>
      </c>
      <c r="AC227" s="173">
        <f t="shared" ref="AC227:AC246" si="2992">SUM(C227,E227,G227,I227,K227,M227,O227,Q227,S227,U227,W227,Y227,AA227)</f>
        <v>72</v>
      </c>
      <c r="AE227" s="277" t="str">
        <f>$AE$10</f>
        <v>08:00 - 08:59</v>
      </c>
      <c r="AF227" s="126">
        <f>SUMIF($A$9:$A$32,$AE227,B$226:B$249)</f>
        <v>383</v>
      </c>
      <c r="AG227" s="190">
        <f t="shared" si="2962"/>
        <v>308</v>
      </c>
      <c r="AH227" s="191">
        <f t="shared" si="2962"/>
        <v>176</v>
      </c>
      <c r="AI227" s="192">
        <f t="shared" si="2962"/>
        <v>192</v>
      </c>
      <c r="AJ227" s="278">
        <f t="shared" si="2962"/>
        <v>572</v>
      </c>
      <c r="AK227" s="193">
        <f t="shared" si="2962"/>
        <v>322</v>
      </c>
      <c r="AL227" s="191">
        <f t="shared" si="2962"/>
        <v>596</v>
      </c>
      <c r="AM227" s="192">
        <f t="shared" si="2962"/>
        <v>522</v>
      </c>
      <c r="AN227" s="278">
        <f t="shared" si="2962"/>
        <v>66</v>
      </c>
      <c r="AO227" s="193">
        <f t="shared" si="2962"/>
        <v>162</v>
      </c>
      <c r="AP227" s="191">
        <f t="shared" si="2962"/>
        <v>235</v>
      </c>
      <c r="AQ227" s="278">
        <f t="shared" si="2962"/>
        <v>582</v>
      </c>
      <c r="AR227" s="194">
        <f t="shared" si="2962"/>
        <v>514</v>
      </c>
      <c r="AS227" s="195">
        <f t="shared" si="2962"/>
        <v>748</v>
      </c>
      <c r="AT227" s="278">
        <f t="shared" si="2962"/>
        <v>300</v>
      </c>
      <c r="AU227" s="193">
        <f t="shared" si="2962"/>
        <v>368</v>
      </c>
      <c r="AV227" s="191">
        <f t="shared" si="2962"/>
        <v>482</v>
      </c>
      <c r="AW227" s="192">
        <f t="shared" si="2963"/>
        <v>384</v>
      </c>
      <c r="AX227" s="278">
        <f t="shared" si="2963"/>
        <v>99</v>
      </c>
      <c r="AY227" s="193">
        <f t="shared" si="2963"/>
        <v>144</v>
      </c>
      <c r="AZ227" s="191">
        <f t="shared" si="2963"/>
        <v>240</v>
      </c>
      <c r="BA227" s="192">
        <f t="shared" si="2963"/>
        <v>417</v>
      </c>
      <c r="BB227" s="278">
        <f t="shared" si="2963"/>
        <v>263</v>
      </c>
      <c r="BC227" s="193">
        <f t="shared" si="2963"/>
        <v>253</v>
      </c>
      <c r="BD227" s="191">
        <f t="shared" si="2963"/>
        <v>577</v>
      </c>
      <c r="BE227" s="278">
        <f t="shared" si="2963"/>
        <v>442</v>
      </c>
      <c r="BF227" s="172">
        <f>SUM(AF227,AH227,AJ227,AL227,AN227,AP227,AR227,AT227,AV227,AX227,AZ227,BB227,BD227)</f>
        <v>4503</v>
      </c>
      <c r="BG227" s="173">
        <f>SUM(AG227,AI227,AK227,AM227,AO227,AQ227,AS227,AU227,AW227,AY227,BA227,BC227,BE227)</f>
        <v>4844</v>
      </c>
      <c r="BI227" s="137" t="s">
        <v>17</v>
      </c>
      <c r="BJ227" s="129">
        <f>B227/B250</f>
        <v>1.359983515351329E-2</v>
      </c>
      <c r="BK227" s="130">
        <f t="shared" ref="BK227" si="2993">C227/C250</f>
        <v>0</v>
      </c>
      <c r="BL227" s="131">
        <f t="shared" ref="BL227" si="2994">D227/D250</f>
        <v>1.5934706568208317E-2</v>
      </c>
      <c r="BM227" s="132">
        <f t="shared" ref="BM227" si="2995">E227/E250</f>
        <v>0</v>
      </c>
      <c r="BN227" s="129">
        <f t="shared" ref="BN227" si="2996">F227/F250</f>
        <v>3.2301280142899673E-2</v>
      </c>
      <c r="BO227" s="130">
        <f t="shared" ref="BO227" si="2997">G227/G250</f>
        <v>1.4484356894553882E-4</v>
      </c>
      <c r="BP227" s="131">
        <f t="shared" ref="BP227" si="2998">H227/H250</f>
        <v>1.7816169523552437E-2</v>
      </c>
      <c r="BQ227" s="132">
        <f t="shared" ref="BQ227" si="2999">I227/I250</f>
        <v>1.5326573921244989E-3</v>
      </c>
      <c r="BR227" s="129">
        <f t="shared" ref="BR227" si="3000">J227/J250</f>
        <v>2.772002772002772E-3</v>
      </c>
      <c r="BS227" s="130">
        <f t="shared" ref="BS227" si="3001">K227/K250</f>
        <v>2.1567217828900071E-3</v>
      </c>
      <c r="BT227" s="131">
        <f t="shared" ref="BT227" si="3002">L227/L250</f>
        <v>5.8892815076560655E-4</v>
      </c>
      <c r="BU227" s="129">
        <f t="shared" ref="BU227" si="3003">M227/M250</f>
        <v>3.959983326385994E-3</v>
      </c>
      <c r="BV227" s="133">
        <f t="shared" ref="BV227" si="3004">N227/N250</f>
        <v>6.8590092542188353E-3</v>
      </c>
      <c r="BW227" s="134">
        <f t="shared" ref="BW227" si="3005">O227/O250</f>
        <v>4.1522491349480972E-3</v>
      </c>
      <c r="BX227" s="129">
        <f t="shared" ref="BX227" si="3006">P227/P250</f>
        <v>1.9538882375928096E-3</v>
      </c>
      <c r="BY227" s="130">
        <f t="shared" ref="BY227" si="3007">Q227/Q250</f>
        <v>0</v>
      </c>
      <c r="BZ227" s="131">
        <f t="shared" ref="BZ227" si="3008">R227/R250</f>
        <v>1.1668611435239206E-3</v>
      </c>
      <c r="CA227" s="132">
        <f t="shared" ref="CA227" si="3009">S227/S250</f>
        <v>0</v>
      </c>
      <c r="CB227" s="129">
        <f t="shared" ref="CB227" si="3010">T227/T250</f>
        <v>0</v>
      </c>
      <c r="CC227" s="130">
        <f t="shared" ref="CC227" si="3011">U227/U250</f>
        <v>0</v>
      </c>
      <c r="CD227" s="131">
        <f t="shared" ref="CD227" si="3012">V227/V250</f>
        <v>0</v>
      </c>
      <c r="CE227" s="132">
        <f t="shared" ref="CE227" si="3013">W227/W250</f>
        <v>0</v>
      </c>
      <c r="CF227" s="129">
        <f t="shared" ref="CF227" si="3014">X227/X250</f>
        <v>0</v>
      </c>
      <c r="CG227" s="130">
        <f t="shared" ref="CG227" si="3015">Y227/Y250</f>
        <v>0</v>
      </c>
      <c r="CH227" s="131">
        <f t="shared" ref="CH227" si="3016">Z227/Z250</f>
        <v>0</v>
      </c>
      <c r="CI227" s="129">
        <f t="shared" ref="CI227" si="3017">AA227/AA250</f>
        <v>0</v>
      </c>
      <c r="CJ227" s="135">
        <f t="shared" ref="CJ227" si="3018">AB227/AB250</f>
        <v>8.1843668043288208E-3</v>
      </c>
      <c r="CK227" s="136">
        <f t="shared" ref="CK227" si="3019">AC227/AC250</f>
        <v>1.0872191350567769E-3</v>
      </c>
    </row>
    <row r="228" spans="1:89" ht="13.5" thickBot="1" x14ac:dyDescent="0.25">
      <c r="A228" s="146" t="s">
        <v>18</v>
      </c>
      <c r="B228" s="196">
        <v>457</v>
      </c>
      <c r="C228" s="197">
        <v>53</v>
      </c>
      <c r="D228" s="198">
        <v>215</v>
      </c>
      <c r="E228" s="199">
        <v>53</v>
      </c>
      <c r="F228" s="196">
        <v>801</v>
      </c>
      <c r="G228" s="200">
        <v>156</v>
      </c>
      <c r="H228" s="198">
        <v>552</v>
      </c>
      <c r="I228" s="199">
        <v>220</v>
      </c>
      <c r="J228" s="196">
        <v>28</v>
      </c>
      <c r="K228" s="200">
        <v>70</v>
      </c>
      <c r="L228" s="198">
        <v>143</v>
      </c>
      <c r="M228" s="196">
        <v>252</v>
      </c>
      <c r="N228" s="201">
        <v>481</v>
      </c>
      <c r="O228" s="202">
        <v>508</v>
      </c>
      <c r="P228" s="196">
        <v>237</v>
      </c>
      <c r="Q228" s="200">
        <v>370</v>
      </c>
      <c r="R228" s="198">
        <v>251</v>
      </c>
      <c r="S228" s="199">
        <v>359</v>
      </c>
      <c r="T228" s="196">
        <v>33</v>
      </c>
      <c r="U228" s="200">
        <v>110</v>
      </c>
      <c r="V228" s="198">
        <v>149</v>
      </c>
      <c r="W228" s="199">
        <v>282</v>
      </c>
      <c r="X228" s="196">
        <v>245</v>
      </c>
      <c r="Y228" s="200">
        <v>168</v>
      </c>
      <c r="Z228" s="198">
        <v>446</v>
      </c>
      <c r="AA228" s="196">
        <v>313</v>
      </c>
      <c r="AB228" s="172">
        <f t="shared" si="2991"/>
        <v>4038</v>
      </c>
      <c r="AC228" s="173">
        <f t="shared" si="2992"/>
        <v>2914</v>
      </c>
      <c r="AE228" s="275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9.4168555532660209E-2</v>
      </c>
      <c r="BK228" s="130">
        <f t="shared" ref="BK228" si="3020">C228/C250</f>
        <v>9.5892889451782166E-3</v>
      </c>
      <c r="BL228" s="131">
        <f t="shared" ref="BL228" si="3021">D228/D250</f>
        <v>8.3560046638165561E-2</v>
      </c>
      <c r="BM228" s="132">
        <f t="shared" ref="BM228" si="3022">E228/E250</f>
        <v>2.0322085889570553E-2</v>
      </c>
      <c r="BN228" s="129">
        <f t="shared" ref="BN228" si="3023">F228/F250</f>
        <v>0.11923191426019648</v>
      </c>
      <c r="BO228" s="130">
        <f t="shared" ref="BO228" si="3024">G228/G250</f>
        <v>2.2595596755504054E-2</v>
      </c>
      <c r="BP228" s="131">
        <f t="shared" ref="BP228" si="3025">H228/H250</f>
        <v>7.4503981643946546E-2</v>
      </c>
      <c r="BQ228" s="132">
        <f t="shared" ref="BQ228" si="3026">I228/I250</f>
        <v>2.5937278943645368E-2</v>
      </c>
      <c r="BR228" s="129">
        <f t="shared" ref="BR228" si="3027">J228/J250</f>
        <v>1.9404019404019403E-2</v>
      </c>
      <c r="BS228" s="130">
        <f t="shared" ref="BS228" si="3028">K228/K250</f>
        <v>5.0323508267433502E-2</v>
      </c>
      <c r="BT228" s="131">
        <f t="shared" ref="BT228" si="3029">L228/L250</f>
        <v>2.8072241853160582E-2</v>
      </c>
      <c r="BU228" s="129">
        <f t="shared" ref="BU228" si="3030">M228/M250</f>
        <v>5.2521884118382663E-2</v>
      </c>
      <c r="BV228" s="133">
        <f t="shared" ref="BV228" si="3031">N228/N250</f>
        <v>5.2367991290146979E-2</v>
      </c>
      <c r="BW228" s="134">
        <f t="shared" ref="BW228" si="3032">O228/O250</f>
        <v>5.8592848904267587E-2</v>
      </c>
      <c r="BX228" s="129">
        <f t="shared" ref="BX228" si="3033">P228/P250</f>
        <v>4.6307151230949591E-2</v>
      </c>
      <c r="BY228" s="130">
        <f t="shared" ref="BY228" si="3034">Q228/Q250</f>
        <v>7.8891257995735611E-2</v>
      </c>
      <c r="BZ228" s="131">
        <f t="shared" ref="BZ228" si="3035">R228/R250</f>
        <v>4.1840306717786296E-2</v>
      </c>
      <c r="CA228" s="132">
        <f t="shared" ref="CA228" si="3036">S228/S250</f>
        <v>6.2293944126323095E-2</v>
      </c>
      <c r="CB228" s="129">
        <f t="shared" ref="CB228" si="3037">T228/T250</f>
        <v>2.3965141612200435E-2</v>
      </c>
      <c r="CC228" s="130">
        <f t="shared" ref="CC228" si="3038">U228/U250</f>
        <v>8.1662954714179656E-2</v>
      </c>
      <c r="CD228" s="131">
        <f t="shared" ref="CD228" si="3039">V228/V250</f>
        <v>3.4002738475581926E-2</v>
      </c>
      <c r="CE228" s="132">
        <f t="shared" ref="CE228" si="3040">W228/W250</f>
        <v>5.6467761313576288E-2</v>
      </c>
      <c r="CF228" s="129">
        <f t="shared" ref="CF228" si="3041">X228/X250</f>
        <v>5.6360708534621579E-2</v>
      </c>
      <c r="CG228" s="130">
        <f t="shared" ref="CG228" si="3042">Y228/Y250</f>
        <v>6.1742006615214992E-2</v>
      </c>
      <c r="CH228" s="131">
        <f t="shared" ref="CH228" si="3043">Z228/Z250</f>
        <v>5.6829765545361878E-2</v>
      </c>
      <c r="CI228" s="129">
        <f t="shared" ref="CI228" si="3044">AA228/AA250</f>
        <v>3.7579541361507984E-2</v>
      </c>
      <c r="CJ228" s="135">
        <f t="shared" ref="CJ228" si="3045">AB228/AB250</f>
        <v>6.0862749826666264E-2</v>
      </c>
      <c r="CK228" s="136">
        <f t="shared" ref="CK228" si="3046">AC228/AC250</f>
        <v>4.4002174438270113E-2</v>
      </c>
    </row>
    <row r="229" spans="1:89" ht="14.25" thickTop="1" thickBot="1" x14ac:dyDescent="0.25">
      <c r="A229" s="137" t="s">
        <v>19</v>
      </c>
      <c r="B229" s="189">
        <v>753</v>
      </c>
      <c r="C229" s="190">
        <v>319</v>
      </c>
      <c r="D229" s="191">
        <v>306</v>
      </c>
      <c r="E229" s="192">
        <v>159</v>
      </c>
      <c r="F229" s="189">
        <v>960</v>
      </c>
      <c r="G229" s="193">
        <v>388</v>
      </c>
      <c r="H229" s="191">
        <v>879</v>
      </c>
      <c r="I229" s="192">
        <v>542</v>
      </c>
      <c r="J229" s="189">
        <v>68</v>
      </c>
      <c r="K229" s="193">
        <v>147</v>
      </c>
      <c r="L229" s="191">
        <v>274</v>
      </c>
      <c r="M229" s="189">
        <v>618</v>
      </c>
      <c r="N229" s="194">
        <v>829</v>
      </c>
      <c r="O229" s="195">
        <v>973</v>
      </c>
      <c r="P229" s="189">
        <v>455</v>
      </c>
      <c r="Q229" s="193">
        <v>511</v>
      </c>
      <c r="R229" s="191">
        <v>587</v>
      </c>
      <c r="S229" s="192">
        <v>487</v>
      </c>
      <c r="T229" s="189">
        <v>78</v>
      </c>
      <c r="U229" s="193">
        <v>206</v>
      </c>
      <c r="V229" s="191">
        <v>301</v>
      </c>
      <c r="W229" s="192">
        <v>545</v>
      </c>
      <c r="X229" s="189">
        <v>435</v>
      </c>
      <c r="Y229" s="193">
        <v>317</v>
      </c>
      <c r="Z229" s="191">
        <v>705</v>
      </c>
      <c r="AA229" s="189">
        <v>718</v>
      </c>
      <c r="AB229" s="172">
        <f t="shared" si="2991"/>
        <v>6630</v>
      </c>
      <c r="AC229" s="173">
        <f t="shared" si="2992"/>
        <v>5930</v>
      </c>
      <c r="AE229" s="269" t="s">
        <v>13</v>
      </c>
      <c r="AF229" s="20">
        <f t="shared" ref="AF229:BG229" si="3047">SUM(AF226:AF228)</f>
        <v>1043</v>
      </c>
      <c r="AG229" s="21">
        <f t="shared" si="3047"/>
        <v>711</v>
      </c>
      <c r="AH229" s="20">
        <f t="shared" si="3047"/>
        <v>437</v>
      </c>
      <c r="AI229" s="21">
        <f t="shared" si="3047"/>
        <v>412</v>
      </c>
      <c r="AJ229" s="20">
        <f t="shared" si="3047"/>
        <v>1385</v>
      </c>
      <c r="AK229" s="21">
        <f t="shared" si="3047"/>
        <v>787</v>
      </c>
      <c r="AL229" s="20">
        <f t="shared" si="3047"/>
        <v>1355</v>
      </c>
      <c r="AM229" s="21">
        <f t="shared" si="3047"/>
        <v>1128</v>
      </c>
      <c r="AN229" s="20">
        <f t="shared" si="3047"/>
        <v>139</v>
      </c>
      <c r="AO229" s="21">
        <f t="shared" si="3047"/>
        <v>443</v>
      </c>
      <c r="AP229" s="20">
        <f t="shared" si="3047"/>
        <v>549</v>
      </c>
      <c r="AQ229" s="21">
        <f t="shared" si="3047"/>
        <v>1476</v>
      </c>
      <c r="AR229" s="20">
        <f t="shared" si="3047"/>
        <v>1317</v>
      </c>
      <c r="AS229" s="21">
        <f t="shared" si="3047"/>
        <v>1927</v>
      </c>
      <c r="AT229" s="20">
        <f t="shared" si="3047"/>
        <v>847</v>
      </c>
      <c r="AU229" s="21">
        <f t="shared" si="3047"/>
        <v>885</v>
      </c>
      <c r="AV229" s="20">
        <f t="shared" si="3047"/>
        <v>1223</v>
      </c>
      <c r="AW229" s="21">
        <f t="shared" si="3047"/>
        <v>917</v>
      </c>
      <c r="AX229" s="20">
        <f t="shared" si="3047"/>
        <v>183</v>
      </c>
      <c r="AY229" s="21">
        <f t="shared" si="3047"/>
        <v>431</v>
      </c>
      <c r="AZ229" s="20">
        <f t="shared" si="3047"/>
        <v>543</v>
      </c>
      <c r="BA229" s="21">
        <f t="shared" si="3047"/>
        <v>1037</v>
      </c>
      <c r="BB229" s="20">
        <f t="shared" si="3047"/>
        <v>684</v>
      </c>
      <c r="BC229" s="21">
        <f t="shared" si="3047"/>
        <v>704</v>
      </c>
      <c r="BD229" s="20">
        <f t="shared" si="3047"/>
        <v>1358</v>
      </c>
      <c r="BE229" s="21">
        <f t="shared" si="3047"/>
        <v>1189</v>
      </c>
      <c r="BF229" s="174">
        <f t="shared" si="3047"/>
        <v>11063</v>
      </c>
      <c r="BG229" s="175">
        <f t="shared" si="3047"/>
        <v>12047</v>
      </c>
      <c r="BI229" s="137" t="s">
        <v>19</v>
      </c>
      <c r="BJ229" s="129">
        <f>B229/B250</f>
        <v>0.15516175561508344</v>
      </c>
      <c r="BK229" s="130">
        <f t="shared" ref="BK229" si="3048">C229/C250</f>
        <v>5.7716663651166997E-2</v>
      </c>
      <c r="BL229" s="131">
        <f t="shared" ref="BL229" si="3049">D229/D250</f>
        <v>0.11892732219199378</v>
      </c>
      <c r="BM229" s="132">
        <f t="shared" ref="BM229" si="3050">E229/E250</f>
        <v>6.0966257668711658E-2</v>
      </c>
      <c r="BN229" s="129">
        <f t="shared" ref="BN229" si="3051">F229/F250</f>
        <v>0.14289967252158381</v>
      </c>
      <c r="BO229" s="130">
        <f t="shared" ref="BO229" si="3052">G229/G250</f>
        <v>5.619930475086906E-2</v>
      </c>
      <c r="BP229" s="131">
        <f t="shared" ref="BP229" si="3053">H229/H250</f>
        <v>0.11863949250911054</v>
      </c>
      <c r="BQ229" s="132">
        <f t="shared" ref="BQ229" si="3054">I229/I250</f>
        <v>6.3900023579344489E-2</v>
      </c>
      <c r="BR229" s="129">
        <f t="shared" ref="BR229" si="3055">J229/J250</f>
        <v>4.7124047124047122E-2</v>
      </c>
      <c r="BS229" s="130">
        <f t="shared" ref="BS229" si="3056">K229/K250</f>
        <v>0.10567936736161035</v>
      </c>
      <c r="BT229" s="131">
        <f t="shared" ref="BT229" si="3057">L229/L250</f>
        <v>5.3788771103258734E-2</v>
      </c>
      <c r="BU229" s="129">
        <f t="shared" ref="BU229" si="3058">M229/M250</f>
        <v>0.12880366819508129</v>
      </c>
      <c r="BV229" s="133">
        <f t="shared" ref="BV229" si="3059">N229/N250</f>
        <v>9.0255851932498646E-2</v>
      </c>
      <c r="BW229" s="134">
        <f t="shared" ref="BW229" si="3060">O229/O250</f>
        <v>0.11222606689734717</v>
      </c>
      <c r="BX229" s="129">
        <f t="shared" ref="BX229" si="3061">P229/P250</f>
        <v>8.890191481047284E-2</v>
      </c>
      <c r="BY229" s="130">
        <f t="shared" ref="BY229" si="3062">Q229/Q250</f>
        <v>0.10895522388059702</v>
      </c>
      <c r="BZ229" s="131">
        <f t="shared" ref="BZ229" si="3063">R229/R250</f>
        <v>9.784964160693449E-2</v>
      </c>
      <c r="CA229" s="132">
        <f t="shared" ref="CA229" si="3064">S229/S250</f>
        <v>8.4504598299496789E-2</v>
      </c>
      <c r="CB229" s="129">
        <f t="shared" ref="CB229" si="3065">T229/T250</f>
        <v>5.6644880174291937E-2</v>
      </c>
      <c r="CC229" s="130">
        <f t="shared" ref="CC229" si="3066">U229/U250</f>
        <v>0.15293244246473645</v>
      </c>
      <c r="CD229" s="131">
        <f t="shared" ref="CD229" si="3067">V229/V250</f>
        <v>6.8690095846645371E-2</v>
      </c>
      <c r="CE229" s="132">
        <f t="shared" ref="CE229" si="3068">W229/W250</f>
        <v>0.10913095714857829</v>
      </c>
      <c r="CF229" s="129">
        <f t="shared" ref="CF229" si="3069">X229/X250</f>
        <v>0.10006901311249138</v>
      </c>
      <c r="CG229" s="130">
        <f t="shared" ref="CG229" si="3070">Y229/Y250</f>
        <v>0.11650128629180448</v>
      </c>
      <c r="CH229" s="131">
        <f t="shared" ref="CH229" si="3071">Z229/Z250</f>
        <v>8.9831804281345559E-2</v>
      </c>
      <c r="CI229" s="129">
        <f t="shared" ref="CI229" si="3072">AA229/AA250</f>
        <v>8.6204826509785087E-2</v>
      </c>
      <c r="CJ229" s="135">
        <f t="shared" ref="CJ229" si="3073">AB229/AB250</f>
        <v>9.9930666505893342E-2</v>
      </c>
      <c r="CK229" s="136">
        <f t="shared" ref="CK229" si="3074">AC229/AC250</f>
        <v>8.9544575984537328E-2</v>
      </c>
    </row>
    <row r="230" spans="1:89" ht="13.5" thickTop="1" x14ac:dyDescent="0.2">
      <c r="A230" s="146" t="s">
        <v>20</v>
      </c>
      <c r="B230" s="196">
        <v>660</v>
      </c>
      <c r="C230" s="197">
        <v>403</v>
      </c>
      <c r="D230" s="198">
        <v>261</v>
      </c>
      <c r="E230" s="199">
        <v>220</v>
      </c>
      <c r="F230" s="196">
        <v>813</v>
      </c>
      <c r="G230" s="200">
        <v>465</v>
      </c>
      <c r="H230" s="198">
        <v>759</v>
      </c>
      <c r="I230" s="199">
        <v>606</v>
      </c>
      <c r="J230" s="196">
        <v>73</v>
      </c>
      <c r="K230" s="200">
        <v>281</v>
      </c>
      <c r="L230" s="198">
        <v>314</v>
      </c>
      <c r="M230" s="196">
        <v>894</v>
      </c>
      <c r="N230" s="201">
        <v>803</v>
      </c>
      <c r="O230" s="202">
        <v>1179</v>
      </c>
      <c r="P230" s="196">
        <v>547</v>
      </c>
      <c r="Q230" s="200">
        <v>517</v>
      </c>
      <c r="R230" s="198">
        <v>741</v>
      </c>
      <c r="S230" s="199">
        <v>533</v>
      </c>
      <c r="T230" s="196">
        <v>84</v>
      </c>
      <c r="U230" s="200">
        <v>287</v>
      </c>
      <c r="V230" s="198">
        <v>303</v>
      </c>
      <c r="W230" s="199">
        <v>620</v>
      </c>
      <c r="X230" s="196">
        <v>421</v>
      </c>
      <c r="Y230" s="200">
        <v>451</v>
      </c>
      <c r="Z230" s="198">
        <v>781</v>
      </c>
      <c r="AA230" s="196">
        <v>747</v>
      </c>
      <c r="AB230" s="172">
        <f t="shared" si="2991"/>
        <v>6560</v>
      </c>
      <c r="AC230" s="173">
        <f t="shared" si="2992"/>
        <v>7203</v>
      </c>
      <c r="BI230" s="146" t="s">
        <v>20</v>
      </c>
      <c r="BJ230" s="129">
        <f>B230/B250</f>
        <v>0.1359983515351329</v>
      </c>
      <c r="BK230" s="130">
        <f t="shared" ref="BK230" si="3075">C230/C250</f>
        <v>7.2914781979373983E-2</v>
      </c>
      <c r="BL230" s="131">
        <f t="shared" ref="BL230" si="3076">D230/D250</f>
        <v>0.10143801010493587</v>
      </c>
      <c r="BM230" s="132">
        <f t="shared" ref="BM230" si="3077">E230/E250</f>
        <v>8.4355828220858894E-2</v>
      </c>
      <c r="BN230" s="129">
        <f t="shared" ref="BN230" si="3078">F230/F250</f>
        <v>0.12101816016671628</v>
      </c>
      <c r="BO230" s="130">
        <f t="shared" ref="BO230" si="3079">G230/G250</f>
        <v>6.7352259559675554E-2</v>
      </c>
      <c r="BP230" s="131">
        <f t="shared" ref="BP230" si="3080">H230/H250</f>
        <v>0.10244297476042651</v>
      </c>
      <c r="BQ230" s="132">
        <f t="shared" ref="BQ230" si="3081">I230/I250</f>
        <v>7.1445413817495876E-2</v>
      </c>
      <c r="BR230" s="129">
        <f t="shared" ref="BR230" si="3082">J230/J250</f>
        <v>5.058905058905059E-2</v>
      </c>
      <c r="BS230" s="130">
        <f t="shared" ref="BS230" si="3083">K230/K250</f>
        <v>0.20201294033069733</v>
      </c>
      <c r="BT230" s="131">
        <f t="shared" ref="BT230" si="3084">L230/L250</f>
        <v>6.164114644680016E-2</v>
      </c>
      <c r="BU230" s="129">
        <f t="shared" ref="BU230" si="3085">M230/M250</f>
        <v>0.18632763651521467</v>
      </c>
      <c r="BV230" s="133">
        <f t="shared" ref="BV230" si="3086">N230/N250</f>
        <v>8.7425149700598809E-2</v>
      </c>
      <c r="BW230" s="134">
        <f t="shared" ref="BW230" si="3087">O230/O250</f>
        <v>0.13598615916955017</v>
      </c>
      <c r="BX230" s="129">
        <f t="shared" ref="BX230" si="3088">P230/P250</f>
        <v>0.1068776865963267</v>
      </c>
      <c r="BY230" s="130">
        <f t="shared" ref="BY230" si="3089">Q230/Q250</f>
        <v>0.11023454157782515</v>
      </c>
      <c r="BZ230" s="131">
        <f t="shared" ref="BZ230" si="3090">R230/R250</f>
        <v>0.12352058676446075</v>
      </c>
      <c r="CA230" s="132">
        <f t="shared" ref="CA230" si="3091">S230/S250</f>
        <v>9.2486552142981085E-2</v>
      </c>
      <c r="CB230" s="129">
        <f t="shared" ref="CB230" si="3092">T230/T250</f>
        <v>6.1002178649237473E-2</v>
      </c>
      <c r="CC230" s="130">
        <f t="shared" ref="CC230" si="3093">U230/U250</f>
        <v>0.21306607275426875</v>
      </c>
      <c r="CD230" s="131">
        <f t="shared" ref="CD230" si="3094">V230/V250</f>
        <v>6.9146508443633042E-2</v>
      </c>
      <c r="CE230" s="132">
        <f t="shared" ref="CE230" si="3095">W230/W250</f>
        <v>0.12414897877452943</v>
      </c>
      <c r="CF230" s="129">
        <f t="shared" ref="CF230" si="3096">X230/X250</f>
        <v>9.6848401196227285E-2</v>
      </c>
      <c r="CG230" s="130">
        <f t="shared" ref="CG230" si="3097">Y230/Y250</f>
        <v>0.16574788680632122</v>
      </c>
      <c r="CH230" s="131">
        <f t="shared" ref="CH230" si="3098">Z230/Z250</f>
        <v>9.95158002038736E-2</v>
      </c>
      <c r="CI230" s="129">
        <f t="shared" ref="CI230" si="3099">AA230/AA250</f>
        <v>8.9686637051266657E-2</v>
      </c>
      <c r="CJ230" s="135">
        <f t="shared" ref="CJ230" si="3100">AB230/AB250</f>
        <v>9.8875591595574713E-2</v>
      </c>
      <c r="CK230" s="136">
        <f t="shared" ref="CK230" si="3101">AC230/AC250</f>
        <v>0.10876721430297173</v>
      </c>
    </row>
    <row r="231" spans="1:89" ht="13.5" thickBot="1" x14ac:dyDescent="0.25">
      <c r="A231" s="137" t="s">
        <v>21</v>
      </c>
      <c r="B231" s="189">
        <v>383</v>
      </c>
      <c r="C231" s="190">
        <v>308</v>
      </c>
      <c r="D231" s="191">
        <v>176</v>
      </c>
      <c r="E231" s="192">
        <v>192</v>
      </c>
      <c r="F231" s="189">
        <v>572</v>
      </c>
      <c r="G231" s="193">
        <v>322</v>
      </c>
      <c r="H231" s="191">
        <v>596</v>
      </c>
      <c r="I231" s="192">
        <v>522</v>
      </c>
      <c r="J231" s="189">
        <v>66</v>
      </c>
      <c r="K231" s="193">
        <v>162</v>
      </c>
      <c r="L231" s="191">
        <v>235</v>
      </c>
      <c r="M231" s="189">
        <v>582</v>
      </c>
      <c r="N231" s="194">
        <v>514</v>
      </c>
      <c r="O231" s="195">
        <v>748</v>
      </c>
      <c r="P231" s="189">
        <v>300</v>
      </c>
      <c r="Q231" s="193">
        <v>368</v>
      </c>
      <c r="R231" s="191">
        <v>482</v>
      </c>
      <c r="S231" s="192">
        <v>384</v>
      </c>
      <c r="T231" s="189">
        <v>99</v>
      </c>
      <c r="U231" s="193">
        <v>144</v>
      </c>
      <c r="V231" s="191">
        <v>240</v>
      </c>
      <c r="W231" s="192">
        <v>417</v>
      </c>
      <c r="X231" s="189">
        <v>263</v>
      </c>
      <c r="Y231" s="193">
        <v>253</v>
      </c>
      <c r="Z231" s="191">
        <v>577</v>
      </c>
      <c r="AA231" s="189">
        <v>442</v>
      </c>
      <c r="AB231" s="172">
        <f t="shared" si="2991"/>
        <v>4503</v>
      </c>
      <c r="AC231" s="173">
        <f t="shared" si="2992"/>
        <v>4844</v>
      </c>
      <c r="AE231" s="272" t="s">
        <v>85</v>
      </c>
      <c r="BI231" s="137" t="s">
        <v>21</v>
      </c>
      <c r="BJ231" s="129">
        <f>B231/B250</f>
        <v>7.8920255512054394E-2</v>
      </c>
      <c r="BK231" s="130">
        <f t="shared" ref="BK231" si="3102">C231/C250</f>
        <v>5.5726433870092275E-2</v>
      </c>
      <c r="BL231" s="131">
        <f t="shared" ref="BL231" si="3103">D231/D250</f>
        <v>6.8402642829382049E-2</v>
      </c>
      <c r="BM231" s="132">
        <f t="shared" ref="BM231" si="3104">E231/E250</f>
        <v>7.3619631901840496E-2</v>
      </c>
      <c r="BN231" s="129">
        <f t="shared" ref="BN231" si="3105">F231/F250</f>
        <v>8.5144388210777022E-2</v>
      </c>
      <c r="BO231" s="130">
        <f t="shared" ref="BO231" si="3106">G231/G250</f>
        <v>4.6639629200463502E-2</v>
      </c>
      <c r="BP231" s="131">
        <f t="shared" ref="BP231" si="3107">H231/H250</f>
        <v>8.0442704818464036E-2</v>
      </c>
      <c r="BQ231" s="132">
        <f t="shared" ref="BQ231" si="3108">I231/I250</f>
        <v>6.1542089129922185E-2</v>
      </c>
      <c r="BR231" s="129">
        <f t="shared" ref="BR231" si="3109">J231/J250</f>
        <v>4.5738045738045741E-2</v>
      </c>
      <c r="BS231" s="130">
        <f t="shared" ref="BS231" si="3110">K231/K250</f>
        <v>0.11646297627606039</v>
      </c>
      <c r="BT231" s="131">
        <f t="shared" ref="BT231" si="3111">L231/L250</f>
        <v>4.6132705143305849E-2</v>
      </c>
      <c r="BU231" s="129">
        <f t="shared" ref="BU231" si="3112">M231/M250</f>
        <v>0.12130054189245519</v>
      </c>
      <c r="BV231" s="133">
        <f t="shared" ref="BV231" si="3113">N231/N250</f>
        <v>5.5960805661404461E-2</v>
      </c>
      <c r="BW231" s="134">
        <f t="shared" ref="BW231" si="3114">O231/O250</f>
        <v>8.6274509803921567E-2</v>
      </c>
      <c r="BX231" s="129">
        <f t="shared" ref="BX231" si="3115">P231/P250</f>
        <v>5.8616647127784291E-2</v>
      </c>
      <c r="BY231" s="130">
        <f t="shared" ref="BY231" si="3116">Q231/Q250</f>
        <v>7.8464818763326227E-2</v>
      </c>
      <c r="BZ231" s="131">
        <f t="shared" ref="BZ231" si="3117">R231/R250</f>
        <v>8.0346724454075674E-2</v>
      </c>
      <c r="CA231" s="132">
        <f t="shared" ref="CA231" si="3118">S231/S250</f>
        <v>6.6631962519521082E-2</v>
      </c>
      <c r="CB231" s="129">
        <f t="shared" ref="CB231" si="3119">T231/T250</f>
        <v>7.1895424836601302E-2</v>
      </c>
      <c r="CC231" s="130">
        <f t="shared" ref="CC231" si="3120">U231/U250</f>
        <v>0.10690423162583519</v>
      </c>
      <c r="CD231" s="131">
        <f t="shared" ref="CD231" si="3121">V231/V250</f>
        <v>5.4769511638521222E-2</v>
      </c>
      <c r="CE231" s="132">
        <f t="shared" ref="CE231" si="3122">W231/W250</f>
        <v>8.3500200240288341E-2</v>
      </c>
      <c r="CF231" s="129">
        <f t="shared" ref="CF231" si="3123">X231/X250</f>
        <v>6.0501495284103979E-2</v>
      </c>
      <c r="CG231" s="130">
        <f t="shared" ref="CG231" si="3124">Y231/Y250</f>
        <v>9.298052186696068E-2</v>
      </c>
      <c r="CH231" s="131">
        <f t="shared" ref="CH231" si="3125">Z231/Z250</f>
        <v>7.3521916411824664E-2</v>
      </c>
      <c r="CI231" s="129">
        <f t="shared" ref="CI231" si="3126">AA231/AA250</f>
        <v>5.3067595149477731E-2</v>
      </c>
      <c r="CJ231" s="135">
        <f t="shared" ref="CJ231" si="3127">AB231/AB250</f>
        <v>6.7871461730925758E-2</v>
      </c>
      <c r="CK231" s="136">
        <f t="shared" ref="CK231" si="3128">AC231/AC250</f>
        <v>7.3145687364097614E-2</v>
      </c>
    </row>
    <row r="232" spans="1:89" ht="14.25" thickTop="1" thickBot="1" x14ac:dyDescent="0.25">
      <c r="A232" s="146" t="s">
        <v>22</v>
      </c>
      <c r="B232" s="196">
        <v>273</v>
      </c>
      <c r="C232" s="197">
        <v>254</v>
      </c>
      <c r="D232" s="198">
        <v>131</v>
      </c>
      <c r="E232" s="199">
        <v>130</v>
      </c>
      <c r="F232" s="196">
        <v>421</v>
      </c>
      <c r="G232" s="200">
        <v>252</v>
      </c>
      <c r="H232" s="198">
        <v>430</v>
      </c>
      <c r="I232" s="199">
        <v>403</v>
      </c>
      <c r="J232" s="196">
        <v>70</v>
      </c>
      <c r="K232" s="200">
        <v>143</v>
      </c>
      <c r="L232" s="198">
        <v>237</v>
      </c>
      <c r="M232" s="196">
        <v>380</v>
      </c>
      <c r="N232" s="201">
        <v>442</v>
      </c>
      <c r="O232" s="202">
        <v>550</v>
      </c>
      <c r="P232" s="196">
        <v>264</v>
      </c>
      <c r="Q232" s="200">
        <v>248</v>
      </c>
      <c r="R232" s="198">
        <v>364</v>
      </c>
      <c r="S232" s="199">
        <v>322</v>
      </c>
      <c r="T232" s="196">
        <v>46</v>
      </c>
      <c r="U232" s="200">
        <v>90</v>
      </c>
      <c r="V232" s="198">
        <v>201</v>
      </c>
      <c r="W232" s="199">
        <v>270</v>
      </c>
      <c r="X232" s="196">
        <v>213</v>
      </c>
      <c r="Y232" s="200">
        <v>186</v>
      </c>
      <c r="Z232" s="198">
        <v>477</v>
      </c>
      <c r="AA232" s="196">
        <v>507</v>
      </c>
      <c r="AB232" s="172">
        <f t="shared" si="2991"/>
        <v>3569</v>
      </c>
      <c r="AC232" s="173">
        <f t="shared" si="2992"/>
        <v>3735</v>
      </c>
      <c r="AE232" s="298" t="s">
        <v>0</v>
      </c>
      <c r="AF232" s="292" t="s">
        <v>1</v>
      </c>
      <c r="AG232" s="293"/>
      <c r="AH232" s="292" t="s">
        <v>2</v>
      </c>
      <c r="AI232" s="293"/>
      <c r="AJ232" s="292" t="s">
        <v>3</v>
      </c>
      <c r="AK232" s="293"/>
      <c r="AL232" s="292" t="s">
        <v>4</v>
      </c>
      <c r="AM232" s="293"/>
      <c r="AN232" s="292" t="s">
        <v>5</v>
      </c>
      <c r="AO232" s="293"/>
      <c r="AP232" s="292" t="s">
        <v>6</v>
      </c>
      <c r="AQ232" s="293"/>
      <c r="AR232" s="292" t="s">
        <v>7</v>
      </c>
      <c r="AS232" s="293"/>
      <c r="AT232" s="292" t="s">
        <v>8</v>
      </c>
      <c r="AU232" s="293"/>
      <c r="AV232" s="292" t="s">
        <v>9</v>
      </c>
      <c r="AW232" s="293"/>
      <c r="AX232" s="292" t="s">
        <v>10</v>
      </c>
      <c r="AY232" s="293"/>
      <c r="AZ232" s="292" t="s">
        <v>11</v>
      </c>
      <c r="BA232" s="293"/>
      <c r="BB232" s="292" t="s">
        <v>12</v>
      </c>
      <c r="BC232" s="293"/>
      <c r="BD232" s="294" t="s">
        <v>40</v>
      </c>
      <c r="BE232" s="295"/>
      <c r="BF232" s="296" t="s">
        <v>41</v>
      </c>
      <c r="BG232" s="297"/>
      <c r="BI232" s="146" t="s">
        <v>22</v>
      </c>
      <c r="BJ232" s="129">
        <f>B232/B250</f>
        <v>5.6253863589532251E-2</v>
      </c>
      <c r="BK232" s="130">
        <f t="shared" ref="BK232" si="3129">C232/C250</f>
        <v>4.5956214944816359E-2</v>
      </c>
      <c r="BL232" s="131">
        <f t="shared" ref="BL232" si="3130">D232/D250</f>
        <v>5.0913330742324132E-2</v>
      </c>
      <c r="BM232" s="132">
        <f t="shared" ref="BM232" si="3131">E232/E250</f>
        <v>4.9846625766871162E-2</v>
      </c>
      <c r="BN232" s="129">
        <f t="shared" ref="BN232" si="3132">F232/F250</f>
        <v>6.2667460553736232E-2</v>
      </c>
      <c r="BO232" s="130">
        <f t="shared" ref="BO232" si="3133">G232/G250</f>
        <v>3.6500579374275782E-2</v>
      </c>
      <c r="BP232" s="131">
        <f t="shared" ref="BP232" si="3134">H232/H250</f>
        <v>5.8037521932784449E-2</v>
      </c>
      <c r="BQ232" s="132">
        <f t="shared" ref="BQ232" si="3135">I232/I250</f>
        <v>4.7512379155859465E-2</v>
      </c>
      <c r="BR232" s="129">
        <f t="shared" ref="BR232" si="3136">J232/J250</f>
        <v>4.851004851004851E-2</v>
      </c>
      <c r="BS232" s="130">
        <f t="shared" ref="BS232" si="3137">K232/K250</f>
        <v>0.10280373831775701</v>
      </c>
      <c r="BT232" s="131">
        <f t="shared" ref="BT232" si="3138">L232/L250</f>
        <v>4.6525323910482919E-2</v>
      </c>
      <c r="BU232" s="129">
        <f t="shared" ref="BU232" si="3139">M232/M250</f>
        <v>7.9199666527719884E-2</v>
      </c>
      <c r="BV232" s="133">
        <f t="shared" ref="BV232" si="3140">N232/N250</f>
        <v>4.8121937942297223E-2</v>
      </c>
      <c r="BW232" s="134">
        <f t="shared" ref="BW232" si="3141">O232/O250</f>
        <v>6.3437139561707032E-2</v>
      </c>
      <c r="BX232" s="129">
        <f t="shared" ref="BX232" si="3142">P232/P250</f>
        <v>5.1582649472450177E-2</v>
      </c>
      <c r="BY232" s="130">
        <f t="shared" ref="BY232" si="3143">Q232/Q250</f>
        <v>5.2878464818763328E-2</v>
      </c>
      <c r="BZ232" s="131">
        <f t="shared" ref="BZ232" si="3144">R232/R250</f>
        <v>6.0676779463243874E-2</v>
      </c>
      <c r="CA232" s="132">
        <f t="shared" ref="CA232" si="3145">S232/S250</f>
        <v>5.5873676904390074E-2</v>
      </c>
      <c r="CB232" s="129">
        <f t="shared" ref="CB232" si="3146">T232/T250</f>
        <v>3.3405954974582423E-2</v>
      </c>
      <c r="CC232" s="130">
        <f t="shared" ref="CC232" si="3147">U232/U250</f>
        <v>6.6815144766147E-2</v>
      </c>
      <c r="CD232" s="131">
        <f t="shared" ref="CD232" si="3148">V232/V250</f>
        <v>4.5869465997261522E-2</v>
      </c>
      <c r="CE232" s="132">
        <f t="shared" ref="CE232" si="3149">W232/W250</f>
        <v>5.4064877853424106E-2</v>
      </c>
      <c r="CF232" s="129">
        <f t="shared" ref="CF232" si="3150">X232/X250</f>
        <v>4.8999309868875088E-2</v>
      </c>
      <c r="CG232" s="130">
        <f t="shared" ref="CG232" si="3151">Y232/Y250</f>
        <v>6.8357221609702312E-2</v>
      </c>
      <c r="CH232" s="131">
        <f t="shared" ref="CH232" si="3152">Z232/Z250</f>
        <v>6.0779816513761471E-2</v>
      </c>
      <c r="CI232" s="129">
        <f t="shared" ref="CI232" si="3153">AA232/AA250</f>
        <v>6.0871653259695041E-2</v>
      </c>
      <c r="CJ232" s="135">
        <f t="shared" ref="CJ232" si="3154">AB232/AB250</f>
        <v>5.379374792753143E-2</v>
      </c>
      <c r="CK232" s="136">
        <f t="shared" ref="CK232" si="3155">AC232/AC250</f>
        <v>5.639949263107031E-2</v>
      </c>
    </row>
    <row r="233" spans="1:89" ht="15" thickTop="1" thickBot="1" x14ac:dyDescent="0.3">
      <c r="A233" s="137" t="s">
        <v>23</v>
      </c>
      <c r="B233" s="189">
        <v>206</v>
      </c>
      <c r="C233" s="190">
        <v>236</v>
      </c>
      <c r="D233" s="191">
        <v>122</v>
      </c>
      <c r="E233" s="192">
        <v>147</v>
      </c>
      <c r="F233" s="189">
        <v>309</v>
      </c>
      <c r="G233" s="193">
        <v>195</v>
      </c>
      <c r="H233" s="191">
        <v>354</v>
      </c>
      <c r="I233" s="192">
        <v>319</v>
      </c>
      <c r="J233" s="189">
        <v>74</v>
      </c>
      <c r="K233" s="193">
        <v>70</v>
      </c>
      <c r="L233" s="191">
        <v>209</v>
      </c>
      <c r="M233" s="189">
        <v>253</v>
      </c>
      <c r="N233" s="194">
        <v>415</v>
      </c>
      <c r="O233" s="195">
        <v>378</v>
      </c>
      <c r="P233" s="189">
        <v>245</v>
      </c>
      <c r="Q233" s="193">
        <v>214</v>
      </c>
      <c r="R233" s="191">
        <v>284</v>
      </c>
      <c r="S233" s="192">
        <v>280</v>
      </c>
      <c r="T233" s="189">
        <v>65</v>
      </c>
      <c r="U233" s="193">
        <v>73</v>
      </c>
      <c r="V233" s="191">
        <v>212</v>
      </c>
      <c r="W233" s="192">
        <v>238</v>
      </c>
      <c r="X233" s="189">
        <v>149</v>
      </c>
      <c r="Y233" s="193">
        <v>114</v>
      </c>
      <c r="Z233" s="191">
        <v>432</v>
      </c>
      <c r="AA233" s="189">
        <v>497</v>
      </c>
      <c r="AB233" s="172">
        <f t="shared" si="2991"/>
        <v>3076</v>
      </c>
      <c r="AC233" s="173">
        <f t="shared" si="2992"/>
        <v>3014</v>
      </c>
      <c r="AE233" s="299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4.2447970327632395E-2</v>
      </c>
      <c r="BK233" s="130">
        <f t="shared" ref="BK233" si="3156">C233/C250</f>
        <v>4.2699475303057718E-2</v>
      </c>
      <c r="BL233" s="131">
        <f t="shared" ref="BL233" si="3157">D233/D250</f>
        <v>4.7415468324912551E-2</v>
      </c>
      <c r="BM233" s="132">
        <f t="shared" ref="BM233" si="3158">E233/E250</f>
        <v>5.6365030674846626E-2</v>
      </c>
      <c r="BN233" s="129">
        <f t="shared" ref="BN233" si="3159">F233/F250</f>
        <v>4.5995832092884791E-2</v>
      </c>
      <c r="BO233" s="130">
        <f t="shared" ref="BO233" si="3160">G233/G250</f>
        <v>2.8244495944380069E-2</v>
      </c>
      <c r="BP233" s="131">
        <f t="shared" ref="BP233" si="3161">H233/H250</f>
        <v>4.77797273586179E-2</v>
      </c>
      <c r="BQ233" s="132">
        <f t="shared" ref="BQ233" si="3162">I233/I250</f>
        <v>3.7609054468285781E-2</v>
      </c>
      <c r="BR233" s="129">
        <f t="shared" ref="BR233" si="3163">J233/J250</f>
        <v>5.128205128205128E-2</v>
      </c>
      <c r="BS233" s="130">
        <f t="shared" ref="BS233" si="3164">K233/K250</f>
        <v>5.0323508267433502E-2</v>
      </c>
      <c r="BT233" s="131">
        <f t="shared" ref="BT233" si="3165">L233/L250</f>
        <v>4.1028661170003929E-2</v>
      </c>
      <c r="BU233" s="129">
        <f t="shared" ref="BU233" si="3166">M233/M250</f>
        <v>5.2730304293455606E-2</v>
      </c>
      <c r="BV233" s="133">
        <f t="shared" ref="BV233" si="3167">N233/N250</f>
        <v>4.5182362547632006E-2</v>
      </c>
      <c r="BW233" s="134">
        <f t="shared" ref="BW233" si="3168">O233/O250</f>
        <v>4.3598615916955019E-2</v>
      </c>
      <c r="BX233" s="129">
        <f t="shared" ref="BX233" si="3169">P233/P250</f>
        <v>4.7870261821023836E-2</v>
      </c>
      <c r="BY233" s="130">
        <f t="shared" ref="BY233" si="3170">Q233/Q250</f>
        <v>4.562899786780384E-2</v>
      </c>
      <c r="BZ233" s="131">
        <f t="shared" ref="BZ233" si="3171">R233/R250</f>
        <v>4.7341223537256207E-2</v>
      </c>
      <c r="CA233" s="132">
        <f t="shared" ref="CA233" si="3172">S233/S250</f>
        <v>4.8585806003817456E-2</v>
      </c>
      <c r="CB233" s="129">
        <f t="shared" ref="CB233" si="3173">T233/T250</f>
        <v>4.7204066811909952E-2</v>
      </c>
      <c r="CC233" s="130">
        <f t="shared" ref="CC233" si="3174">U233/U250</f>
        <v>5.4194506310319225E-2</v>
      </c>
      <c r="CD233" s="131">
        <f t="shared" ref="CD233" si="3175">V233/V250</f>
        <v>4.8379735280693746E-2</v>
      </c>
      <c r="CE233" s="132">
        <f t="shared" ref="CE233" si="3176">W233/W250</f>
        <v>4.765718862635162E-2</v>
      </c>
      <c r="CF233" s="129">
        <f t="shared" ref="CF233" si="3177">X233/X250</f>
        <v>3.4276512537382099E-2</v>
      </c>
      <c r="CG233" s="130">
        <f t="shared" ref="CG233" si="3178">Y233/Y250</f>
        <v>4.1896361631753032E-2</v>
      </c>
      <c r="CH233" s="131">
        <f t="shared" ref="CH233" si="3179">Z233/Z250</f>
        <v>5.5045871559633031E-2</v>
      </c>
      <c r="CI233" s="129">
        <f t="shared" ref="CI233" si="3180">AA233/AA250</f>
        <v>5.9671028935046222E-2</v>
      </c>
      <c r="CJ233" s="135">
        <f t="shared" ref="CJ233" si="3181">AB233/AB250</f>
        <v>4.6363006059144486E-2</v>
      </c>
      <c r="CK233" s="136">
        <f t="shared" ref="CK233" si="3182">AC233/AC250</f>
        <v>4.5512201014737859E-2</v>
      </c>
    </row>
    <row r="234" spans="1:89" ht="13.5" thickTop="1" x14ac:dyDescent="0.2">
      <c r="A234" s="146" t="s">
        <v>24</v>
      </c>
      <c r="B234" s="203">
        <v>208</v>
      </c>
      <c r="C234" s="197">
        <v>244</v>
      </c>
      <c r="D234" s="198">
        <v>124</v>
      </c>
      <c r="E234" s="199">
        <v>180</v>
      </c>
      <c r="F234" s="196">
        <v>277</v>
      </c>
      <c r="G234" s="200">
        <v>256</v>
      </c>
      <c r="H234" s="198">
        <v>366</v>
      </c>
      <c r="I234" s="199">
        <v>444</v>
      </c>
      <c r="J234" s="196">
        <v>89</v>
      </c>
      <c r="K234" s="200">
        <v>68</v>
      </c>
      <c r="L234" s="198">
        <v>212</v>
      </c>
      <c r="M234" s="196">
        <v>242</v>
      </c>
      <c r="N234" s="201">
        <v>386</v>
      </c>
      <c r="O234" s="204">
        <v>392</v>
      </c>
      <c r="P234" s="196">
        <v>189</v>
      </c>
      <c r="Q234" s="200">
        <v>208</v>
      </c>
      <c r="R234" s="198">
        <v>291</v>
      </c>
      <c r="S234" s="199">
        <v>256</v>
      </c>
      <c r="T234" s="196">
        <v>57</v>
      </c>
      <c r="U234" s="200">
        <v>57</v>
      </c>
      <c r="V234" s="198">
        <v>208</v>
      </c>
      <c r="W234" s="205">
        <v>228</v>
      </c>
      <c r="X234" s="196">
        <v>141</v>
      </c>
      <c r="Y234" s="200">
        <v>111</v>
      </c>
      <c r="Z234" s="198">
        <v>436</v>
      </c>
      <c r="AA234" s="196">
        <v>449</v>
      </c>
      <c r="AB234" s="172">
        <f t="shared" si="2991"/>
        <v>2984</v>
      </c>
      <c r="AC234" s="173">
        <f t="shared" si="2992"/>
        <v>3135</v>
      </c>
      <c r="AE234" s="275" t="str">
        <f>$AE$17</f>
        <v>17:00 - 17:59</v>
      </c>
      <c r="AF234" s="126">
        <f t="shared" ref="AF234:AU235" si="3183">SUMIF($A$9:$A$32,$AE234,B$226:B$249)</f>
        <v>352</v>
      </c>
      <c r="AG234" s="186">
        <f t="shared" si="3183"/>
        <v>867</v>
      </c>
      <c r="AH234" s="127">
        <f t="shared" si="3183"/>
        <v>220</v>
      </c>
      <c r="AI234" s="180">
        <f t="shared" si="3183"/>
        <v>278</v>
      </c>
      <c r="AJ234" s="126">
        <f t="shared" si="3183"/>
        <v>362</v>
      </c>
      <c r="AK234" s="128">
        <f t="shared" si="3183"/>
        <v>1278</v>
      </c>
      <c r="AL234" s="127">
        <f t="shared" si="3183"/>
        <v>548</v>
      </c>
      <c r="AM234" s="180">
        <f t="shared" si="3183"/>
        <v>1180</v>
      </c>
      <c r="AN234" s="126">
        <f t="shared" si="3183"/>
        <v>236</v>
      </c>
      <c r="AO234" s="128">
        <f t="shared" si="3183"/>
        <v>72</v>
      </c>
      <c r="AP234" s="127">
        <f t="shared" si="3183"/>
        <v>751</v>
      </c>
      <c r="AQ234" s="126">
        <f t="shared" si="3183"/>
        <v>186</v>
      </c>
      <c r="AR234" s="179">
        <f t="shared" si="3183"/>
        <v>1301</v>
      </c>
      <c r="AS234" s="181">
        <f t="shared" si="3183"/>
        <v>722</v>
      </c>
      <c r="AT234" s="126">
        <f t="shared" si="3183"/>
        <v>631</v>
      </c>
      <c r="AU234" s="128">
        <f t="shared" si="3183"/>
        <v>437</v>
      </c>
      <c r="AV234" s="127">
        <f t="shared" ref="AP234:BE235" si="3184">SUMIF($A$9:$A$32,$AE234,R$226:R$249)</f>
        <v>561</v>
      </c>
      <c r="AW234" s="180">
        <f t="shared" si="3184"/>
        <v>684</v>
      </c>
      <c r="AX234" s="126">
        <f t="shared" si="3184"/>
        <v>176</v>
      </c>
      <c r="AY234" s="128">
        <f t="shared" si="3184"/>
        <v>41</v>
      </c>
      <c r="AZ234" s="127">
        <f t="shared" si="3184"/>
        <v>561</v>
      </c>
      <c r="BA234" s="180">
        <f t="shared" si="3184"/>
        <v>412</v>
      </c>
      <c r="BB234" s="126">
        <f t="shared" si="3184"/>
        <v>572</v>
      </c>
      <c r="BC234" s="128">
        <f t="shared" si="3184"/>
        <v>199</v>
      </c>
      <c r="BD234" s="184">
        <f t="shared" si="3184"/>
        <v>641</v>
      </c>
      <c r="BE234" s="185">
        <f t="shared" si="3184"/>
        <v>1018</v>
      </c>
      <c r="BF234" s="170">
        <f>AF234+AH234+AJ234+AL234+AN234+AP234+AR234+AT234+AV234+AX234+AZ234+BB234+BD234</f>
        <v>6912</v>
      </c>
      <c r="BG234" s="171">
        <f>AG234+AI234+AK234+AM234+AO234+AQ234+AS234+AU234+AW234+AY234+BA234+BC234+BE234</f>
        <v>7374</v>
      </c>
      <c r="BI234" s="146" t="s">
        <v>24</v>
      </c>
      <c r="BJ234" s="129">
        <f>B234/B250</f>
        <v>4.2860086544405519E-2</v>
      </c>
      <c r="BK234" s="130">
        <f t="shared" ref="BK234" si="3185">C234/C250</f>
        <v>4.4146915143839331E-2</v>
      </c>
      <c r="BL234" s="131">
        <f t="shared" ref="BL234" si="3186">D234/D250</f>
        <v>4.8192771084337352E-2</v>
      </c>
      <c r="BM234" s="132">
        <f t="shared" ref="BM234" si="3187">E234/E250</f>
        <v>6.9018404907975464E-2</v>
      </c>
      <c r="BN234" s="129">
        <f t="shared" ref="BN234" si="3188">F234/F250</f>
        <v>4.1232509675498658E-2</v>
      </c>
      <c r="BO234" s="130">
        <f t="shared" ref="BO234" si="3189">G234/G250</f>
        <v>3.7079953650057937E-2</v>
      </c>
      <c r="BP234" s="131">
        <f t="shared" ref="BP234" si="3190">H234/H250</f>
        <v>4.9399379133486299E-2</v>
      </c>
      <c r="BQ234" s="132">
        <f t="shared" ref="BQ234" si="3191">I234/I250</f>
        <v>5.2346144777175196E-2</v>
      </c>
      <c r="BR234" s="129">
        <f t="shared" ref="BR234" si="3192">J234/J250</f>
        <v>6.1677061677061676E-2</v>
      </c>
      <c r="BS234" s="130">
        <f t="shared" ref="BS234" si="3193">K234/K250</f>
        <v>4.8885693745506831E-2</v>
      </c>
      <c r="BT234" s="131">
        <f t="shared" ref="BT234" si="3194">L234/L250</f>
        <v>4.1617589320769532E-2</v>
      </c>
      <c r="BU234" s="129">
        <f t="shared" ref="BU234" si="3195">M234/M250</f>
        <v>5.043768236765319E-2</v>
      </c>
      <c r="BV234" s="133">
        <f t="shared" ref="BV234" si="3196">N234/N250</f>
        <v>4.2025040827436036E-2</v>
      </c>
      <c r="BW234" s="134">
        <f t="shared" ref="BW234" si="3197">O234/O250</f>
        <v>4.5213379469434836E-2</v>
      </c>
      <c r="BX234" s="129">
        <f t="shared" ref="BX234" si="3198">P234/P250</f>
        <v>3.6928487690504101E-2</v>
      </c>
      <c r="BY234" s="130">
        <f t="shared" ref="BY234" si="3199">Q234/Q250</f>
        <v>4.4349680170575695E-2</v>
      </c>
      <c r="BZ234" s="131">
        <f t="shared" ref="BZ234" si="3200">R234/R250</f>
        <v>4.8508084680780127E-2</v>
      </c>
      <c r="CA234" s="132">
        <f t="shared" ref="CA234" si="3201">S234/S250</f>
        <v>4.4421308346347388E-2</v>
      </c>
      <c r="CB234" s="129">
        <f t="shared" ref="CB234" si="3202">T234/T250</f>
        <v>4.1394335511982572E-2</v>
      </c>
      <c r="CC234" s="130">
        <f t="shared" ref="CC234" si="3203">U234/U250</f>
        <v>4.2316258351893093E-2</v>
      </c>
      <c r="CD234" s="131">
        <f t="shared" ref="CD234" si="3204">V234/V250</f>
        <v>4.746691008671839E-2</v>
      </c>
      <c r="CE234" s="132">
        <f t="shared" ref="CE234" si="3205">W234/W250</f>
        <v>4.5654785742891467E-2</v>
      </c>
      <c r="CF234" s="129">
        <f t="shared" ref="CF234" si="3206">X234/X250</f>
        <v>3.243616287094548E-2</v>
      </c>
      <c r="CG234" s="130">
        <f t="shared" ref="CG234" si="3207">Y234/Y250</f>
        <v>4.0793825799338476E-2</v>
      </c>
      <c r="CH234" s="131">
        <f t="shared" ref="CH234" si="3208">Z234/Z250</f>
        <v>5.5555555555555552E-2</v>
      </c>
      <c r="CI234" s="129">
        <f t="shared" ref="CI234" si="3209">AA234/AA250</f>
        <v>5.3908032176731902E-2</v>
      </c>
      <c r="CJ234" s="135">
        <f t="shared" ref="CJ234" si="3210">AB234/AB250</f>
        <v>4.4976336177011425E-2</v>
      </c>
      <c r="CK234" s="136">
        <f t="shared" ref="CK234" si="3211">AC234/AC250</f>
        <v>4.7339333172263832E-2</v>
      </c>
    </row>
    <row r="235" spans="1:89" x14ac:dyDescent="0.2">
      <c r="A235" s="137" t="s">
        <v>25</v>
      </c>
      <c r="B235" s="206">
        <v>205</v>
      </c>
      <c r="C235" s="190">
        <v>266</v>
      </c>
      <c r="D235" s="191">
        <v>111</v>
      </c>
      <c r="E235" s="192">
        <v>135</v>
      </c>
      <c r="F235" s="189">
        <v>264</v>
      </c>
      <c r="G235" s="193">
        <v>231</v>
      </c>
      <c r="H235" s="191">
        <v>392</v>
      </c>
      <c r="I235" s="192">
        <v>427</v>
      </c>
      <c r="J235" s="189">
        <v>88</v>
      </c>
      <c r="K235" s="190">
        <v>77</v>
      </c>
      <c r="L235" s="191">
        <v>253</v>
      </c>
      <c r="M235" s="189">
        <v>184</v>
      </c>
      <c r="N235" s="194">
        <v>357</v>
      </c>
      <c r="O235" s="207">
        <v>373</v>
      </c>
      <c r="P235" s="189">
        <v>180</v>
      </c>
      <c r="Q235" s="190">
        <v>192</v>
      </c>
      <c r="R235" s="191">
        <v>287</v>
      </c>
      <c r="S235" s="192">
        <v>244</v>
      </c>
      <c r="T235" s="198">
        <v>31</v>
      </c>
      <c r="U235" s="189">
        <v>56</v>
      </c>
      <c r="V235" s="191">
        <v>172</v>
      </c>
      <c r="W235" s="208">
        <v>267</v>
      </c>
      <c r="X235" s="189">
        <v>113</v>
      </c>
      <c r="Y235" s="193">
        <v>112</v>
      </c>
      <c r="Z235" s="191">
        <v>426</v>
      </c>
      <c r="AA235" s="189">
        <v>494</v>
      </c>
      <c r="AB235" s="172">
        <f t="shared" si="2991"/>
        <v>2879</v>
      </c>
      <c r="AC235" s="173">
        <f t="shared" si="2992"/>
        <v>3058</v>
      </c>
      <c r="AE235" s="277" t="str">
        <f>$AE$18</f>
        <v>18:00 - 18:59</v>
      </c>
      <c r="AF235" s="126">
        <f t="shared" si="3183"/>
        <v>226</v>
      </c>
      <c r="AG235" s="190">
        <f t="shared" si="3183"/>
        <v>479</v>
      </c>
      <c r="AH235" s="191">
        <f t="shared" si="3183"/>
        <v>86</v>
      </c>
      <c r="AI235" s="192">
        <f t="shared" si="3183"/>
        <v>268</v>
      </c>
      <c r="AJ235" s="278">
        <f t="shared" si="3183"/>
        <v>262</v>
      </c>
      <c r="AK235" s="193">
        <f t="shared" si="3183"/>
        <v>678</v>
      </c>
      <c r="AL235" s="191">
        <f t="shared" si="3183"/>
        <v>382</v>
      </c>
      <c r="AM235" s="192">
        <f t="shared" si="3183"/>
        <v>694</v>
      </c>
      <c r="AN235" s="278">
        <f t="shared" si="3183"/>
        <v>80</v>
      </c>
      <c r="AO235" s="193">
        <f t="shared" si="3183"/>
        <v>44</v>
      </c>
      <c r="AP235" s="191">
        <f t="shared" si="3184"/>
        <v>422</v>
      </c>
      <c r="AQ235" s="278">
        <f t="shared" si="3184"/>
        <v>170</v>
      </c>
      <c r="AR235" s="194">
        <f t="shared" si="3184"/>
        <v>524</v>
      </c>
      <c r="AS235" s="195">
        <f t="shared" si="3184"/>
        <v>495</v>
      </c>
      <c r="AT235" s="278">
        <f t="shared" si="3184"/>
        <v>275</v>
      </c>
      <c r="AU235" s="193">
        <f t="shared" si="3184"/>
        <v>320</v>
      </c>
      <c r="AV235" s="191">
        <f t="shared" si="3184"/>
        <v>302</v>
      </c>
      <c r="AW235" s="192">
        <f t="shared" si="3184"/>
        <v>387</v>
      </c>
      <c r="AX235" s="278">
        <f t="shared" si="3184"/>
        <v>68</v>
      </c>
      <c r="AY235" s="193">
        <f t="shared" si="3184"/>
        <v>42</v>
      </c>
      <c r="AZ235" s="191">
        <f t="shared" si="3184"/>
        <v>359</v>
      </c>
      <c r="BA235" s="192">
        <f t="shared" si="3184"/>
        <v>263</v>
      </c>
      <c r="BB235" s="278">
        <f t="shared" si="3184"/>
        <v>295</v>
      </c>
      <c r="BC235" s="193">
        <f t="shared" si="3184"/>
        <v>156</v>
      </c>
      <c r="BD235" s="191">
        <f t="shared" si="3184"/>
        <v>399</v>
      </c>
      <c r="BE235" s="278">
        <f t="shared" si="3184"/>
        <v>482</v>
      </c>
      <c r="BF235" s="172">
        <f>SUM(AF235,AH235,AJ235,AL235,AN235,AP235,AR235,AT235,AV235,AX235,AZ235,BB235,BD235)</f>
        <v>3680</v>
      </c>
      <c r="BG235" s="173">
        <f>SUM(AG235,AI235,AK235,AM235,AO235,AQ235,AS235,AU235,AW235,AY235,BA235,BC235,BE235)</f>
        <v>4478</v>
      </c>
      <c r="BI235" s="137" t="s">
        <v>25</v>
      </c>
      <c r="BJ235" s="129">
        <f>B235/B250</f>
        <v>4.2241912219245829E-2</v>
      </c>
      <c r="BK235" s="130">
        <f t="shared" ref="BK235" si="3212">C235/C250</f>
        <v>4.8127374705988782E-2</v>
      </c>
      <c r="BL235" s="131">
        <f t="shared" ref="BL235" si="3213">D235/D250</f>
        <v>4.3140303148076174E-2</v>
      </c>
      <c r="BM235" s="132">
        <f t="shared" ref="BM235" si="3214">E235/E250</f>
        <v>5.1763803680981595E-2</v>
      </c>
      <c r="BN235" s="129">
        <f t="shared" ref="BN235" si="3215">F235/F250</f>
        <v>3.9297409943435543E-2</v>
      </c>
      <c r="BO235" s="130">
        <f t="shared" ref="BO235" si="3216">G235/G250</f>
        <v>3.3458864426419467E-2</v>
      </c>
      <c r="BP235" s="131">
        <f t="shared" ref="BP235" si="3217">H235/H250</f>
        <v>5.2908624645701174E-2</v>
      </c>
      <c r="BQ235" s="132">
        <f t="shared" ref="BQ235" si="3218">I235/I250</f>
        <v>5.0341900495166236E-2</v>
      </c>
      <c r="BR235" s="129">
        <f t="shared" ref="BR235" si="3219">J235/J250</f>
        <v>6.0984060984060985E-2</v>
      </c>
      <c r="BS235" s="130">
        <f t="shared" ref="BS235" si="3220">K235/K250</f>
        <v>5.5355859094176854E-2</v>
      </c>
      <c r="BT235" s="131">
        <f t="shared" ref="BT235" si="3221">L235/L250</f>
        <v>4.9666274047899486E-2</v>
      </c>
      <c r="BU235" s="129">
        <f t="shared" ref="BU235" si="3222">M235/M250</f>
        <v>3.8349312213422262E-2</v>
      </c>
      <c r="BV235" s="133">
        <f t="shared" ref="BV235" si="3223">N235/N250</f>
        <v>3.8867719107240066E-2</v>
      </c>
      <c r="BW235" s="134">
        <f t="shared" ref="BW235" si="3224">O235/O250</f>
        <v>4.3021914648212228E-2</v>
      </c>
      <c r="BX235" s="129">
        <f t="shared" ref="BX235" si="3225">P235/P250</f>
        <v>3.5169988276670575E-2</v>
      </c>
      <c r="BY235" s="130">
        <f t="shared" ref="BY235" si="3226">Q235/Q250</f>
        <v>4.0938166311300643E-2</v>
      </c>
      <c r="BZ235" s="131">
        <f t="shared" ref="BZ235" si="3227">R235/R250</f>
        <v>4.7841306884480746E-2</v>
      </c>
      <c r="CA235" s="132">
        <f t="shared" ref="CA235" si="3228">S235/S250</f>
        <v>4.2339059517612354E-2</v>
      </c>
      <c r="CB235" s="129">
        <f t="shared" ref="CB235" si="3229">T235/T250</f>
        <v>2.2512708787218592E-2</v>
      </c>
      <c r="CC235" s="130">
        <f t="shared" ref="CC235" si="3230">U235/U250</f>
        <v>4.1573867854491464E-2</v>
      </c>
      <c r="CD235" s="131">
        <f t="shared" ref="CD235" si="3231">V235/V250</f>
        <v>3.925148334094021E-2</v>
      </c>
      <c r="CE235" s="132">
        <f t="shared" ref="CE235" si="3232">W235/W250</f>
        <v>5.3464156988386066E-2</v>
      </c>
      <c r="CF235" s="129">
        <f t="shared" ref="CF235" si="3233">X235/X250</f>
        <v>2.5994939038417299E-2</v>
      </c>
      <c r="CG235" s="130">
        <f t="shared" ref="CG235" si="3234">Y235/Y250</f>
        <v>4.1161337743476661E-2</v>
      </c>
      <c r="CH235" s="131">
        <f t="shared" ref="CH235" si="3235">Z235/Z250</f>
        <v>5.4281345565749234E-2</v>
      </c>
      <c r="CI235" s="129">
        <f t="shared" ref="CI235" si="3236">AA235/AA250</f>
        <v>5.931084163765158E-2</v>
      </c>
      <c r="CJ235" s="135">
        <f t="shared" ref="CJ235" si="3237">AB235/AB250</f>
        <v>4.3393723811533474E-2</v>
      </c>
      <c r="CK235" s="136">
        <f t="shared" ref="CK235" si="3238">AC235/AC250</f>
        <v>4.617661270838367E-2</v>
      </c>
    </row>
    <row r="236" spans="1:89" ht="13.5" thickBot="1" x14ac:dyDescent="0.25">
      <c r="A236" s="146" t="s">
        <v>26</v>
      </c>
      <c r="B236" s="203">
        <v>170</v>
      </c>
      <c r="C236" s="197">
        <v>216</v>
      </c>
      <c r="D236" s="198">
        <v>107</v>
      </c>
      <c r="E236" s="199">
        <v>107</v>
      </c>
      <c r="F236" s="196">
        <v>235</v>
      </c>
      <c r="G236" s="200">
        <v>230</v>
      </c>
      <c r="H236" s="198">
        <v>328</v>
      </c>
      <c r="I236" s="199">
        <v>379</v>
      </c>
      <c r="J236" s="196">
        <v>75</v>
      </c>
      <c r="K236" s="197">
        <v>44</v>
      </c>
      <c r="L236" s="198">
        <v>207</v>
      </c>
      <c r="M236" s="196">
        <v>171</v>
      </c>
      <c r="N236" s="201">
        <v>418</v>
      </c>
      <c r="O236" s="204">
        <v>342</v>
      </c>
      <c r="P236" s="196">
        <v>202</v>
      </c>
      <c r="Q236" s="197">
        <v>172</v>
      </c>
      <c r="R236" s="198">
        <v>286</v>
      </c>
      <c r="S236" s="199">
        <v>254</v>
      </c>
      <c r="T236" s="196">
        <v>48</v>
      </c>
      <c r="U236" s="200">
        <v>55</v>
      </c>
      <c r="V236" s="198">
        <v>214</v>
      </c>
      <c r="W236" s="205">
        <v>243</v>
      </c>
      <c r="X236" s="196">
        <v>157</v>
      </c>
      <c r="Y236" s="200">
        <v>97</v>
      </c>
      <c r="Z236" s="198">
        <v>430</v>
      </c>
      <c r="AA236" s="196">
        <v>492</v>
      </c>
      <c r="AB236" s="172">
        <f t="shared" si="2991"/>
        <v>2877</v>
      </c>
      <c r="AC236" s="173">
        <f t="shared" si="2992"/>
        <v>2802</v>
      </c>
      <c r="AE236" s="275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3.5029878425716053E-2</v>
      </c>
      <c r="BK236" s="130">
        <f t="shared" ref="BK236" si="3239">C236/C250</f>
        <v>3.9080875701103676E-2</v>
      </c>
      <c r="BL236" s="131">
        <f t="shared" ref="BL236" si="3240">D236/D250</f>
        <v>4.1585697629226585E-2</v>
      </c>
      <c r="BM236" s="132">
        <f t="shared" ref="BM236" si="3241">E236/E250</f>
        <v>4.1027607361963189E-2</v>
      </c>
      <c r="BN236" s="129">
        <f t="shared" ref="BN236" si="3242">F236/F250</f>
        <v>3.4980649002679366E-2</v>
      </c>
      <c r="BO236" s="130">
        <f t="shared" ref="BO236" si="3243">G236/G250</f>
        <v>3.3314020857473925E-2</v>
      </c>
      <c r="BP236" s="131">
        <f t="shared" ref="BP236" si="3244">H236/H250</f>
        <v>4.4270481846403024E-2</v>
      </c>
      <c r="BQ236" s="132">
        <f t="shared" ref="BQ236" si="3245">I236/I250</f>
        <v>4.46828578165527E-2</v>
      </c>
      <c r="BR236" s="129">
        <f t="shared" ref="BR236" si="3246">J236/J250</f>
        <v>5.1975051975051978E-2</v>
      </c>
      <c r="BS236" s="130">
        <f t="shared" ref="BS236" si="3247">K236/K250</f>
        <v>3.1631919482386771E-2</v>
      </c>
      <c r="BT236" s="131">
        <f t="shared" ref="BT236" si="3248">L236/L250</f>
        <v>4.0636042402826852E-2</v>
      </c>
      <c r="BU236" s="129">
        <f t="shared" ref="BU236" si="3249">M236/M250</f>
        <v>3.5639849937473947E-2</v>
      </c>
      <c r="BV236" s="133">
        <f t="shared" ref="BV236" si="3250">N236/N250</f>
        <v>4.5508982035928146E-2</v>
      </c>
      <c r="BW236" s="134">
        <f t="shared" ref="BW236" si="3251">O236/O250</f>
        <v>3.9446366782006921E-2</v>
      </c>
      <c r="BX236" s="129">
        <f t="shared" ref="BX236" si="3252">P236/P250</f>
        <v>3.9468542399374758E-2</v>
      </c>
      <c r="BY236" s="130">
        <f t="shared" ref="BY236" si="3253">Q236/Q250</f>
        <v>3.6673773987206823E-2</v>
      </c>
      <c r="BZ236" s="131">
        <f t="shared" ref="BZ236" si="3254">R236/R250</f>
        <v>4.7674612435405904E-2</v>
      </c>
      <c r="CA236" s="132">
        <f t="shared" ref="CA236" si="3255">S236/S250</f>
        <v>4.4074266874891549E-2</v>
      </c>
      <c r="CB236" s="129">
        <f t="shared" ref="CB236" si="3256">T236/T250</f>
        <v>3.4858387799564274E-2</v>
      </c>
      <c r="CC236" s="130">
        <f t="shared" ref="CC236" si="3257">U236/U250</f>
        <v>4.0831477357089828E-2</v>
      </c>
      <c r="CD236" s="131">
        <f t="shared" ref="CD236" si="3258">V236/V250</f>
        <v>4.8836147877681424E-2</v>
      </c>
      <c r="CE236" s="132">
        <f t="shared" ref="CE236" si="3259">W236/W250</f>
        <v>4.8658390068081696E-2</v>
      </c>
      <c r="CF236" s="129">
        <f t="shared" ref="CF236" si="3260">X236/X250</f>
        <v>3.6116862203818725E-2</v>
      </c>
      <c r="CG236" s="130">
        <f t="shared" ref="CG236" si="3261">Y236/Y250</f>
        <v>3.5648658581403897E-2</v>
      </c>
      <c r="CH236" s="131">
        <f t="shared" ref="CH236" si="3262">Z236/Z250</f>
        <v>5.4791029561671763E-2</v>
      </c>
      <c r="CI236" s="129">
        <f t="shared" ref="CI236" si="3263">AA236/AA250</f>
        <v>5.9070716772721812E-2</v>
      </c>
      <c r="CJ236" s="135">
        <f t="shared" ref="CJ236" si="3264">AB236/AB250</f>
        <v>4.3363578814095798E-2</v>
      </c>
      <c r="CK236" s="136">
        <f t="shared" ref="CK236" si="3265">AC236/AC250</f>
        <v>4.2310944672626236E-2</v>
      </c>
    </row>
    <row r="237" spans="1:89" ht="14.25" thickTop="1" thickBot="1" x14ac:dyDescent="0.25">
      <c r="A237" s="137" t="s">
        <v>27</v>
      </c>
      <c r="B237" s="206">
        <v>162</v>
      </c>
      <c r="C237" s="190">
        <v>299</v>
      </c>
      <c r="D237" s="191">
        <v>114</v>
      </c>
      <c r="E237" s="192">
        <v>136</v>
      </c>
      <c r="F237" s="189">
        <v>227</v>
      </c>
      <c r="G237" s="193">
        <v>347</v>
      </c>
      <c r="H237" s="191">
        <v>345</v>
      </c>
      <c r="I237" s="192">
        <v>432</v>
      </c>
      <c r="J237" s="189">
        <v>80</v>
      </c>
      <c r="K237" s="190">
        <v>58</v>
      </c>
      <c r="L237" s="191">
        <v>298</v>
      </c>
      <c r="M237" s="189">
        <v>153</v>
      </c>
      <c r="N237" s="194">
        <v>478</v>
      </c>
      <c r="O237" s="207">
        <v>317</v>
      </c>
      <c r="P237" s="189">
        <v>262</v>
      </c>
      <c r="Q237" s="190">
        <v>226</v>
      </c>
      <c r="R237" s="191">
        <v>319</v>
      </c>
      <c r="S237" s="192">
        <v>277</v>
      </c>
      <c r="T237" s="189">
        <v>75</v>
      </c>
      <c r="U237" s="193">
        <v>41</v>
      </c>
      <c r="V237" s="191">
        <v>235</v>
      </c>
      <c r="W237" s="208">
        <v>218</v>
      </c>
      <c r="X237" s="189">
        <v>185</v>
      </c>
      <c r="Y237" s="193">
        <v>75</v>
      </c>
      <c r="Z237" s="191">
        <v>407</v>
      </c>
      <c r="AA237" s="189">
        <v>456</v>
      </c>
      <c r="AB237" s="172">
        <f t="shared" si="2991"/>
        <v>3187</v>
      </c>
      <c r="AC237" s="173">
        <f t="shared" si="2992"/>
        <v>3035</v>
      </c>
      <c r="AE237" s="269" t="s">
        <v>13</v>
      </c>
      <c r="AF237" s="20">
        <f t="shared" ref="AF237:BG237" si="3266">SUM(AF234:AF236)</f>
        <v>578</v>
      </c>
      <c r="AG237" s="21">
        <f t="shared" si="3266"/>
        <v>1346</v>
      </c>
      <c r="AH237" s="20">
        <f t="shared" si="3266"/>
        <v>306</v>
      </c>
      <c r="AI237" s="21">
        <f t="shared" si="3266"/>
        <v>546</v>
      </c>
      <c r="AJ237" s="20">
        <f t="shared" si="3266"/>
        <v>624</v>
      </c>
      <c r="AK237" s="21">
        <f t="shared" si="3266"/>
        <v>1956</v>
      </c>
      <c r="AL237" s="20">
        <f t="shared" si="3266"/>
        <v>930</v>
      </c>
      <c r="AM237" s="21">
        <f t="shared" si="3266"/>
        <v>1874</v>
      </c>
      <c r="AN237" s="20">
        <f t="shared" si="3266"/>
        <v>316</v>
      </c>
      <c r="AO237" s="21">
        <f t="shared" si="3266"/>
        <v>116</v>
      </c>
      <c r="AP237" s="20">
        <f t="shared" si="3266"/>
        <v>1173</v>
      </c>
      <c r="AQ237" s="21">
        <f t="shared" si="3266"/>
        <v>356</v>
      </c>
      <c r="AR237" s="20">
        <f t="shared" si="3266"/>
        <v>1825</v>
      </c>
      <c r="AS237" s="21">
        <f t="shared" si="3266"/>
        <v>1217</v>
      </c>
      <c r="AT237" s="20">
        <f t="shared" si="3266"/>
        <v>906</v>
      </c>
      <c r="AU237" s="21">
        <f t="shared" si="3266"/>
        <v>757</v>
      </c>
      <c r="AV237" s="20">
        <f t="shared" si="3266"/>
        <v>863</v>
      </c>
      <c r="AW237" s="21">
        <f t="shared" si="3266"/>
        <v>1071</v>
      </c>
      <c r="AX237" s="20">
        <f t="shared" si="3266"/>
        <v>244</v>
      </c>
      <c r="AY237" s="21">
        <f t="shared" si="3266"/>
        <v>83</v>
      </c>
      <c r="AZ237" s="20">
        <f t="shared" si="3266"/>
        <v>920</v>
      </c>
      <c r="BA237" s="21">
        <f t="shared" si="3266"/>
        <v>675</v>
      </c>
      <c r="BB237" s="20">
        <f t="shared" si="3266"/>
        <v>867</v>
      </c>
      <c r="BC237" s="21">
        <f t="shared" si="3266"/>
        <v>355</v>
      </c>
      <c r="BD237" s="20">
        <f t="shared" si="3266"/>
        <v>1040</v>
      </c>
      <c r="BE237" s="21">
        <f t="shared" si="3266"/>
        <v>1500</v>
      </c>
      <c r="BF237" s="174">
        <f t="shared" si="3266"/>
        <v>10592</v>
      </c>
      <c r="BG237" s="175">
        <f t="shared" si="3266"/>
        <v>11852</v>
      </c>
      <c r="BI237" s="137" t="s">
        <v>27</v>
      </c>
      <c r="BJ237" s="129">
        <f>B237/B250</f>
        <v>3.3381413558623535E-2</v>
      </c>
      <c r="BK237" s="130">
        <f t="shared" ref="BK237" si="3267">C237/C250</f>
        <v>5.4098064049212954E-2</v>
      </c>
      <c r="BL237" s="131">
        <f t="shared" ref="BL237" si="3268">D237/D250</f>
        <v>4.4306257287213373E-2</v>
      </c>
      <c r="BM237" s="132">
        <f t="shared" ref="BM237" si="3269">E237/E250</f>
        <v>5.2147239263803678E-2</v>
      </c>
      <c r="BN237" s="129">
        <f t="shared" ref="BN237" si="3270">F237/F250</f>
        <v>3.3789818398332838E-2</v>
      </c>
      <c r="BO237" s="130">
        <f t="shared" ref="BO237" si="3271">G237/G250</f>
        <v>5.0260718424101972E-2</v>
      </c>
      <c r="BP237" s="131">
        <f t="shared" ref="BP237" si="3272">H237/H250</f>
        <v>4.6564988527466593E-2</v>
      </c>
      <c r="BQ237" s="132">
        <f t="shared" ref="BQ237" si="3273">I237/I250</f>
        <v>5.0931384107521814E-2</v>
      </c>
      <c r="BR237" s="129">
        <f t="shared" ref="BR237" si="3274">J237/J250</f>
        <v>5.5440055440055439E-2</v>
      </c>
      <c r="BS237" s="130">
        <f t="shared" ref="BS237" si="3275">K237/K250</f>
        <v>4.1696621135873475E-2</v>
      </c>
      <c r="BT237" s="131">
        <f t="shared" ref="BT237" si="3276">L237/L250</f>
        <v>5.8500196309383586E-2</v>
      </c>
      <c r="BU237" s="129">
        <f t="shared" ref="BU237" si="3277">M237/M250</f>
        <v>3.1888286786160902E-2</v>
      </c>
      <c r="BV237" s="133">
        <f t="shared" ref="BV237" si="3278">N237/N250</f>
        <v>5.2041371801850846E-2</v>
      </c>
      <c r="BW237" s="134">
        <f t="shared" ref="BW237" si="3279">O237/O250</f>
        <v>3.6562860438292967E-2</v>
      </c>
      <c r="BX237" s="129">
        <f t="shared" ref="BX237" si="3280">P237/P250</f>
        <v>5.1191871824931616E-2</v>
      </c>
      <c r="BY237" s="130">
        <f t="shared" ref="BY237" si="3281">Q237/Q250</f>
        <v>4.8187633262260131E-2</v>
      </c>
      <c r="BZ237" s="131">
        <f t="shared" ref="BZ237" si="3282">R237/R250</f>
        <v>5.3175529254875814E-2</v>
      </c>
      <c r="CA237" s="132">
        <f t="shared" ref="CA237" si="3283">S237/S250</f>
        <v>4.8065243796633697E-2</v>
      </c>
      <c r="CB237" s="129">
        <f t="shared" ref="CB237" si="3284">T237/T250</f>
        <v>5.4466230936819175E-2</v>
      </c>
      <c r="CC237" s="130">
        <f t="shared" ref="CC237" si="3285">U237/U250</f>
        <v>3.0438010393466965E-2</v>
      </c>
      <c r="CD237" s="131">
        <f t="shared" ref="CD237" si="3286">V237/V250</f>
        <v>5.3628480146052031E-2</v>
      </c>
      <c r="CE237" s="132">
        <f t="shared" ref="CE237" si="3287">W237/W250</f>
        <v>4.3652382859431314E-2</v>
      </c>
      <c r="CF237" s="129">
        <f t="shared" ref="CF237" si="3288">X237/X250</f>
        <v>4.2558086036346907E-2</v>
      </c>
      <c r="CG237" s="130">
        <f t="shared" ref="CG237" si="3289">Y237/Y250</f>
        <v>2.7563395810363836E-2</v>
      </c>
      <c r="CH237" s="131">
        <f t="shared" ref="CH237" si="3290">Z237/Z250</f>
        <v>5.1860346585117227E-2</v>
      </c>
      <c r="CI237" s="129">
        <f t="shared" ref="CI237" si="3291">AA237/AA250</f>
        <v>5.4748469203986072E-2</v>
      </c>
      <c r="CJ237" s="135">
        <f t="shared" ref="CJ237" si="3292">AB237/AB250</f>
        <v>4.8036053416935461E-2</v>
      </c>
      <c r="CK237" s="136">
        <f t="shared" ref="CK237" si="3293">AC237/AC250</f>
        <v>4.5829306595796086E-2</v>
      </c>
    </row>
    <row r="238" spans="1:89" ht="13.5" thickTop="1" x14ac:dyDescent="0.2">
      <c r="A238" s="146" t="s">
        <v>28</v>
      </c>
      <c r="B238" s="203">
        <v>169</v>
      </c>
      <c r="C238" s="197">
        <v>390</v>
      </c>
      <c r="D238" s="198">
        <v>148</v>
      </c>
      <c r="E238" s="199">
        <v>147</v>
      </c>
      <c r="F238" s="196">
        <v>263</v>
      </c>
      <c r="G238" s="200">
        <v>587</v>
      </c>
      <c r="H238" s="198">
        <v>409</v>
      </c>
      <c r="I238" s="199">
        <v>668</v>
      </c>
      <c r="J238" s="196">
        <v>129</v>
      </c>
      <c r="K238" s="197">
        <v>54</v>
      </c>
      <c r="L238" s="198">
        <v>492</v>
      </c>
      <c r="M238" s="196">
        <v>145</v>
      </c>
      <c r="N238" s="201">
        <v>713</v>
      </c>
      <c r="O238" s="204">
        <v>450</v>
      </c>
      <c r="P238" s="196">
        <v>376</v>
      </c>
      <c r="Q238" s="197">
        <v>227</v>
      </c>
      <c r="R238" s="198">
        <v>339</v>
      </c>
      <c r="S238" s="199">
        <v>425</v>
      </c>
      <c r="T238" s="196">
        <v>169</v>
      </c>
      <c r="U238" s="200">
        <v>27</v>
      </c>
      <c r="V238" s="198">
        <v>424</v>
      </c>
      <c r="W238" s="205">
        <v>260</v>
      </c>
      <c r="X238" s="196">
        <v>360</v>
      </c>
      <c r="Y238" s="200">
        <v>67</v>
      </c>
      <c r="Z238" s="198">
        <v>522</v>
      </c>
      <c r="AA238" s="196">
        <v>544</v>
      </c>
      <c r="AB238" s="172">
        <f t="shared" si="2991"/>
        <v>4513</v>
      </c>
      <c r="AC238" s="173">
        <f t="shared" si="2992"/>
        <v>3991</v>
      </c>
      <c r="BI238" s="146" t="s">
        <v>28</v>
      </c>
      <c r="BJ238" s="129">
        <f>B238/B250</f>
        <v>3.4823820317329487E-2</v>
      </c>
      <c r="BK238" s="130">
        <f t="shared" ref="BK238" si="3294">C238/C250</f>
        <v>7.0562692238103852E-2</v>
      </c>
      <c r="BL238" s="131">
        <f t="shared" ref="BL238" si="3295">D238/D250</f>
        <v>5.7520404197434899E-2</v>
      </c>
      <c r="BM238" s="132">
        <f t="shared" ref="BM238" si="3296">E238/E250</f>
        <v>5.6365030674846626E-2</v>
      </c>
      <c r="BN238" s="129">
        <f t="shared" ref="BN238" si="3297">F238/F250</f>
        <v>3.9148556117892232E-2</v>
      </c>
      <c r="BO238" s="130">
        <f t="shared" ref="BO238" si="3298">G238/G250</f>
        <v>8.502317497103129E-2</v>
      </c>
      <c r="BP238" s="131">
        <f t="shared" ref="BP238" si="3299">H238/H250</f>
        <v>5.5203131326764743E-2</v>
      </c>
      <c r="BQ238" s="132">
        <f t="shared" ref="BQ238" si="3300">I238/I250</f>
        <v>7.8755010610705029E-2</v>
      </c>
      <c r="BR238" s="129">
        <f t="shared" ref="BR238" si="3301">J238/J250</f>
        <v>8.9397089397089402E-2</v>
      </c>
      <c r="BS238" s="130">
        <f t="shared" ref="BS238" si="3302">K238/K250</f>
        <v>3.8820992092020126E-2</v>
      </c>
      <c r="BT238" s="131">
        <f t="shared" ref="BT238" si="3303">L238/L250</f>
        <v>9.6584216725559488E-2</v>
      </c>
      <c r="BU238" s="129">
        <f t="shared" ref="BU238" si="3304">M238/M250</f>
        <v>3.0220925385577323E-2</v>
      </c>
      <c r="BV238" s="133">
        <f t="shared" ref="BV238" si="3305">N238/N250</f>
        <v>7.7626565051714752E-2</v>
      </c>
      <c r="BW238" s="134">
        <f t="shared" ref="BW238" si="3306">O238/O250</f>
        <v>5.1903114186851208E-2</v>
      </c>
      <c r="BX238" s="129">
        <f t="shared" ref="BX238" si="3307">P238/P250</f>
        <v>7.3466197733489641E-2</v>
      </c>
      <c r="BY238" s="130">
        <f t="shared" ref="BY238" si="3308">Q238/Q250</f>
        <v>4.8400852878464816E-2</v>
      </c>
      <c r="BZ238" s="131">
        <f t="shared" ref="BZ238" si="3309">R238/R250</f>
        <v>5.6509418236372726E-2</v>
      </c>
      <c r="CA238" s="132">
        <f t="shared" ref="CA238" si="3310">S238/S250</f>
        <v>7.3746312684365781E-2</v>
      </c>
      <c r="CB238" s="129">
        <f t="shared" ref="CB238" si="3311">T238/T250</f>
        <v>0.12273057371096587</v>
      </c>
      <c r="CC238" s="130">
        <f t="shared" ref="CC238" si="3312">U238/U250</f>
        <v>2.0044543429844099E-2</v>
      </c>
      <c r="CD238" s="131">
        <f t="shared" ref="CD238" si="3313">V238/V250</f>
        <v>9.6759470561387492E-2</v>
      </c>
      <c r="CE238" s="132">
        <f t="shared" ref="CE238" si="3314">W238/W250</f>
        <v>5.2062474969963954E-2</v>
      </c>
      <c r="CF238" s="129">
        <f t="shared" ref="CF238" si="3315">X238/X250</f>
        <v>8.2815734989648032E-2</v>
      </c>
      <c r="CG238" s="130">
        <f t="shared" ref="CG238" si="3316">Y238/Y250</f>
        <v>2.4623300257258361E-2</v>
      </c>
      <c r="CH238" s="131">
        <f t="shared" ref="CH238" si="3317">Z238/Z250</f>
        <v>6.6513761467889912E-2</v>
      </c>
      <c r="CI238" s="129">
        <f t="shared" ref="CI238" si="3318">AA238/AA250</f>
        <v>6.5313963260895669E-2</v>
      </c>
      <c r="CJ238" s="135">
        <f t="shared" ref="CJ238" si="3319">AB238/AB250</f>
        <v>6.8022186718114122E-2</v>
      </c>
      <c r="CK238" s="136">
        <f t="shared" ref="CK238" si="3320">AC238/AC250</f>
        <v>6.0265160666827737E-2</v>
      </c>
    </row>
    <row r="239" spans="1:89" x14ac:dyDescent="0.2">
      <c r="A239" s="137" t="s">
        <v>29</v>
      </c>
      <c r="B239" s="206">
        <v>341</v>
      </c>
      <c r="C239" s="190">
        <v>839</v>
      </c>
      <c r="D239" s="191">
        <v>270</v>
      </c>
      <c r="E239" s="192">
        <v>215</v>
      </c>
      <c r="F239" s="189">
        <v>405</v>
      </c>
      <c r="G239" s="193">
        <v>1070</v>
      </c>
      <c r="H239" s="191">
        <v>550</v>
      </c>
      <c r="I239" s="192">
        <v>1121</v>
      </c>
      <c r="J239" s="189">
        <v>223</v>
      </c>
      <c r="K239" s="190">
        <v>58</v>
      </c>
      <c r="L239" s="191">
        <v>797</v>
      </c>
      <c r="M239" s="189">
        <v>155</v>
      </c>
      <c r="N239" s="194">
        <v>1081</v>
      </c>
      <c r="O239" s="207">
        <v>609</v>
      </c>
      <c r="P239" s="189">
        <v>676</v>
      </c>
      <c r="Q239" s="190">
        <v>384</v>
      </c>
      <c r="R239" s="191">
        <v>593</v>
      </c>
      <c r="S239" s="192">
        <v>631</v>
      </c>
      <c r="T239" s="189">
        <v>266</v>
      </c>
      <c r="U239" s="193">
        <v>39</v>
      </c>
      <c r="V239" s="191">
        <v>608</v>
      </c>
      <c r="W239" s="208">
        <v>402</v>
      </c>
      <c r="X239" s="189">
        <v>609</v>
      </c>
      <c r="Y239" s="193">
        <v>124</v>
      </c>
      <c r="Z239" s="191">
        <v>682</v>
      </c>
      <c r="AA239" s="189">
        <v>788</v>
      </c>
      <c r="AB239" s="172">
        <f t="shared" si="2991"/>
        <v>7101</v>
      </c>
      <c r="AC239" s="173">
        <f t="shared" si="2992"/>
        <v>6435</v>
      </c>
      <c r="BI239" s="137" t="s">
        <v>29</v>
      </c>
      <c r="BJ239" s="129">
        <f>B239/B250</f>
        <v>7.0265814959818665E-2</v>
      </c>
      <c r="BK239" s="130">
        <f t="shared" ref="BK239" si="3321">C239/C250</f>
        <v>0.15180025330197214</v>
      </c>
      <c r="BL239" s="131">
        <f t="shared" ref="BL239" si="3322">D239/D250</f>
        <v>0.10493587252234746</v>
      </c>
      <c r="BM239" s="132">
        <f t="shared" ref="BM239" si="3323">E239/E250</f>
        <v>8.2438650306748462E-2</v>
      </c>
      <c r="BN239" s="129">
        <f t="shared" ref="BN239" si="3324">F239/F250</f>
        <v>6.0285799345043169E-2</v>
      </c>
      <c r="BO239" s="130">
        <f t="shared" ref="BO239" si="3325">G239/G250</f>
        <v>0.15498261877172653</v>
      </c>
      <c r="BP239" s="131">
        <f t="shared" ref="BP239" si="3326">H239/H250</f>
        <v>7.4234039681468481E-2</v>
      </c>
      <c r="BQ239" s="132">
        <f t="shared" ref="BQ239" si="3327">I239/I250</f>
        <v>0.13216222589012025</v>
      </c>
      <c r="BR239" s="129">
        <f t="shared" ref="BR239" si="3328">J239/J250</f>
        <v>0.15453915453915454</v>
      </c>
      <c r="BS239" s="130">
        <f t="shared" ref="BS239" si="3329">K239/K250</f>
        <v>4.1696621135873475E-2</v>
      </c>
      <c r="BT239" s="131">
        <f t="shared" ref="BT239" si="3330">L239/L250</f>
        <v>0.15645857872006283</v>
      </c>
      <c r="BU239" s="129">
        <f t="shared" ref="BU239" si="3331">M239/M250</f>
        <v>3.2305127136306795E-2</v>
      </c>
      <c r="BV239" s="133">
        <f t="shared" ref="BV239" si="3332">N239/N250</f>
        <v>0.11769188894937398</v>
      </c>
      <c r="BW239" s="134">
        <f t="shared" ref="BW239" si="3333">O239/O250</f>
        <v>7.0242214532871966E-2</v>
      </c>
      <c r="BX239" s="129">
        <f t="shared" ref="BX239" si="3334">P239/P250</f>
        <v>0.13208284486127395</v>
      </c>
      <c r="BY239" s="130">
        <f t="shared" ref="BY239" si="3335">Q239/Q250</f>
        <v>8.1876332622601286E-2</v>
      </c>
      <c r="BZ239" s="131">
        <f t="shared" ref="BZ239" si="3336">R239/R250</f>
        <v>9.8849808301383568E-2</v>
      </c>
      <c r="CA239" s="132">
        <f t="shared" ref="CA239" si="3337">S239/S250</f>
        <v>0.10949158424431719</v>
      </c>
      <c r="CB239" s="129">
        <f t="shared" ref="CB239" si="3338">T239/T250</f>
        <v>0.19317356572258534</v>
      </c>
      <c r="CC239" s="130">
        <f t="shared" ref="CC239" si="3339">U239/U250</f>
        <v>2.8953229398663696E-2</v>
      </c>
      <c r="CD239" s="131">
        <f t="shared" ref="CD239" si="3340">V239/V250</f>
        <v>0.13874942948425376</v>
      </c>
      <c r="CE239" s="132">
        <f t="shared" ref="CE239" si="3341">W239/W250</f>
        <v>8.0496595915098113E-2</v>
      </c>
      <c r="CF239" s="129">
        <f t="shared" ref="CF239" si="3342">X239/X250</f>
        <v>0.14009661835748793</v>
      </c>
      <c r="CG239" s="130">
        <f t="shared" ref="CG239" si="3343">Y239/Y250</f>
        <v>4.5571481073134877E-2</v>
      </c>
      <c r="CH239" s="131">
        <f t="shared" ref="CH239" si="3344">Z239/Z250</f>
        <v>8.6901121304791024E-2</v>
      </c>
      <c r="CI239" s="129">
        <f t="shared" ref="CI239" si="3345">AA239/AA250</f>
        <v>9.4609196782326807E-2</v>
      </c>
      <c r="CJ239" s="135">
        <f t="shared" ref="CJ239" si="3346">AB239/AB250</f>
        <v>0.10702981340246587</v>
      </c>
      <c r="CK239" s="136">
        <f t="shared" ref="CK239" si="3347">AC239/AC250</f>
        <v>9.717021019569945E-2</v>
      </c>
    </row>
    <row r="240" spans="1:89" x14ac:dyDescent="0.2">
      <c r="A240" s="146" t="s">
        <v>30</v>
      </c>
      <c r="B240" s="203">
        <v>352</v>
      </c>
      <c r="C240" s="197">
        <v>867</v>
      </c>
      <c r="D240" s="198">
        <v>220</v>
      </c>
      <c r="E240" s="199">
        <v>278</v>
      </c>
      <c r="F240" s="196">
        <v>362</v>
      </c>
      <c r="G240" s="200">
        <v>1278</v>
      </c>
      <c r="H240" s="198">
        <v>548</v>
      </c>
      <c r="I240" s="199">
        <v>1180</v>
      </c>
      <c r="J240" s="196">
        <v>236</v>
      </c>
      <c r="K240" s="197">
        <v>72</v>
      </c>
      <c r="L240" s="198">
        <v>751</v>
      </c>
      <c r="M240" s="196">
        <v>186</v>
      </c>
      <c r="N240" s="201">
        <v>1301</v>
      </c>
      <c r="O240" s="204">
        <v>722</v>
      </c>
      <c r="P240" s="196">
        <v>631</v>
      </c>
      <c r="Q240" s="197">
        <v>437</v>
      </c>
      <c r="R240" s="198">
        <v>561</v>
      </c>
      <c r="S240" s="199">
        <v>684</v>
      </c>
      <c r="T240" s="196">
        <v>176</v>
      </c>
      <c r="U240" s="200">
        <v>41</v>
      </c>
      <c r="V240" s="198">
        <v>561</v>
      </c>
      <c r="W240" s="205">
        <v>412</v>
      </c>
      <c r="X240" s="196">
        <v>572</v>
      </c>
      <c r="Y240" s="200">
        <v>199</v>
      </c>
      <c r="Z240" s="198">
        <v>641</v>
      </c>
      <c r="AA240" s="196">
        <v>1018</v>
      </c>
      <c r="AB240" s="172">
        <f t="shared" si="2991"/>
        <v>6912</v>
      </c>
      <c r="AC240" s="173">
        <f t="shared" si="2992"/>
        <v>7374</v>
      </c>
      <c r="BI240" s="146" t="s">
        <v>30</v>
      </c>
      <c r="BJ240" s="129">
        <f>B240/B250</f>
        <v>7.253245415207088E-2</v>
      </c>
      <c r="BK240" s="130">
        <f t="shared" ref="BK240" si="3348">C240/C250</f>
        <v>0.15686629274470779</v>
      </c>
      <c r="BL240" s="131">
        <f t="shared" ref="BL240" si="3349">D240/D250</f>
        <v>8.5503303536727554E-2</v>
      </c>
      <c r="BM240" s="132">
        <f t="shared" ref="BM240" si="3350">E240/E250</f>
        <v>0.10659509202453987</v>
      </c>
      <c r="BN240" s="129">
        <f t="shared" ref="BN240" si="3351">F240/F250</f>
        <v>5.3885084846680559E-2</v>
      </c>
      <c r="BO240" s="130">
        <f t="shared" ref="BO240" si="3352">G240/G250</f>
        <v>0.1851100811123986</v>
      </c>
      <c r="BP240" s="131">
        <f t="shared" ref="BP240" si="3353">H240/H250</f>
        <v>7.3964097718990415E-2</v>
      </c>
      <c r="BQ240" s="132">
        <f t="shared" ref="BQ240" si="3354">I240/I250</f>
        <v>0.13911813251591607</v>
      </c>
      <c r="BR240" s="129">
        <f t="shared" ref="BR240" si="3355">J240/J250</f>
        <v>0.16354816354816354</v>
      </c>
      <c r="BS240" s="130">
        <f t="shared" ref="BS240" si="3356">K240/K250</f>
        <v>5.1761322789360173E-2</v>
      </c>
      <c r="BT240" s="131">
        <f t="shared" ref="BT240" si="3357">L240/L250</f>
        <v>0.1474283470749902</v>
      </c>
      <c r="BU240" s="129">
        <f t="shared" ref="BU240" si="3358">M240/M250</f>
        <v>3.8766152563568156E-2</v>
      </c>
      <c r="BV240" s="133">
        <f t="shared" ref="BV240" si="3359">N240/N250</f>
        <v>0.14164398475775722</v>
      </c>
      <c r="BW240" s="134">
        <f t="shared" ref="BW240" si="3360">O240/O250</f>
        <v>8.3275663206459058E-2</v>
      </c>
      <c r="BX240" s="129">
        <f t="shared" ref="BX240" si="3361">P240/P250</f>
        <v>0.12329034779210629</v>
      </c>
      <c r="BY240" s="130">
        <f t="shared" ref="BY240" si="3362">Q240/Q250</f>
        <v>9.3176972281449888E-2</v>
      </c>
      <c r="BZ240" s="131">
        <f t="shared" ref="BZ240" si="3363">R240/R250</f>
        <v>9.3515585930988493E-2</v>
      </c>
      <c r="CA240" s="132">
        <f t="shared" ref="CA240" si="3364">S240/S250</f>
        <v>0.11868818323789693</v>
      </c>
      <c r="CB240" s="129">
        <f t="shared" ref="CB240" si="3365">T240/T250</f>
        <v>0.12781408859840232</v>
      </c>
      <c r="CC240" s="130">
        <f t="shared" ref="CC240" si="3366">U240/U250</f>
        <v>3.0438010393466965E-2</v>
      </c>
      <c r="CD240" s="131">
        <f t="shared" ref="CD240" si="3367">V240/V250</f>
        <v>0.12802373345504336</v>
      </c>
      <c r="CE240" s="132">
        <f t="shared" ref="CE240" si="3368">W240/W250</f>
        <v>8.2498998798558265E-2</v>
      </c>
      <c r="CF240" s="129">
        <f t="shared" ref="CF240" si="3369">X240/X250</f>
        <v>0.13158500115021854</v>
      </c>
      <c r="CG240" s="130">
        <f t="shared" ref="CG240" si="3370">Y240/Y250</f>
        <v>7.313487688349872E-2</v>
      </c>
      <c r="CH240" s="131">
        <f t="shared" ref="CH240" si="3371">Z240/Z250</f>
        <v>8.1676860346585112E-2</v>
      </c>
      <c r="CI240" s="129">
        <f t="shared" ref="CI240" si="3372">AA240/AA250</f>
        <v>0.1222235562492496</v>
      </c>
      <c r="CJ240" s="135">
        <f t="shared" ref="CJ240" si="3373">AB240/AB250</f>
        <v>0.10418111114460556</v>
      </c>
      <c r="CK240" s="136">
        <f t="shared" ref="CK240" si="3374">AC240/AC250</f>
        <v>0.11134935974873157</v>
      </c>
    </row>
    <row r="241" spans="1:89" x14ac:dyDescent="0.2">
      <c r="A241" s="137" t="s">
        <v>31</v>
      </c>
      <c r="B241" s="206">
        <v>226</v>
      </c>
      <c r="C241" s="190">
        <v>479</v>
      </c>
      <c r="D241" s="191">
        <v>86</v>
      </c>
      <c r="E241" s="192">
        <v>268</v>
      </c>
      <c r="F241" s="189">
        <v>262</v>
      </c>
      <c r="G241" s="193">
        <v>678</v>
      </c>
      <c r="H241" s="191">
        <v>382</v>
      </c>
      <c r="I241" s="192">
        <v>694</v>
      </c>
      <c r="J241" s="189">
        <v>80</v>
      </c>
      <c r="K241" s="190">
        <v>44</v>
      </c>
      <c r="L241" s="191">
        <v>422</v>
      </c>
      <c r="M241" s="189">
        <v>170</v>
      </c>
      <c r="N241" s="194">
        <v>524</v>
      </c>
      <c r="O241" s="207">
        <v>495</v>
      </c>
      <c r="P241" s="189">
        <v>275</v>
      </c>
      <c r="Q241" s="190">
        <v>320</v>
      </c>
      <c r="R241" s="191">
        <v>302</v>
      </c>
      <c r="S241" s="192">
        <v>387</v>
      </c>
      <c r="T241" s="189">
        <v>68</v>
      </c>
      <c r="U241" s="193">
        <v>42</v>
      </c>
      <c r="V241" s="191">
        <v>359</v>
      </c>
      <c r="W241" s="208">
        <v>263</v>
      </c>
      <c r="X241" s="189">
        <v>295</v>
      </c>
      <c r="Y241" s="193">
        <v>156</v>
      </c>
      <c r="Z241" s="191">
        <v>399</v>
      </c>
      <c r="AA241" s="189">
        <v>482</v>
      </c>
      <c r="AB241" s="172">
        <f t="shared" si="2991"/>
        <v>3680</v>
      </c>
      <c r="AC241" s="173">
        <f t="shared" si="2992"/>
        <v>4478</v>
      </c>
      <c r="BI241" s="137" t="s">
        <v>31</v>
      </c>
      <c r="BJ241" s="129">
        <f>B241/B250</f>
        <v>4.6569132495363694E-2</v>
      </c>
      <c r="BK241" s="130">
        <f t="shared" ref="BK241" si="3375">C241/C250</f>
        <v>8.6665460466799349E-2</v>
      </c>
      <c r="BL241" s="131">
        <f t="shared" ref="BL241" si="3376">D241/D250</f>
        <v>3.3424018655266223E-2</v>
      </c>
      <c r="BM241" s="132">
        <f t="shared" ref="BM241" si="3377">E241/E250</f>
        <v>0.10276073619631902</v>
      </c>
      <c r="BN241" s="129">
        <f t="shared" ref="BN241" si="3378">F241/F250</f>
        <v>3.8999702292348913E-2</v>
      </c>
      <c r="BO241" s="130">
        <f t="shared" ref="BO241" si="3379">G241/G250</f>
        <v>9.8203939745075325E-2</v>
      </c>
      <c r="BP241" s="131">
        <f t="shared" ref="BP241" si="3380">H241/H250</f>
        <v>5.1558914833310841E-2</v>
      </c>
      <c r="BQ241" s="132">
        <f t="shared" ref="BQ241" si="3381">I241/I250</f>
        <v>8.1820325394954027E-2</v>
      </c>
      <c r="BR241" s="129">
        <f t="shared" ref="BR241" si="3382">J241/J250</f>
        <v>5.5440055440055439E-2</v>
      </c>
      <c r="BS241" s="130">
        <f t="shared" ref="BS241" si="3383">K241/K250</f>
        <v>3.1631919482386771E-2</v>
      </c>
      <c r="BT241" s="131">
        <f t="shared" ref="BT241" si="3384">L241/L250</f>
        <v>8.2842559874361996E-2</v>
      </c>
      <c r="BU241" s="129">
        <f t="shared" ref="BU241" si="3385">M241/M250</f>
        <v>3.5431429762401004E-2</v>
      </c>
      <c r="BV241" s="133">
        <f t="shared" ref="BV241" si="3386">N241/N250</f>
        <v>5.7049537289058247E-2</v>
      </c>
      <c r="BW241" s="134">
        <f t="shared" ref="BW241" si="3387">O241/O250</f>
        <v>5.7093425605536333E-2</v>
      </c>
      <c r="BX241" s="129">
        <f t="shared" ref="BX241" si="3388">P241/P250</f>
        <v>5.3731926533802266E-2</v>
      </c>
      <c r="BY241" s="130">
        <f t="shared" ref="BY241" si="3389">Q241/Q250</f>
        <v>6.8230277185501065E-2</v>
      </c>
      <c r="BZ241" s="131">
        <f t="shared" ref="BZ241" si="3390">R241/R250</f>
        <v>5.0341723620603435E-2</v>
      </c>
      <c r="CA241" s="132">
        <f t="shared" ref="CA241" si="3391">S241/S250</f>
        <v>6.715252472670484E-2</v>
      </c>
      <c r="CB241" s="129">
        <f t="shared" ref="CB241" si="3392">T241/T250</f>
        <v>4.9382716049382713E-2</v>
      </c>
      <c r="CC241" s="130">
        <f t="shared" ref="CC241" si="3393">U241/U250</f>
        <v>3.1180400890868598E-2</v>
      </c>
      <c r="CD241" s="131">
        <f t="shared" ref="CD241" si="3394">V241/V250</f>
        <v>8.1926061159287994E-2</v>
      </c>
      <c r="CE241" s="132">
        <f t="shared" ref="CE241" si="3395">W241/W250</f>
        <v>5.2663195835002001E-2</v>
      </c>
      <c r="CF241" s="129">
        <f t="shared" ref="CF241" si="3396">X241/X250</f>
        <v>6.786289394985047E-2</v>
      </c>
      <c r="CG241" s="130">
        <f t="shared" ref="CG241" si="3397">Y241/Y250</f>
        <v>5.7331863285556783E-2</v>
      </c>
      <c r="CH241" s="131">
        <f t="shared" ref="CH241" si="3398">Z241/Z250</f>
        <v>5.0840978593272169E-2</v>
      </c>
      <c r="CI241" s="129">
        <f t="shared" ref="CI241" si="3399">AA241/AA250</f>
        <v>5.7870092448073E-2</v>
      </c>
      <c r="CJ241" s="135">
        <f t="shared" ref="CJ241" si="3400">AB241/AB250</f>
        <v>5.5466795285322404E-2</v>
      </c>
      <c r="CK241" s="136">
        <f t="shared" ref="CK241" si="3401">AC241/AC250</f>
        <v>6.7618990094225659E-2</v>
      </c>
    </row>
    <row r="242" spans="1:89" x14ac:dyDescent="0.2">
      <c r="A242" s="146" t="s">
        <v>32</v>
      </c>
      <c r="B242" s="203">
        <v>153</v>
      </c>
      <c r="C242" s="197">
        <v>208</v>
      </c>
      <c r="D242" s="198">
        <v>53</v>
      </c>
      <c r="E242" s="199">
        <v>138</v>
      </c>
      <c r="F242" s="196">
        <v>187</v>
      </c>
      <c r="G242" s="200">
        <v>289</v>
      </c>
      <c r="H242" s="198">
        <v>212</v>
      </c>
      <c r="I242" s="199">
        <v>301</v>
      </c>
      <c r="J242" s="196">
        <v>40</v>
      </c>
      <c r="K242" s="197">
        <v>20</v>
      </c>
      <c r="L242" s="198">
        <v>140</v>
      </c>
      <c r="M242" s="196">
        <v>189</v>
      </c>
      <c r="N242" s="201">
        <v>208</v>
      </c>
      <c r="O242" s="204">
        <v>345</v>
      </c>
      <c r="P242" s="196">
        <v>144</v>
      </c>
      <c r="Q242" s="197">
        <v>155</v>
      </c>
      <c r="R242" s="198">
        <v>175</v>
      </c>
      <c r="S242" s="199">
        <v>146</v>
      </c>
      <c r="T242" s="196">
        <v>48</v>
      </c>
      <c r="U242" s="200">
        <v>32</v>
      </c>
      <c r="V242" s="198">
        <v>99</v>
      </c>
      <c r="W242" s="205">
        <v>145</v>
      </c>
      <c r="X242" s="196">
        <v>111</v>
      </c>
      <c r="Y242" s="200">
        <v>112</v>
      </c>
      <c r="Z242" s="198">
        <v>237</v>
      </c>
      <c r="AA242" s="196">
        <v>225</v>
      </c>
      <c r="AB242" s="172">
        <f t="shared" si="2991"/>
        <v>1807</v>
      </c>
      <c r="AC242" s="173">
        <f t="shared" si="2992"/>
        <v>2305</v>
      </c>
      <c r="BI242" s="146" t="s">
        <v>32</v>
      </c>
      <c r="BJ242" s="129">
        <f>B242/B250</f>
        <v>3.1526890583144444E-2</v>
      </c>
      <c r="BK242" s="130">
        <f t="shared" ref="BK242" si="3402">C242/C250</f>
        <v>3.7633435860322056E-2</v>
      </c>
      <c r="BL242" s="131">
        <f t="shared" ref="BL242" si="3403">D242/D250</f>
        <v>2.0598523124757094E-2</v>
      </c>
      <c r="BM242" s="132">
        <f t="shared" ref="BM242" si="3404">E242/E250</f>
        <v>5.2914110429447853E-2</v>
      </c>
      <c r="BN242" s="129">
        <f t="shared" ref="BN242" si="3405">F242/F250</f>
        <v>2.7835665376600177E-2</v>
      </c>
      <c r="BO242" s="130">
        <f t="shared" ref="BO242" si="3406">G242/G250</f>
        <v>4.1859791425260716E-2</v>
      </c>
      <c r="BP242" s="131">
        <f t="shared" ref="BP242" si="3407">H242/H250</f>
        <v>2.8613848022675126E-2</v>
      </c>
      <c r="BQ242" s="132">
        <f t="shared" ref="BQ242" si="3408">I242/I250</f>
        <v>3.5486913463805704E-2</v>
      </c>
      <c r="BR242" s="129">
        <f t="shared" ref="BR242" si="3409">J242/J250</f>
        <v>2.7720027720027719E-2</v>
      </c>
      <c r="BS242" s="130">
        <f t="shared" ref="BS242" si="3410">K242/K250</f>
        <v>1.4378145219266714E-2</v>
      </c>
      <c r="BT242" s="131">
        <f t="shared" ref="BT242" si="3411">L242/L250</f>
        <v>2.7483313702394974E-2</v>
      </c>
      <c r="BU242" s="129">
        <f t="shared" ref="BU242" si="3412">M242/M250</f>
        <v>3.9391413088786992E-2</v>
      </c>
      <c r="BV242" s="133">
        <f t="shared" ref="BV242" si="3413">N242/N250</f>
        <v>2.2645617855198693E-2</v>
      </c>
      <c r="BW242" s="134">
        <f t="shared" ref="BW242" si="3414">O242/O250</f>
        <v>3.9792387543252594E-2</v>
      </c>
      <c r="BX242" s="129">
        <f t="shared" ref="BX242" si="3415">P242/P250</f>
        <v>2.8135990621336461E-2</v>
      </c>
      <c r="BY242" s="130">
        <f t="shared" ref="BY242" si="3416">Q242/Q250</f>
        <v>3.3049040511727079E-2</v>
      </c>
      <c r="BZ242" s="131">
        <f t="shared" ref="BZ242" si="3417">R242/R250</f>
        <v>2.9171528588098017E-2</v>
      </c>
      <c r="CA242" s="132">
        <f t="shared" ref="CA242" si="3418">S242/S250</f>
        <v>2.5334027416276245E-2</v>
      </c>
      <c r="CB242" s="129">
        <f t="shared" ref="CB242" si="3419">T242/T250</f>
        <v>3.4858387799564274E-2</v>
      </c>
      <c r="CC242" s="130">
        <f t="shared" ref="CC242" si="3420">U242/U250</f>
        <v>2.3756495916852263E-2</v>
      </c>
      <c r="CD242" s="131">
        <f t="shared" ref="CD242" si="3421">V242/V250</f>
        <v>2.2592423550890004E-2</v>
      </c>
      <c r="CE242" s="132">
        <f t="shared" ref="CE242" si="3422">W242/W250</f>
        <v>2.9034841810172206E-2</v>
      </c>
      <c r="CF242" s="129">
        <f t="shared" ref="CF242" si="3423">X242/X250</f>
        <v>2.5534851621808144E-2</v>
      </c>
      <c r="CG242" s="130">
        <f t="shared" ref="CG242" si="3424">Y242/Y250</f>
        <v>4.1161337743476661E-2</v>
      </c>
      <c r="CH242" s="131">
        <f t="shared" ref="CH242" si="3425">Z242/Z250</f>
        <v>3.0198776758409786E-2</v>
      </c>
      <c r="CI242" s="129">
        <f t="shared" ref="CI242" si="3426">AA242/AA250</f>
        <v>2.7014047304598391E-2</v>
      </c>
      <c r="CJ242" s="135">
        <f t="shared" ref="CJ242" si="3427">AB242/AB250</f>
        <v>2.7236005184939561E-2</v>
      </c>
      <c r="CK242" s="136">
        <f t="shared" ref="CK242" si="3428">AC242/AC250</f>
        <v>3.4806112587581539E-2</v>
      </c>
    </row>
    <row r="243" spans="1:89" x14ac:dyDescent="0.2">
      <c r="A243" s="137" t="s">
        <v>33</v>
      </c>
      <c r="B243" s="206">
        <v>59</v>
      </c>
      <c r="C243" s="190">
        <v>89</v>
      </c>
      <c r="D243" s="191">
        <v>55</v>
      </c>
      <c r="E243" s="192">
        <v>60</v>
      </c>
      <c r="F243" s="189">
        <v>114</v>
      </c>
      <c r="G243" s="193">
        <v>96</v>
      </c>
      <c r="H243" s="191">
        <v>129</v>
      </c>
      <c r="I243" s="192">
        <v>137</v>
      </c>
      <c r="J243" s="189">
        <v>10</v>
      </c>
      <c r="K243" s="190">
        <v>9</v>
      </c>
      <c r="L243" s="191">
        <v>72</v>
      </c>
      <c r="M243" s="189">
        <v>149</v>
      </c>
      <c r="N243" s="194">
        <v>101</v>
      </c>
      <c r="O243" s="207">
        <v>176</v>
      </c>
      <c r="P243" s="189">
        <v>86</v>
      </c>
      <c r="Q243" s="190">
        <v>84</v>
      </c>
      <c r="R243" s="191">
        <v>87</v>
      </c>
      <c r="S243" s="192">
        <v>67</v>
      </c>
      <c r="T243" s="189">
        <v>14</v>
      </c>
      <c r="U243" s="193">
        <v>26</v>
      </c>
      <c r="V243" s="191">
        <v>49</v>
      </c>
      <c r="W243" s="208">
        <v>106</v>
      </c>
      <c r="X243" s="189">
        <v>50</v>
      </c>
      <c r="Y243" s="193">
        <v>113</v>
      </c>
      <c r="Z243" s="191">
        <v>156</v>
      </c>
      <c r="AA243" s="189">
        <v>103</v>
      </c>
      <c r="AB243" s="172">
        <f t="shared" si="2991"/>
        <v>982</v>
      </c>
      <c r="AC243" s="173">
        <f t="shared" si="2992"/>
        <v>1215</v>
      </c>
      <c r="BI243" s="137" t="s">
        <v>33</v>
      </c>
      <c r="BJ243" s="129">
        <f>B243/B250</f>
        <v>1.2157428394807336E-2</v>
      </c>
      <c r="BK243" s="130">
        <f t="shared" ref="BK243" si="3429">C243/C250</f>
        <v>1.6102768228695497E-2</v>
      </c>
      <c r="BL243" s="131">
        <f t="shared" ref="BL243" si="3430">D243/D250</f>
        <v>2.1375825884181889E-2</v>
      </c>
      <c r="BM243" s="132">
        <f t="shared" ref="BM243" si="3431">E243/E250</f>
        <v>2.3006134969325152E-2</v>
      </c>
      <c r="BN243" s="129">
        <f t="shared" ref="BN243" si="3432">F243/F250</f>
        <v>1.6969336111938078E-2</v>
      </c>
      <c r="BO243" s="130">
        <f t="shared" ref="BO243" si="3433">G243/G250</f>
        <v>1.3904982618771726E-2</v>
      </c>
      <c r="BP243" s="131">
        <f t="shared" ref="BP243" si="3434">H243/H250</f>
        <v>1.7411256579835336E-2</v>
      </c>
      <c r="BQ243" s="132">
        <f t="shared" ref="BQ243" si="3435">I243/I250</f>
        <v>1.6151850978542798E-2</v>
      </c>
      <c r="BR243" s="129">
        <f t="shared" ref="BR243" si="3436">J243/J250</f>
        <v>6.9300069300069298E-3</v>
      </c>
      <c r="BS243" s="130">
        <f t="shared" ref="BS243" si="3437">K243/K250</f>
        <v>6.4701653486700216E-3</v>
      </c>
      <c r="BT243" s="131">
        <f t="shared" ref="BT243" si="3438">L243/L250</f>
        <v>1.4134275618374558E-2</v>
      </c>
      <c r="BU243" s="129">
        <f t="shared" ref="BU243" si="3439">M243/M250</f>
        <v>3.1054606085869112E-2</v>
      </c>
      <c r="BV243" s="133">
        <f t="shared" ref="BV243" si="3440">N243/N250</f>
        <v>1.0996189439303212E-2</v>
      </c>
      <c r="BW243" s="134">
        <f t="shared" ref="BW243" si="3441">O243/O250</f>
        <v>2.0299884659746251E-2</v>
      </c>
      <c r="BX243" s="129">
        <f t="shared" ref="BX243" si="3442">P243/P250</f>
        <v>1.6803438843298164E-2</v>
      </c>
      <c r="BY243" s="130">
        <f t="shared" ref="BY243" si="3443">Q243/Q250</f>
        <v>1.7910447761194031E-2</v>
      </c>
      <c r="BZ243" s="131">
        <f t="shared" ref="BZ243" si="3444">R243/R250</f>
        <v>1.4502417069511586E-2</v>
      </c>
      <c r="CA243" s="132">
        <f t="shared" ref="CA243" si="3445">S243/S250</f>
        <v>1.1625889293770605E-2</v>
      </c>
      <c r="CB243" s="129">
        <f t="shared" ref="CB243" si="3446">T243/T250</f>
        <v>1.0167029774872912E-2</v>
      </c>
      <c r="CC243" s="130">
        <f t="shared" ref="CC243" si="3447">U243/U250</f>
        <v>1.9302152932442463E-2</v>
      </c>
      <c r="CD243" s="131">
        <f t="shared" ref="CD243" si="3448">V243/V250</f>
        <v>1.1182108626198083E-2</v>
      </c>
      <c r="CE243" s="132">
        <f t="shared" ref="CE243" si="3449">W243/W250</f>
        <v>2.1225470564677613E-2</v>
      </c>
      <c r="CF243" s="129">
        <f t="shared" ref="CF243" si="3450">X243/X250</f>
        <v>1.1502185415228893E-2</v>
      </c>
      <c r="CG243" s="130">
        <f t="shared" ref="CG243" si="3451">Y243/Y250</f>
        <v>4.1528849687614847E-2</v>
      </c>
      <c r="CH243" s="131">
        <f t="shared" ref="CH243" si="3452">Z243/Z250</f>
        <v>1.9877675840978593E-2</v>
      </c>
      <c r="CI243" s="129">
        <f t="shared" ref="CI243" si="3453">AA243/AA250</f>
        <v>1.2366430543882818E-2</v>
      </c>
      <c r="CJ243" s="135">
        <f t="shared" ref="CJ243" si="3454">AB243/AB250</f>
        <v>1.4801193741898531E-2</v>
      </c>
      <c r="CK243" s="136">
        <f t="shared" ref="CK243" si="3455">AC243/AC250</f>
        <v>1.8346822904083113E-2</v>
      </c>
    </row>
    <row r="244" spans="1:89" x14ac:dyDescent="0.2">
      <c r="A244" s="146" t="s">
        <v>34</v>
      </c>
      <c r="B244" s="203">
        <v>10</v>
      </c>
      <c r="C244" s="197">
        <v>43</v>
      </c>
      <c r="D244" s="198">
        <v>33</v>
      </c>
      <c r="E244" s="199">
        <v>33</v>
      </c>
      <c r="F244" s="196">
        <v>29</v>
      </c>
      <c r="G244" s="200">
        <v>43</v>
      </c>
      <c r="H244" s="198">
        <v>44</v>
      </c>
      <c r="I244" s="199">
        <v>55</v>
      </c>
      <c r="J244" s="196">
        <v>7</v>
      </c>
      <c r="K244" s="197">
        <v>10</v>
      </c>
      <c r="L244" s="198">
        <v>24</v>
      </c>
      <c r="M244" s="196">
        <v>52</v>
      </c>
      <c r="N244" s="201">
        <v>60</v>
      </c>
      <c r="O244" s="204">
        <v>73</v>
      </c>
      <c r="P244" s="196">
        <v>31</v>
      </c>
      <c r="Q244" s="197">
        <v>53</v>
      </c>
      <c r="R244" s="198">
        <v>40</v>
      </c>
      <c r="S244" s="199">
        <v>25</v>
      </c>
      <c r="T244" s="196">
        <v>18</v>
      </c>
      <c r="U244" s="200">
        <v>20</v>
      </c>
      <c r="V244" s="198">
        <v>39</v>
      </c>
      <c r="W244" s="205">
        <v>75</v>
      </c>
      <c r="X244" s="196">
        <v>27</v>
      </c>
      <c r="Y244" s="200">
        <v>59</v>
      </c>
      <c r="Z244" s="198">
        <v>94</v>
      </c>
      <c r="AA244" s="196">
        <v>50</v>
      </c>
      <c r="AB244" s="172">
        <f t="shared" si="2991"/>
        <v>456</v>
      </c>
      <c r="AC244" s="173">
        <f t="shared" si="2992"/>
        <v>591</v>
      </c>
      <c r="BI244" s="146" t="s">
        <v>34</v>
      </c>
      <c r="BJ244" s="129">
        <f>B244/B250</f>
        <v>2.0605810838656502E-3</v>
      </c>
      <c r="BK244" s="130">
        <f t="shared" ref="BK244" si="3456">C244/C250</f>
        <v>7.7799891442011946E-3</v>
      </c>
      <c r="BL244" s="131">
        <f t="shared" ref="BL244" si="3457">D244/D250</f>
        <v>1.2825495530509134E-2</v>
      </c>
      <c r="BM244" s="132">
        <f t="shared" ref="BM244" si="3458">E244/E250</f>
        <v>1.2653374233128834E-2</v>
      </c>
      <c r="BN244" s="129">
        <f t="shared" ref="BN244" si="3459">F244/F250</f>
        <v>4.3167609407561772E-3</v>
      </c>
      <c r="BO244" s="130">
        <f t="shared" ref="BO244" si="3460">G244/G250</f>
        <v>6.228273464658169E-3</v>
      </c>
      <c r="BP244" s="131">
        <f t="shared" ref="BP244" si="3461">H244/H250</f>
        <v>5.9387231745174785E-3</v>
      </c>
      <c r="BQ244" s="132">
        <f t="shared" ref="BQ244" si="3462">I244/I250</f>
        <v>6.484319735911342E-3</v>
      </c>
      <c r="BR244" s="129">
        <f t="shared" ref="BR244" si="3463">J244/J250</f>
        <v>4.8510048510048507E-3</v>
      </c>
      <c r="BS244" s="130">
        <f t="shared" ref="BS244" si="3464">K244/K250</f>
        <v>7.1890726096333572E-3</v>
      </c>
      <c r="BT244" s="131">
        <f t="shared" ref="BT244" si="3465">L244/L250</f>
        <v>4.7114252061248524E-3</v>
      </c>
      <c r="BU244" s="129">
        <f t="shared" ref="BU244" si="3466">M244/M250</f>
        <v>1.0837849103793247E-2</v>
      </c>
      <c r="BV244" s="133">
        <f t="shared" ref="BV244" si="3467">N244/N250</f>
        <v>6.5323897659226998E-3</v>
      </c>
      <c r="BW244" s="134">
        <f t="shared" ref="BW244" si="3468">O244/O250</f>
        <v>8.4198385236447515E-3</v>
      </c>
      <c r="BX244" s="129">
        <f t="shared" ref="BX244" si="3469">P244/P250</f>
        <v>6.0570535365377098E-3</v>
      </c>
      <c r="BY244" s="130">
        <f t="shared" ref="BY244" si="3470">Q244/Q250</f>
        <v>1.1300639658848614E-2</v>
      </c>
      <c r="BZ244" s="131">
        <f t="shared" ref="BZ244" si="3471">R244/R250</f>
        <v>6.667777962993832E-3</v>
      </c>
      <c r="CA244" s="132">
        <f t="shared" ref="CA244" si="3472">S244/S250</f>
        <v>4.3380183931979871E-3</v>
      </c>
      <c r="CB244" s="129">
        <f t="shared" ref="CB244" si="3473">T244/T250</f>
        <v>1.3071895424836602E-2</v>
      </c>
      <c r="CC244" s="130">
        <f t="shared" ref="CC244" si="3474">U244/U250</f>
        <v>1.4847809948032665E-2</v>
      </c>
      <c r="CD244" s="131">
        <f t="shared" ref="CD244" si="3475">V244/V250</f>
        <v>8.9000456412596986E-3</v>
      </c>
      <c r="CE244" s="132">
        <f t="shared" ref="CE244" si="3476">W244/W250</f>
        <v>1.5018021625951141E-2</v>
      </c>
      <c r="CF244" s="129">
        <f t="shared" ref="CF244" si="3477">X244/X250</f>
        <v>6.2111801242236021E-3</v>
      </c>
      <c r="CG244" s="130">
        <f t="shared" ref="CG244" si="3478">Y244/Y250</f>
        <v>2.1683204704152886E-2</v>
      </c>
      <c r="CH244" s="131">
        <f t="shared" ref="CH244" si="3479">Z244/Z250</f>
        <v>1.1977573904179408E-2</v>
      </c>
      <c r="CI244" s="129">
        <f t="shared" ref="CI244" si="3480">AA244/AA250</f>
        <v>6.0031216232440867E-3</v>
      </c>
      <c r="CJ244" s="135">
        <f t="shared" ref="CJ244" si="3481">AB244/AB250</f>
        <v>6.8730594157899493E-3</v>
      </c>
      <c r="CK244" s="136">
        <f t="shared" ref="CK244" si="3482">AC244/AC250</f>
        <v>8.9242570669243772E-3</v>
      </c>
    </row>
    <row r="245" spans="1:89" x14ac:dyDescent="0.2">
      <c r="A245" s="137" t="s">
        <v>35</v>
      </c>
      <c r="B245" s="206">
        <v>0</v>
      </c>
      <c r="C245" s="190">
        <v>14</v>
      </c>
      <c r="D245" s="191">
        <v>0</v>
      </c>
      <c r="E245" s="192">
        <v>10</v>
      </c>
      <c r="F245" s="189">
        <v>0</v>
      </c>
      <c r="G245" s="193">
        <v>20</v>
      </c>
      <c r="H245" s="191">
        <v>2</v>
      </c>
      <c r="I245" s="192">
        <v>19</v>
      </c>
      <c r="J245" s="189">
        <v>3</v>
      </c>
      <c r="K245" s="190">
        <v>1</v>
      </c>
      <c r="L245" s="191">
        <v>11</v>
      </c>
      <c r="M245" s="189">
        <v>4</v>
      </c>
      <c r="N245" s="194">
        <v>11</v>
      </c>
      <c r="O245" s="207">
        <v>4</v>
      </c>
      <c r="P245" s="189">
        <v>8</v>
      </c>
      <c r="Q245" s="190">
        <v>4</v>
      </c>
      <c r="R245" s="191">
        <v>3</v>
      </c>
      <c r="S245" s="192">
        <v>2</v>
      </c>
      <c r="T245" s="189">
        <v>2</v>
      </c>
      <c r="U245" s="193">
        <v>1</v>
      </c>
      <c r="V245" s="191">
        <v>8</v>
      </c>
      <c r="W245" s="208">
        <v>3</v>
      </c>
      <c r="X245" s="189">
        <v>1</v>
      </c>
      <c r="Y245" s="193">
        <v>7</v>
      </c>
      <c r="Z245" s="191">
        <v>0</v>
      </c>
      <c r="AA245" s="189">
        <v>4</v>
      </c>
      <c r="AB245" s="172">
        <f t="shared" si="2991"/>
        <v>49</v>
      </c>
      <c r="AC245" s="173">
        <f t="shared" si="2992"/>
        <v>93</v>
      </c>
      <c r="BI245" s="137" t="s">
        <v>35</v>
      </c>
      <c r="BJ245" s="129">
        <f>B245/B250</f>
        <v>0</v>
      </c>
      <c r="BK245" s="130">
        <f t="shared" ref="BK245" si="3483">C245/C250</f>
        <v>2.5330197213678306E-3</v>
      </c>
      <c r="BL245" s="131">
        <f t="shared" ref="BL245" si="3484">D245/D250</f>
        <v>0</v>
      </c>
      <c r="BM245" s="132">
        <f t="shared" ref="BM245" si="3485">E245/E250</f>
        <v>3.8343558282208589E-3</v>
      </c>
      <c r="BN245" s="129">
        <f t="shared" ref="BN245" si="3486">F245/F250</f>
        <v>0</v>
      </c>
      <c r="BO245" s="130">
        <f t="shared" ref="BO245" si="3487">G245/G250</f>
        <v>2.8968713789107765E-3</v>
      </c>
      <c r="BP245" s="131">
        <f t="shared" ref="BP245" si="3488">H245/H250</f>
        <v>2.6994196247806724E-4</v>
      </c>
      <c r="BQ245" s="132">
        <f t="shared" ref="BQ245" si="3489">I245/I250</f>
        <v>2.2400377269511909E-3</v>
      </c>
      <c r="BR245" s="129">
        <f t="shared" ref="BR245" si="3490">J245/J250</f>
        <v>2.0790020790020791E-3</v>
      </c>
      <c r="BS245" s="130">
        <f t="shared" ref="BS245" si="3491">K245/K250</f>
        <v>7.1890726096333576E-4</v>
      </c>
      <c r="BT245" s="131">
        <f t="shared" ref="BT245" si="3492">L245/L250</f>
        <v>2.1594032194738907E-3</v>
      </c>
      <c r="BU245" s="129">
        <f t="shared" ref="BU245" si="3493">M245/M250</f>
        <v>8.3368070029178826E-4</v>
      </c>
      <c r="BV245" s="133">
        <f t="shared" ref="BV245" si="3494">N245/N250</f>
        <v>1.1976047904191617E-3</v>
      </c>
      <c r="BW245" s="134">
        <f t="shared" ref="BW245" si="3495">O245/O250</f>
        <v>4.6136101499423299E-4</v>
      </c>
      <c r="BX245" s="129">
        <f t="shared" ref="BX245" si="3496">P245/P250</f>
        <v>1.5631105900742479E-3</v>
      </c>
      <c r="BY245" s="130">
        <f t="shared" ref="BY245" si="3497">Q245/Q250</f>
        <v>8.5287846481876329E-4</v>
      </c>
      <c r="BZ245" s="131">
        <f t="shared" ref="BZ245" si="3498">R245/R250</f>
        <v>5.0008334722453744E-4</v>
      </c>
      <c r="CA245" s="132">
        <f t="shared" ref="CA245" si="3499">S245/S250</f>
        <v>3.4704147145583897E-4</v>
      </c>
      <c r="CB245" s="129">
        <f t="shared" ref="CB245" si="3500">T245/T250</f>
        <v>1.4524328249818446E-3</v>
      </c>
      <c r="CC245" s="130">
        <f t="shared" ref="CC245" si="3501">U245/U250</f>
        <v>7.4239049740163323E-4</v>
      </c>
      <c r="CD245" s="131">
        <f t="shared" ref="CD245" si="3502">V245/V250</f>
        <v>1.8256503879507074E-3</v>
      </c>
      <c r="CE245" s="132">
        <f t="shared" ref="CE245" si="3503">W245/W250</f>
        <v>6.0072086503804565E-4</v>
      </c>
      <c r="CF245" s="129">
        <f t="shared" ref="CF245" si="3504">X245/X250</f>
        <v>2.3004370830457787E-4</v>
      </c>
      <c r="CG245" s="130">
        <f t="shared" ref="CG245" si="3505">Y245/Y250</f>
        <v>2.5725836089672913E-3</v>
      </c>
      <c r="CH245" s="131">
        <f t="shared" ref="CH245" si="3506">Z245/Z250</f>
        <v>0</v>
      </c>
      <c r="CI245" s="129">
        <f t="shared" ref="CI245" si="3507">AA245/AA250</f>
        <v>4.8024972985952696E-4</v>
      </c>
      <c r="CJ245" s="135">
        <f t="shared" ref="CJ245" si="3508">AB245/AB250</f>
        <v>7.3855243722304289E-4</v>
      </c>
      <c r="CK245" s="136">
        <f t="shared" ref="CK245" si="3509">AC245/AC250</f>
        <v>1.4043247161150036E-3</v>
      </c>
    </row>
    <row r="246" spans="1:89" x14ac:dyDescent="0.2">
      <c r="A246" s="146" t="s">
        <v>36</v>
      </c>
      <c r="B246" s="203"/>
      <c r="C246" s="197"/>
      <c r="D246" s="198"/>
      <c r="E246" s="199"/>
      <c r="F246" s="196"/>
      <c r="G246" s="200"/>
      <c r="H246" s="198"/>
      <c r="I246" s="199"/>
      <c r="J246" s="196"/>
      <c r="K246" s="200"/>
      <c r="L246" s="198"/>
      <c r="M246" s="196"/>
      <c r="N246" s="201"/>
      <c r="O246" s="204"/>
      <c r="P246" s="196"/>
      <c r="Q246" s="200"/>
      <c r="R246" s="198"/>
      <c r="S246" s="199"/>
      <c r="T246" s="196"/>
      <c r="U246" s="200"/>
      <c r="V246" s="198"/>
      <c r="W246" s="199"/>
      <c r="X246" s="196"/>
      <c r="Y246" s="200"/>
      <c r="Z246" s="198"/>
      <c r="AA246" s="196"/>
      <c r="AB246" s="172">
        <f t="shared" si="2991"/>
        <v>0</v>
      </c>
      <c r="AC246" s="173">
        <f t="shared" si="2992"/>
        <v>0</v>
      </c>
      <c r="BI246" s="146" t="s">
        <v>36</v>
      </c>
      <c r="BJ246" s="129">
        <f>B246/B250</f>
        <v>0</v>
      </c>
      <c r="BK246" s="130">
        <f t="shared" ref="BK246" si="3510">C246/C250</f>
        <v>0</v>
      </c>
      <c r="BL246" s="131">
        <f t="shared" ref="BL246" si="3511">D246/D250</f>
        <v>0</v>
      </c>
      <c r="BM246" s="132">
        <f t="shared" ref="BM246" si="3512">E246/E250</f>
        <v>0</v>
      </c>
      <c r="BN246" s="129">
        <f t="shared" ref="BN246" si="3513">F246/F250</f>
        <v>0</v>
      </c>
      <c r="BO246" s="130">
        <f t="shared" ref="BO246" si="3514">G246/G250</f>
        <v>0</v>
      </c>
      <c r="BP246" s="131">
        <f t="shared" ref="BP246" si="3515">H246/H250</f>
        <v>0</v>
      </c>
      <c r="BQ246" s="132">
        <f t="shared" ref="BQ246" si="3516">I246/I250</f>
        <v>0</v>
      </c>
      <c r="BR246" s="129">
        <f t="shared" ref="BR246" si="3517">J246/J250</f>
        <v>0</v>
      </c>
      <c r="BS246" s="130">
        <f t="shared" ref="BS246" si="3518">K246/K250</f>
        <v>0</v>
      </c>
      <c r="BT246" s="131">
        <f t="shared" ref="BT246" si="3519">L246/L250</f>
        <v>0</v>
      </c>
      <c r="BU246" s="129">
        <f t="shared" ref="BU246" si="3520">M246/M250</f>
        <v>0</v>
      </c>
      <c r="BV246" s="133">
        <f t="shared" ref="BV246" si="3521">N246/N250</f>
        <v>0</v>
      </c>
      <c r="BW246" s="134">
        <f t="shared" ref="BW246" si="3522">O246/O250</f>
        <v>0</v>
      </c>
      <c r="BX246" s="129">
        <f t="shared" ref="BX246" si="3523">P246/P250</f>
        <v>0</v>
      </c>
      <c r="BY246" s="130">
        <f t="shared" ref="BY246" si="3524">Q246/Q250</f>
        <v>0</v>
      </c>
      <c r="BZ246" s="131">
        <f t="shared" ref="BZ246" si="3525">R246/R250</f>
        <v>0</v>
      </c>
      <c r="CA246" s="132">
        <f t="shared" ref="CA246" si="3526">S246/S250</f>
        <v>0</v>
      </c>
      <c r="CB246" s="129">
        <f t="shared" ref="CB246" si="3527">T246/T250</f>
        <v>0</v>
      </c>
      <c r="CC246" s="130">
        <f t="shared" ref="CC246" si="3528">U246/U250</f>
        <v>0</v>
      </c>
      <c r="CD246" s="131">
        <f t="shared" ref="CD246" si="3529">V246/V250</f>
        <v>0</v>
      </c>
      <c r="CE246" s="132">
        <f t="shared" ref="CE246" si="3530">W246/W250</f>
        <v>0</v>
      </c>
      <c r="CF246" s="129">
        <f t="shared" ref="CF246" si="3531">X246/X250</f>
        <v>0</v>
      </c>
      <c r="CG246" s="130">
        <f t="shared" ref="CG246" si="3532">Y246/Y250</f>
        <v>0</v>
      </c>
      <c r="CH246" s="131">
        <f t="shared" ref="CH246" si="3533">Z246/Z250</f>
        <v>0</v>
      </c>
      <c r="CI246" s="129">
        <f t="shared" ref="CI246" si="3534">AA246/AA250</f>
        <v>0</v>
      </c>
      <c r="CJ246" s="135">
        <f t="shared" ref="CJ246" si="3535">AB246/AB250</f>
        <v>0</v>
      </c>
      <c r="CK246" s="136">
        <f t="shared" ref="CK246" si="3536">AC246/AC250</f>
        <v>0</v>
      </c>
    </row>
    <row r="247" spans="1:89" x14ac:dyDescent="0.2">
      <c r="A247" s="137" t="s">
        <v>37</v>
      </c>
      <c r="B247" s="59"/>
      <c r="C247" s="60"/>
      <c r="D247" s="139"/>
      <c r="E247" s="140"/>
      <c r="F247" s="138"/>
      <c r="G247" s="141"/>
      <c r="H247" s="139"/>
      <c r="I247" s="140"/>
      <c r="J247" s="138"/>
      <c r="K247" s="141"/>
      <c r="L247" s="139"/>
      <c r="M247" s="138"/>
      <c r="N247" s="142"/>
      <c r="O247" s="143"/>
      <c r="P247" s="138"/>
      <c r="Q247" s="141"/>
      <c r="R247" s="139"/>
      <c r="S247" s="140"/>
      <c r="T247" s="138"/>
      <c r="U247" s="141"/>
      <c r="V247" s="139"/>
      <c r="W247" s="140"/>
      <c r="X247" s="138"/>
      <c r="Y247" s="141"/>
      <c r="Z247" s="144"/>
      <c r="AA247" s="145"/>
      <c r="AB247" s="172"/>
      <c r="AC247" s="173"/>
      <c r="BI247" s="137" t="s">
        <v>37</v>
      </c>
      <c r="BJ247" s="129">
        <f>B247/B250</f>
        <v>0</v>
      </c>
      <c r="BK247" s="130">
        <f t="shared" ref="BK247" si="3537">C247/C250</f>
        <v>0</v>
      </c>
      <c r="BL247" s="131">
        <f t="shared" ref="BL247" si="3538">D247/D250</f>
        <v>0</v>
      </c>
      <c r="BM247" s="132">
        <f t="shared" ref="BM247" si="3539">E247/E250</f>
        <v>0</v>
      </c>
      <c r="BN247" s="129">
        <f t="shared" ref="BN247" si="3540">F247/F250</f>
        <v>0</v>
      </c>
      <c r="BO247" s="130">
        <f t="shared" ref="BO247" si="3541">G247/G250</f>
        <v>0</v>
      </c>
      <c r="BP247" s="131">
        <f t="shared" ref="BP247" si="3542">H247/H250</f>
        <v>0</v>
      </c>
      <c r="BQ247" s="132">
        <f t="shared" ref="BQ247" si="3543">I247/I250</f>
        <v>0</v>
      </c>
      <c r="BR247" s="129">
        <f t="shared" ref="BR247" si="3544">J247/J250</f>
        <v>0</v>
      </c>
      <c r="BS247" s="130">
        <f t="shared" ref="BS247" si="3545">K247/K250</f>
        <v>0</v>
      </c>
      <c r="BT247" s="131">
        <f t="shared" ref="BT247" si="3546">L247/L250</f>
        <v>0</v>
      </c>
      <c r="BU247" s="129">
        <f t="shared" ref="BU247" si="3547">M247/M250</f>
        <v>0</v>
      </c>
      <c r="BV247" s="133">
        <f t="shared" ref="BV247" si="3548">N247/N250</f>
        <v>0</v>
      </c>
      <c r="BW247" s="134">
        <f t="shared" ref="BW247" si="3549">O247/O250</f>
        <v>0</v>
      </c>
      <c r="BX247" s="129">
        <f t="shared" ref="BX247" si="3550">P247/P250</f>
        <v>0</v>
      </c>
      <c r="BY247" s="130">
        <f t="shared" ref="BY247" si="3551">Q247/Q250</f>
        <v>0</v>
      </c>
      <c r="BZ247" s="131">
        <f t="shared" ref="BZ247" si="3552">R247/R250</f>
        <v>0</v>
      </c>
      <c r="CA247" s="132">
        <f t="shared" ref="CA247" si="3553">S247/S250</f>
        <v>0</v>
      </c>
      <c r="CB247" s="129">
        <f t="shared" ref="CB247" si="3554">T247/T250</f>
        <v>0</v>
      </c>
      <c r="CC247" s="130">
        <f t="shared" ref="CC247" si="3555">U247/U250</f>
        <v>0</v>
      </c>
      <c r="CD247" s="131">
        <f t="shared" ref="CD247" si="3556">V247/V250</f>
        <v>0</v>
      </c>
      <c r="CE247" s="132">
        <f t="shared" ref="CE247" si="3557">W247/W250</f>
        <v>0</v>
      </c>
      <c r="CF247" s="129">
        <f t="shared" ref="CF247" si="3558">X247/X250</f>
        <v>0</v>
      </c>
      <c r="CG247" s="130">
        <f t="shared" ref="CG247" si="3559">Y247/Y250</f>
        <v>0</v>
      </c>
      <c r="CH247" s="131">
        <f t="shared" ref="CH247" si="3560">Z247/Z250</f>
        <v>0</v>
      </c>
      <c r="CI247" s="129">
        <f t="shared" ref="CI247" si="3561">AA247/AA250</f>
        <v>0</v>
      </c>
      <c r="CJ247" s="135">
        <f t="shared" ref="CJ247" si="3562">AB247/AB250</f>
        <v>0</v>
      </c>
      <c r="CK247" s="136">
        <f t="shared" ref="CK247" si="3563">AC247/AC250</f>
        <v>0</v>
      </c>
    </row>
    <row r="248" spans="1:89" x14ac:dyDescent="0.2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/>
      <c r="AC248" s="173"/>
      <c r="BI248" s="146" t="s">
        <v>38</v>
      </c>
      <c r="BJ248" s="129">
        <f>B248/B250</f>
        <v>0</v>
      </c>
      <c r="BK248" s="130">
        <f t="shared" ref="BK248" si="3564">C248/C250</f>
        <v>0</v>
      </c>
      <c r="BL248" s="131">
        <f t="shared" ref="BL248" si="3565">D248/D250</f>
        <v>0</v>
      </c>
      <c r="BM248" s="132">
        <f t="shared" ref="BM248" si="3566">E248/E250</f>
        <v>0</v>
      </c>
      <c r="BN248" s="129">
        <f t="shared" ref="BN248" si="3567">F248/F250</f>
        <v>0</v>
      </c>
      <c r="BO248" s="130">
        <f t="shared" ref="BO248" si="3568">G248/G250</f>
        <v>0</v>
      </c>
      <c r="BP248" s="131">
        <f t="shared" ref="BP248" si="3569">H248/H250</f>
        <v>0</v>
      </c>
      <c r="BQ248" s="132">
        <f t="shared" ref="BQ248" si="3570">I248/I250</f>
        <v>0</v>
      </c>
      <c r="BR248" s="129">
        <f t="shared" ref="BR248" si="3571">J248/J250</f>
        <v>0</v>
      </c>
      <c r="BS248" s="130">
        <f t="shared" ref="BS248" si="3572">K248/K250</f>
        <v>0</v>
      </c>
      <c r="BT248" s="131">
        <f t="shared" ref="BT248" si="3573">L248/L250</f>
        <v>0</v>
      </c>
      <c r="BU248" s="129">
        <f t="shared" ref="BU248" si="3574">M248/M250</f>
        <v>0</v>
      </c>
      <c r="BV248" s="133">
        <f t="shared" ref="BV248" si="3575">N248/N250</f>
        <v>0</v>
      </c>
      <c r="BW248" s="134">
        <f t="shared" ref="BW248" si="3576">O248/O250</f>
        <v>0</v>
      </c>
      <c r="BX248" s="129">
        <f t="shared" ref="BX248" si="3577">P248/P250</f>
        <v>0</v>
      </c>
      <c r="BY248" s="130">
        <f t="shared" ref="BY248" si="3578">Q248/Q250</f>
        <v>0</v>
      </c>
      <c r="BZ248" s="131">
        <f t="shared" ref="BZ248" si="3579">R248/R250</f>
        <v>0</v>
      </c>
      <c r="CA248" s="132">
        <f t="shared" ref="CA248" si="3580">S248/S250</f>
        <v>0</v>
      </c>
      <c r="CB248" s="129">
        <f t="shared" ref="CB248" si="3581">T248/T250</f>
        <v>0</v>
      </c>
      <c r="CC248" s="130">
        <f t="shared" ref="CC248" si="3582">U248/U250</f>
        <v>0</v>
      </c>
      <c r="CD248" s="131">
        <f t="shared" ref="CD248" si="3583">V248/V250</f>
        <v>0</v>
      </c>
      <c r="CE248" s="132">
        <f t="shared" ref="CE248" si="3584">W248/W250</f>
        <v>0</v>
      </c>
      <c r="CF248" s="129">
        <f t="shared" ref="CF248" si="3585">X248/X250</f>
        <v>0</v>
      </c>
      <c r="CG248" s="130">
        <f t="shared" ref="CG248" si="3586">Y248/Y250</f>
        <v>0</v>
      </c>
      <c r="CH248" s="131">
        <f t="shared" ref="CH248" si="3587">Z248/Z250</f>
        <v>0</v>
      </c>
      <c r="CI248" s="129">
        <f t="shared" ref="CI248" si="3588">AA248/AA250</f>
        <v>0</v>
      </c>
      <c r="CJ248" s="135">
        <f t="shared" ref="CJ248" si="3589">AB248/AB250</f>
        <v>0</v>
      </c>
      <c r="CK248" s="136">
        <f t="shared" ref="CK248" si="3590">AC248/AC250</f>
        <v>0</v>
      </c>
    </row>
    <row r="249" spans="1:89" ht="13.5" thickBot="1" x14ac:dyDescent="0.25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/>
      <c r="AC249" s="173"/>
      <c r="BI249" s="137" t="s">
        <v>39</v>
      </c>
      <c r="BJ249" s="129">
        <f>B249/B250</f>
        <v>0</v>
      </c>
      <c r="BK249" s="130">
        <f t="shared" ref="BK249" si="3591">C249/C250</f>
        <v>0</v>
      </c>
      <c r="BL249" s="131">
        <f t="shared" ref="BL249" si="3592">D249/D250</f>
        <v>0</v>
      </c>
      <c r="BM249" s="132">
        <f t="shared" ref="BM249" si="3593">E249/E250</f>
        <v>0</v>
      </c>
      <c r="BN249" s="129">
        <f t="shared" ref="BN249" si="3594">F249/F250</f>
        <v>0</v>
      </c>
      <c r="BO249" s="130">
        <f t="shared" ref="BO249" si="3595">G249/G250</f>
        <v>0</v>
      </c>
      <c r="BP249" s="131">
        <f t="shared" ref="BP249" si="3596">H249/H250</f>
        <v>0</v>
      </c>
      <c r="BQ249" s="132">
        <f t="shared" ref="BQ249" si="3597">I249/I250</f>
        <v>0</v>
      </c>
      <c r="BR249" s="129">
        <f t="shared" ref="BR249" si="3598">J249/J250</f>
        <v>0</v>
      </c>
      <c r="BS249" s="130">
        <f t="shared" ref="BS249" si="3599">K249/K250</f>
        <v>0</v>
      </c>
      <c r="BT249" s="131">
        <f t="shared" ref="BT249" si="3600">L249/L250</f>
        <v>0</v>
      </c>
      <c r="BU249" s="129">
        <f t="shared" ref="BU249" si="3601">M249/M250</f>
        <v>0</v>
      </c>
      <c r="BV249" s="133">
        <f t="shared" ref="BV249" si="3602">N249/N250</f>
        <v>0</v>
      </c>
      <c r="BW249" s="134">
        <f t="shared" ref="BW249" si="3603">O249/O250</f>
        <v>0</v>
      </c>
      <c r="BX249" s="129">
        <f t="shared" ref="BX249" si="3604">P249/P250</f>
        <v>0</v>
      </c>
      <c r="BY249" s="130">
        <f t="shared" ref="BY249" si="3605">Q249/Q250</f>
        <v>0</v>
      </c>
      <c r="BZ249" s="131">
        <f t="shared" ref="BZ249" si="3606">R249/R250</f>
        <v>0</v>
      </c>
      <c r="CA249" s="132">
        <f t="shared" ref="CA249" si="3607">S249/S250</f>
        <v>0</v>
      </c>
      <c r="CB249" s="129">
        <f t="shared" ref="CB249" si="3608">T249/T250</f>
        <v>0</v>
      </c>
      <c r="CC249" s="130">
        <f t="shared" ref="CC249" si="3609">U249/U250</f>
        <v>0</v>
      </c>
      <c r="CD249" s="131">
        <f t="shared" ref="CD249" si="3610">V249/V250</f>
        <v>0</v>
      </c>
      <c r="CE249" s="132">
        <f t="shared" ref="CE249" si="3611">W249/W250</f>
        <v>0</v>
      </c>
      <c r="CF249" s="129">
        <f t="shared" ref="CF249" si="3612">X249/X250</f>
        <v>0</v>
      </c>
      <c r="CG249" s="130">
        <f t="shared" ref="CG249" si="3613">Y249/Y250</f>
        <v>0</v>
      </c>
      <c r="CH249" s="131">
        <f t="shared" ref="CH249" si="3614">Z249/Z250</f>
        <v>0</v>
      </c>
      <c r="CI249" s="129">
        <f t="shared" ref="CI249" si="3615">AA249/AA250</f>
        <v>0</v>
      </c>
      <c r="CJ249" s="135">
        <f t="shared" ref="CJ249" si="3616">AB249/AB250</f>
        <v>0</v>
      </c>
      <c r="CK249" s="136">
        <f t="shared" ref="CK249" si="3617">AC249/AC250</f>
        <v>0</v>
      </c>
    </row>
    <row r="250" spans="1:89" ht="14.25" thickTop="1" thickBot="1" x14ac:dyDescent="0.25">
      <c r="A250" s="269" t="s">
        <v>13</v>
      </c>
      <c r="B250" s="20">
        <f t="shared" ref="B250" si="3618">SUM(B227:B249)</f>
        <v>4853</v>
      </c>
      <c r="C250" s="21">
        <f t="shared" ref="C250" si="3619">SUM(C227:C249)</f>
        <v>5527</v>
      </c>
      <c r="D250" s="20">
        <f t="shared" ref="D250" si="3620">SUM(D227:D249)</f>
        <v>2573</v>
      </c>
      <c r="E250" s="21">
        <f t="shared" ref="E250" si="3621">SUM(E227:E249)</f>
        <v>2608</v>
      </c>
      <c r="F250" s="20">
        <f t="shared" ref="F250" si="3622">SUM(F227:F249)</f>
        <v>6718</v>
      </c>
      <c r="G250" s="21">
        <f t="shared" ref="G250" si="3623">SUM(G227:G249)</f>
        <v>6904</v>
      </c>
      <c r="H250" s="20">
        <f t="shared" ref="H250" si="3624">SUM(H227:H249)</f>
        <v>7409</v>
      </c>
      <c r="I250" s="21">
        <f t="shared" ref="I250" si="3625">SUM(I227:I249)</f>
        <v>8482</v>
      </c>
      <c r="J250" s="20">
        <f t="shared" ref="J250" si="3626">SUM(J227:J249)</f>
        <v>1443</v>
      </c>
      <c r="K250" s="21">
        <f t="shared" ref="K250" si="3627">SUM(K227:K249)</f>
        <v>1391</v>
      </c>
      <c r="L250" s="20">
        <f t="shared" ref="L250" si="3628">SUM(L227:L249)</f>
        <v>5094</v>
      </c>
      <c r="M250" s="21">
        <f t="shared" ref="M250" si="3629">SUM(M227:M249)</f>
        <v>4798</v>
      </c>
      <c r="N250" s="20">
        <f t="shared" ref="N250" si="3630">SUM(N227:N249)</f>
        <v>9185</v>
      </c>
      <c r="O250" s="21">
        <f t="shared" ref="O250" si="3631">SUM(O227:O249)</f>
        <v>8670</v>
      </c>
      <c r="P250" s="20">
        <f t="shared" ref="P250" si="3632">SUM(P227:P249)</f>
        <v>5118</v>
      </c>
      <c r="Q250" s="21">
        <f t="shared" ref="Q250" si="3633">SUM(Q227:Q249)</f>
        <v>4690</v>
      </c>
      <c r="R250" s="20">
        <f t="shared" ref="R250" si="3634">SUM(R227:R249)</f>
        <v>5999</v>
      </c>
      <c r="S250" s="21">
        <f t="shared" ref="S250" si="3635">SUM(S227:S249)</f>
        <v>5763</v>
      </c>
      <c r="T250" s="20">
        <f t="shared" ref="T250" si="3636">SUM(T227:T249)</f>
        <v>1377</v>
      </c>
      <c r="U250" s="21">
        <f t="shared" ref="U250" si="3637">SUM(U227:U249)</f>
        <v>1347</v>
      </c>
      <c r="V250" s="20">
        <f t="shared" ref="V250" si="3638">SUM(V227:V249)</f>
        <v>4382</v>
      </c>
      <c r="W250" s="21">
        <f t="shared" ref="W250" si="3639">SUM(W227:W249)</f>
        <v>4994</v>
      </c>
      <c r="X250" s="20">
        <f t="shared" ref="X250" si="3640">SUM(X227:X249)</f>
        <v>4347</v>
      </c>
      <c r="Y250" s="21">
        <f t="shared" ref="Y250" si="3641">SUM(Y227:Y249)</f>
        <v>2721</v>
      </c>
      <c r="Z250" s="20">
        <f t="shared" ref="Z250" si="3642">SUM(Z227:Z249)</f>
        <v>7848</v>
      </c>
      <c r="AA250" s="21">
        <f t="shared" ref="AA250" si="3643">SUM(AA227:AA249)</f>
        <v>8329</v>
      </c>
      <c r="AB250" s="174">
        <f t="shared" ref="AB250:AC250" si="3644">SUM(AB226:AB249)</f>
        <v>66346</v>
      </c>
      <c r="AC250" s="175">
        <f t="shared" si="3644"/>
        <v>66224</v>
      </c>
      <c r="BI250" s="269" t="s">
        <v>13</v>
      </c>
      <c r="BJ250" s="155">
        <f>SUM(BJ226:BJ249)</f>
        <v>0.99999999999999978</v>
      </c>
      <c r="BK250" s="156">
        <f t="shared" ref="BK250:CK250" si="3645">SUM(BK226:BK249)</f>
        <v>1</v>
      </c>
      <c r="BL250" s="155">
        <f t="shared" si="3645"/>
        <v>1</v>
      </c>
      <c r="BM250" s="156">
        <f t="shared" si="3645"/>
        <v>1</v>
      </c>
      <c r="BN250" s="155">
        <f t="shared" si="3645"/>
        <v>1.0000000000000002</v>
      </c>
      <c r="BO250" s="156">
        <f t="shared" si="3645"/>
        <v>1</v>
      </c>
      <c r="BP250" s="155">
        <f t="shared" si="3645"/>
        <v>0.99999999999999989</v>
      </c>
      <c r="BQ250" s="156">
        <f t="shared" si="3645"/>
        <v>0.99999999999999989</v>
      </c>
      <c r="BR250" s="155">
        <f t="shared" si="3645"/>
        <v>1</v>
      </c>
      <c r="BS250" s="156">
        <f t="shared" si="3645"/>
        <v>1</v>
      </c>
      <c r="BT250" s="155">
        <f t="shared" si="3645"/>
        <v>1</v>
      </c>
      <c r="BU250" s="156">
        <f t="shared" si="3645"/>
        <v>1.0000000000000002</v>
      </c>
      <c r="BV250" s="155">
        <f t="shared" si="3645"/>
        <v>1</v>
      </c>
      <c r="BW250" s="156">
        <f t="shared" si="3645"/>
        <v>1</v>
      </c>
      <c r="BX250" s="155">
        <f t="shared" si="3645"/>
        <v>1</v>
      </c>
      <c r="BY250" s="156">
        <f t="shared" si="3645"/>
        <v>1.0000000000000002</v>
      </c>
      <c r="BZ250" s="155">
        <f t="shared" si="3645"/>
        <v>1</v>
      </c>
      <c r="CA250" s="156">
        <f t="shared" si="3645"/>
        <v>1</v>
      </c>
      <c r="CB250" s="155">
        <f t="shared" si="3645"/>
        <v>1</v>
      </c>
      <c r="CC250" s="156">
        <f t="shared" si="3645"/>
        <v>1</v>
      </c>
      <c r="CD250" s="155">
        <f t="shared" si="3645"/>
        <v>0.99999999999999978</v>
      </c>
      <c r="CE250" s="156">
        <f t="shared" si="3645"/>
        <v>0.99999999999999989</v>
      </c>
      <c r="CF250" s="155">
        <f t="shared" si="3645"/>
        <v>0.99999999999999989</v>
      </c>
      <c r="CG250" s="156">
        <f t="shared" si="3645"/>
        <v>0.99999999999999989</v>
      </c>
      <c r="CH250" s="155">
        <f t="shared" si="3645"/>
        <v>0.99999999999999989</v>
      </c>
      <c r="CI250" s="156">
        <f t="shared" si="3645"/>
        <v>1.0000000000000002</v>
      </c>
      <c r="CJ250" s="155">
        <f t="shared" si="3645"/>
        <v>1</v>
      </c>
      <c r="CK250" s="156">
        <f t="shared" si="3645"/>
        <v>0.99999999999999989</v>
      </c>
    </row>
    <row r="251" spans="1:89" ht="13.5" thickTop="1" x14ac:dyDescent="0.2">
      <c r="A251" s="187"/>
    </row>
    <row r="253" spans="1:89" x14ac:dyDescent="0.2">
      <c r="A253" s="301">
        <f>+A222+1</f>
        <v>44295</v>
      </c>
      <c r="B253" s="301"/>
      <c r="C253" s="301"/>
      <c r="D253" s="301"/>
      <c r="BI253" s="300">
        <f>+BI222+1</f>
        <v>44295</v>
      </c>
      <c r="BJ253" s="300"/>
      <c r="BK253" s="300"/>
      <c r="BL253" s="300"/>
    </row>
    <row r="254" spans="1:89" ht="13.5" thickBot="1" x14ac:dyDescent="0.25">
      <c r="AE254" s="272" t="s">
        <v>84</v>
      </c>
    </row>
    <row r="255" spans="1:89" ht="14.25" thickTop="1" thickBot="1" x14ac:dyDescent="0.25">
      <c r="A255" s="298" t="s">
        <v>0</v>
      </c>
      <c r="B255" s="292" t="s">
        <v>1</v>
      </c>
      <c r="C255" s="293"/>
      <c r="D255" s="292" t="s">
        <v>2</v>
      </c>
      <c r="E255" s="293"/>
      <c r="F255" s="292" t="s">
        <v>3</v>
      </c>
      <c r="G255" s="293"/>
      <c r="H255" s="292" t="s">
        <v>4</v>
      </c>
      <c r="I255" s="293"/>
      <c r="J255" s="292" t="s">
        <v>5</v>
      </c>
      <c r="K255" s="293"/>
      <c r="L255" s="292" t="s">
        <v>6</v>
      </c>
      <c r="M255" s="293"/>
      <c r="N255" s="292" t="s">
        <v>7</v>
      </c>
      <c r="O255" s="293"/>
      <c r="P255" s="292" t="s">
        <v>8</v>
      </c>
      <c r="Q255" s="293"/>
      <c r="R255" s="292" t="s">
        <v>9</v>
      </c>
      <c r="S255" s="293"/>
      <c r="T255" s="292" t="s">
        <v>10</v>
      </c>
      <c r="U255" s="293"/>
      <c r="V255" s="292" t="s">
        <v>11</v>
      </c>
      <c r="W255" s="293"/>
      <c r="X255" s="292" t="s">
        <v>12</v>
      </c>
      <c r="Y255" s="293"/>
      <c r="Z255" s="294" t="s">
        <v>40</v>
      </c>
      <c r="AA255" s="295"/>
      <c r="AB255" s="296" t="s">
        <v>41</v>
      </c>
      <c r="AC255" s="297"/>
      <c r="AE255" s="298" t="s">
        <v>0</v>
      </c>
      <c r="AF255" s="292" t="s">
        <v>1</v>
      </c>
      <c r="AG255" s="293"/>
      <c r="AH255" s="292" t="s">
        <v>2</v>
      </c>
      <c r="AI255" s="293"/>
      <c r="AJ255" s="292" t="s">
        <v>3</v>
      </c>
      <c r="AK255" s="293"/>
      <c r="AL255" s="292" t="s">
        <v>4</v>
      </c>
      <c r="AM255" s="293"/>
      <c r="AN255" s="292" t="s">
        <v>5</v>
      </c>
      <c r="AO255" s="293"/>
      <c r="AP255" s="292" t="s">
        <v>6</v>
      </c>
      <c r="AQ255" s="293"/>
      <c r="AR255" s="292" t="s">
        <v>7</v>
      </c>
      <c r="AS255" s="293"/>
      <c r="AT255" s="292" t="s">
        <v>8</v>
      </c>
      <c r="AU255" s="293"/>
      <c r="AV255" s="292" t="s">
        <v>9</v>
      </c>
      <c r="AW255" s="293"/>
      <c r="AX255" s="292" t="s">
        <v>10</v>
      </c>
      <c r="AY255" s="293"/>
      <c r="AZ255" s="292" t="s">
        <v>11</v>
      </c>
      <c r="BA255" s="293"/>
      <c r="BB255" s="292" t="s">
        <v>12</v>
      </c>
      <c r="BC255" s="293"/>
      <c r="BD255" s="294" t="s">
        <v>40</v>
      </c>
      <c r="BE255" s="295"/>
      <c r="BF255" s="296" t="s">
        <v>41</v>
      </c>
      <c r="BG255" s="297"/>
      <c r="BI255" s="298" t="s">
        <v>0</v>
      </c>
      <c r="BJ255" s="292" t="s">
        <v>1</v>
      </c>
      <c r="BK255" s="293"/>
      <c r="BL255" s="292" t="s">
        <v>2</v>
      </c>
      <c r="BM255" s="293"/>
      <c r="BN255" s="292" t="s">
        <v>3</v>
      </c>
      <c r="BO255" s="293"/>
      <c r="BP255" s="292" t="s">
        <v>4</v>
      </c>
      <c r="BQ255" s="293"/>
      <c r="BR255" s="292" t="s">
        <v>5</v>
      </c>
      <c r="BS255" s="293"/>
      <c r="BT255" s="292" t="s">
        <v>6</v>
      </c>
      <c r="BU255" s="293"/>
      <c r="BV255" s="292" t="s">
        <v>7</v>
      </c>
      <c r="BW255" s="293"/>
      <c r="BX255" s="292" t="s">
        <v>8</v>
      </c>
      <c r="BY255" s="293"/>
      <c r="BZ255" s="292" t="s">
        <v>9</v>
      </c>
      <c r="CA255" s="293"/>
      <c r="CB255" s="292" t="s">
        <v>10</v>
      </c>
      <c r="CC255" s="293"/>
      <c r="CD255" s="292" t="s">
        <v>11</v>
      </c>
      <c r="CE255" s="293"/>
      <c r="CF255" s="292" t="s">
        <v>12</v>
      </c>
      <c r="CG255" s="293"/>
      <c r="CH255" s="294" t="s">
        <v>40</v>
      </c>
      <c r="CI255" s="295"/>
      <c r="CJ255" s="292" t="s">
        <v>41</v>
      </c>
      <c r="CK255" s="293"/>
    </row>
    <row r="256" spans="1:89" ht="15" thickTop="1" thickBot="1" x14ac:dyDescent="0.3">
      <c r="A256" s="299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9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9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3.5" thickTop="1" x14ac:dyDescent="0.2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5" t="str">
        <f>$AE$9</f>
        <v>07:00 - 07:59</v>
      </c>
      <c r="AF257" s="126">
        <f>SUMIF($A$9:$A$32,$AE257,B$257:B$280)</f>
        <v>318</v>
      </c>
      <c r="AG257" s="186">
        <f t="shared" ref="AG257:AV258" si="3646">SUMIF($A$9:$A$32,$AE257,C$257:C$280)</f>
        <v>318</v>
      </c>
      <c r="AH257" s="127">
        <f t="shared" si="3646"/>
        <v>148</v>
      </c>
      <c r="AI257" s="180">
        <f t="shared" si="3646"/>
        <v>141</v>
      </c>
      <c r="AJ257" s="126">
        <f t="shared" si="3646"/>
        <v>461</v>
      </c>
      <c r="AK257" s="128">
        <f t="shared" si="3646"/>
        <v>354</v>
      </c>
      <c r="AL257" s="127">
        <f t="shared" si="3646"/>
        <v>484</v>
      </c>
      <c r="AM257" s="180">
        <f t="shared" si="3646"/>
        <v>514</v>
      </c>
      <c r="AN257" s="126">
        <f t="shared" si="3646"/>
        <v>44</v>
      </c>
      <c r="AO257" s="128">
        <f t="shared" si="3646"/>
        <v>110</v>
      </c>
      <c r="AP257" s="127">
        <f t="shared" si="3646"/>
        <v>226</v>
      </c>
      <c r="AQ257" s="126">
        <f t="shared" si="3646"/>
        <v>385</v>
      </c>
      <c r="AR257" s="179">
        <f t="shared" si="3646"/>
        <v>559</v>
      </c>
      <c r="AS257" s="181">
        <f t="shared" si="3646"/>
        <v>663</v>
      </c>
      <c r="AT257" s="126">
        <f t="shared" si="3646"/>
        <v>315</v>
      </c>
      <c r="AU257" s="128">
        <f t="shared" si="3646"/>
        <v>282</v>
      </c>
      <c r="AV257" s="127">
        <f t="shared" si="3646"/>
        <v>445</v>
      </c>
      <c r="AW257" s="180">
        <f t="shared" ref="AW257:BE258" si="3647">SUMIF($A$9:$A$32,$AE257,S$257:S$280)</f>
        <v>328</v>
      </c>
      <c r="AX257" s="126">
        <f t="shared" si="3647"/>
        <v>73</v>
      </c>
      <c r="AY257" s="128">
        <f t="shared" si="3647"/>
        <v>79</v>
      </c>
      <c r="AZ257" s="127">
        <f t="shared" si="3647"/>
        <v>228</v>
      </c>
      <c r="BA257" s="180">
        <f t="shared" si="3647"/>
        <v>383</v>
      </c>
      <c r="BB257" s="126">
        <f t="shared" si="3647"/>
        <v>260</v>
      </c>
      <c r="BC257" s="128">
        <f t="shared" si="3647"/>
        <v>213</v>
      </c>
      <c r="BD257" s="184">
        <f t="shared" si="3647"/>
        <v>434</v>
      </c>
      <c r="BE257" s="185">
        <f t="shared" si="3647"/>
        <v>446</v>
      </c>
      <c r="BF257" s="170">
        <f>AF257+AH257+AJ257+AL257+AN257+AP257+AR257+AT257+AV257+AX257+AZ257+BB257+BD257</f>
        <v>3995</v>
      </c>
      <c r="BG257" s="171">
        <f>AG257+AI257+AK257+AM257+AO257+AQ257+AS257+AU257+AW257+AY257+BA257+BC257+BE257</f>
        <v>4216</v>
      </c>
      <c r="BI257" s="125" t="s">
        <v>16</v>
      </c>
      <c r="BJ257" s="129">
        <f>B257/B281</f>
        <v>0</v>
      </c>
      <c r="BK257" s="130">
        <f t="shared" ref="BK257" si="3648">C257/C281</f>
        <v>0</v>
      </c>
      <c r="BL257" s="131">
        <f t="shared" ref="BL257" si="3649">D257/D281</f>
        <v>0</v>
      </c>
      <c r="BM257" s="132">
        <f t="shared" ref="BM257" si="3650">E257/E281</f>
        <v>0</v>
      </c>
      <c r="BN257" s="129">
        <f t="shared" ref="BN257" si="3651">F257/F281</f>
        <v>0</v>
      </c>
      <c r="BO257" s="130">
        <f t="shared" ref="BO257" si="3652">G257/G281</f>
        <v>0</v>
      </c>
      <c r="BP257" s="131">
        <f t="shared" ref="BP257" si="3653">H257/H281</f>
        <v>0</v>
      </c>
      <c r="BQ257" s="132">
        <f t="shared" ref="BQ257" si="3654">I257/I281</f>
        <v>0</v>
      </c>
      <c r="BR257" s="129">
        <f t="shared" ref="BR257" si="3655">J257/J281</f>
        <v>0</v>
      </c>
      <c r="BS257" s="130">
        <f t="shared" ref="BS257" si="3656">K257/K281</f>
        <v>0</v>
      </c>
      <c r="BT257" s="131">
        <f t="shared" ref="BT257" si="3657">L257/L281</f>
        <v>0</v>
      </c>
      <c r="BU257" s="129">
        <f t="shared" ref="BU257" si="3658">M257/M281</f>
        <v>0</v>
      </c>
      <c r="BV257" s="133">
        <f t="shared" ref="BV257" si="3659">N257/N281</f>
        <v>0</v>
      </c>
      <c r="BW257" s="134">
        <f t="shared" ref="BW257" si="3660">O257/O281</f>
        <v>0</v>
      </c>
      <c r="BX257" s="129">
        <f t="shared" ref="BX257" si="3661">P257/P281</f>
        <v>0</v>
      </c>
      <c r="BY257" s="130">
        <f t="shared" ref="BY257" si="3662">Q257/Q281</f>
        <v>0</v>
      </c>
      <c r="BZ257" s="131">
        <f t="shared" ref="BZ257" si="3663">R257/R281</f>
        <v>0</v>
      </c>
      <c r="CA257" s="132">
        <f t="shared" ref="CA257" si="3664">S257/S281</f>
        <v>0</v>
      </c>
      <c r="CB257" s="129">
        <f t="shared" ref="CB257" si="3665">T257/T281</f>
        <v>0</v>
      </c>
      <c r="CC257" s="130">
        <f t="shared" ref="CC257" si="3666">U257/U281</f>
        <v>0</v>
      </c>
      <c r="CD257" s="131">
        <f t="shared" ref="CD257" si="3667">V257/V281</f>
        <v>0</v>
      </c>
      <c r="CE257" s="132">
        <f t="shared" ref="CE257" si="3668">W257/W281</f>
        <v>0</v>
      </c>
      <c r="CF257" s="129">
        <f t="shared" ref="CF257" si="3669">X257/X281</f>
        <v>0</v>
      </c>
      <c r="CG257" s="130">
        <f t="shared" ref="CG257" si="3670">Y257/Y281</f>
        <v>0</v>
      </c>
      <c r="CH257" s="131">
        <f t="shared" ref="CH257" si="3671">Z257/Z281</f>
        <v>0</v>
      </c>
      <c r="CI257" s="129">
        <f t="shared" ref="CI257" si="3672">AA257/AA281</f>
        <v>0</v>
      </c>
      <c r="CJ257" s="135">
        <f t="shared" ref="CJ257" si="3673">AB257/AB281</f>
        <v>0</v>
      </c>
      <c r="CK257" s="136">
        <f t="shared" ref="CK257" si="3674">AC257/AC281</f>
        <v>0</v>
      </c>
    </row>
    <row r="258" spans="1:89" x14ac:dyDescent="0.2">
      <c r="A258" s="137" t="s">
        <v>17</v>
      </c>
      <c r="B258" s="189">
        <v>53</v>
      </c>
      <c r="C258" s="190">
        <v>0</v>
      </c>
      <c r="D258" s="191">
        <v>36</v>
      </c>
      <c r="E258" s="192">
        <v>0</v>
      </c>
      <c r="F258" s="189">
        <v>144</v>
      </c>
      <c r="G258" s="193">
        <v>0</v>
      </c>
      <c r="H258" s="191">
        <v>87</v>
      </c>
      <c r="I258" s="192">
        <v>10</v>
      </c>
      <c r="J258" s="189">
        <v>1</v>
      </c>
      <c r="K258" s="193">
        <v>5</v>
      </c>
      <c r="L258" s="191">
        <v>4</v>
      </c>
      <c r="M258" s="189">
        <v>10</v>
      </c>
      <c r="N258" s="194">
        <v>46</v>
      </c>
      <c r="O258" s="195">
        <v>32</v>
      </c>
      <c r="P258" s="189">
        <v>14</v>
      </c>
      <c r="Q258" s="193">
        <v>32</v>
      </c>
      <c r="R258" s="191">
        <v>6</v>
      </c>
      <c r="S258" s="192">
        <v>8</v>
      </c>
      <c r="T258" s="189">
        <v>0</v>
      </c>
      <c r="U258" s="193">
        <v>0</v>
      </c>
      <c r="V258" s="191">
        <v>0</v>
      </c>
      <c r="W258" s="192">
        <v>0</v>
      </c>
      <c r="X258" s="189">
        <v>3</v>
      </c>
      <c r="Y258" s="193">
        <v>0</v>
      </c>
      <c r="Z258" s="191">
        <v>0</v>
      </c>
      <c r="AA258" s="189">
        <v>0</v>
      </c>
      <c r="AB258" s="172">
        <f t="shared" ref="AB258:AB277" si="3675">SUM(B258,D258,F258,H258,J258,L258,N258,P258,R258,T258,V258,X258,Z258)</f>
        <v>394</v>
      </c>
      <c r="AC258" s="173">
        <f t="shared" ref="AC258:AC277" si="3676">SUM(C258,E258,G258,I258,K258,M258,O258,Q258,S258,U258,W258,Y258,AA258)</f>
        <v>97</v>
      </c>
      <c r="AE258" s="277" t="str">
        <f>$AE$10</f>
        <v>08:00 - 08:59</v>
      </c>
      <c r="AF258" s="126">
        <f>SUMIF($A$9:$A$32,$AE258,B$257:B$280)</f>
        <v>197</v>
      </c>
      <c r="AG258" s="190">
        <f t="shared" si="3646"/>
        <v>261</v>
      </c>
      <c r="AH258" s="191">
        <f t="shared" si="3646"/>
        <v>92</v>
      </c>
      <c r="AI258" s="192">
        <f t="shared" si="3646"/>
        <v>112</v>
      </c>
      <c r="AJ258" s="278">
        <f t="shared" si="3646"/>
        <v>334</v>
      </c>
      <c r="AK258" s="193">
        <f t="shared" si="3646"/>
        <v>242</v>
      </c>
      <c r="AL258" s="191">
        <f t="shared" si="3646"/>
        <v>374</v>
      </c>
      <c r="AM258" s="192">
        <f t="shared" si="3646"/>
        <v>466</v>
      </c>
      <c r="AN258" s="278">
        <f t="shared" si="3646"/>
        <v>45</v>
      </c>
      <c r="AO258" s="193">
        <f t="shared" si="3646"/>
        <v>82</v>
      </c>
      <c r="AP258" s="191">
        <f t="shared" si="3646"/>
        <v>150</v>
      </c>
      <c r="AQ258" s="278">
        <f t="shared" si="3646"/>
        <v>266</v>
      </c>
      <c r="AR258" s="194">
        <f t="shared" si="3646"/>
        <v>408</v>
      </c>
      <c r="AS258" s="195">
        <f t="shared" si="3646"/>
        <v>436</v>
      </c>
      <c r="AT258" s="278">
        <f t="shared" si="3646"/>
        <v>221</v>
      </c>
      <c r="AU258" s="193">
        <f t="shared" si="3646"/>
        <v>212</v>
      </c>
      <c r="AV258" s="191">
        <f t="shared" si="3646"/>
        <v>302</v>
      </c>
      <c r="AW258" s="192">
        <f t="shared" si="3647"/>
        <v>278</v>
      </c>
      <c r="AX258" s="278">
        <f t="shared" si="3647"/>
        <v>54</v>
      </c>
      <c r="AY258" s="193">
        <f t="shared" si="3647"/>
        <v>39</v>
      </c>
      <c r="AZ258" s="191">
        <f t="shared" si="3647"/>
        <v>221</v>
      </c>
      <c r="BA258" s="192">
        <f t="shared" si="3647"/>
        <v>247</v>
      </c>
      <c r="BB258" s="278">
        <f t="shared" si="3647"/>
        <v>203</v>
      </c>
      <c r="BC258" s="193">
        <f t="shared" si="3647"/>
        <v>134</v>
      </c>
      <c r="BD258" s="191">
        <f t="shared" si="3647"/>
        <v>344</v>
      </c>
      <c r="BE258" s="278">
        <f t="shared" si="3647"/>
        <v>422</v>
      </c>
      <c r="BF258" s="172">
        <f>SUM(AF258,AH258,AJ258,AL258,AN258,AP258,AR258,AT258,AV258,AX258,AZ258,BB258,BD258)</f>
        <v>2945</v>
      </c>
      <c r="BG258" s="173">
        <f>SUM(AG258,AI258,AK258,AM258,AO258,AQ258,AS258,AU258,AW258,AY258,BA258,BC258,BE258)</f>
        <v>3197</v>
      </c>
      <c r="BI258" s="137" t="s">
        <v>17</v>
      </c>
      <c r="BJ258" s="129">
        <f>B258/B281</f>
        <v>1.8332756831546178E-2</v>
      </c>
      <c r="BK258" s="130">
        <f t="shared" ref="BK258" si="3677">C258/C281</f>
        <v>0</v>
      </c>
      <c r="BL258" s="131">
        <f t="shared" ref="BL258" si="3678">D258/D281</f>
        <v>2.3904382470119521E-2</v>
      </c>
      <c r="BM258" s="132">
        <f t="shared" ref="BM258" si="3679">E258/E281</f>
        <v>0</v>
      </c>
      <c r="BN258" s="129">
        <f t="shared" ref="BN258" si="3680">F258/F281</f>
        <v>3.3202674659903161E-2</v>
      </c>
      <c r="BO258" s="130">
        <f t="shared" ref="BO258" si="3681">G258/G281</f>
        <v>0</v>
      </c>
      <c r="BP258" s="131">
        <f t="shared" ref="BP258" si="3682">H258/H281</f>
        <v>1.6204134848202646E-2</v>
      </c>
      <c r="BQ258" s="132">
        <f t="shared" ref="BQ258" si="3683">I258/I281</f>
        <v>1.7123287671232876E-3</v>
      </c>
      <c r="BR258" s="129">
        <f t="shared" ref="BR258" si="3684">J258/J281</f>
        <v>1.5772870662460567E-3</v>
      </c>
      <c r="BS258" s="130">
        <f t="shared" ref="BS258" si="3685">K258/K281</f>
        <v>8.0645161290322578E-3</v>
      </c>
      <c r="BT258" s="131">
        <f t="shared" ref="BT258" si="3686">L258/L281</f>
        <v>1.4571948998178506E-3</v>
      </c>
      <c r="BU258" s="129">
        <f t="shared" ref="BU258" si="3687">M258/M281</f>
        <v>3.8299502106472617E-3</v>
      </c>
      <c r="BV258" s="133">
        <f t="shared" ref="BV258" si="3688">N258/N281</f>
        <v>7.6121131888135032E-3</v>
      </c>
      <c r="BW258" s="134">
        <f t="shared" ref="BW258" si="3689">O258/O281</f>
        <v>5.7286072323666313E-3</v>
      </c>
      <c r="BX258" s="129">
        <f t="shared" ref="BX258" si="3690">P258/P281</f>
        <v>4.4052863436123352E-3</v>
      </c>
      <c r="BY258" s="130">
        <f t="shared" ref="BY258" si="3691">Q258/Q281</f>
        <v>1.0970174837161468E-2</v>
      </c>
      <c r="BZ258" s="131">
        <f t="shared" ref="BZ258" si="3692">R258/R281</f>
        <v>1.4822134387351778E-3</v>
      </c>
      <c r="CA258" s="132">
        <f t="shared" ref="CA258" si="3693">S258/S281</f>
        <v>2.1396095212623694E-3</v>
      </c>
      <c r="CB258" s="129">
        <f t="shared" ref="CB258" si="3694">T258/T281</f>
        <v>0</v>
      </c>
      <c r="CC258" s="130">
        <f t="shared" ref="CC258" si="3695">U258/U281</f>
        <v>0</v>
      </c>
      <c r="CD258" s="131">
        <f t="shared" ref="CD258" si="3696">V258/V281</f>
        <v>0</v>
      </c>
      <c r="CE258" s="132">
        <f t="shared" ref="CE258" si="3697">W258/W281</f>
        <v>0</v>
      </c>
      <c r="CF258" s="129">
        <f t="shared" ref="CF258" si="3698">X258/X281</f>
        <v>1.0714285714285715E-3</v>
      </c>
      <c r="CG258" s="130">
        <f t="shared" ref="CG258" si="3699">Y258/Y281</f>
        <v>0</v>
      </c>
      <c r="CH258" s="131">
        <f t="shared" ref="CH258" si="3700">Z258/Z281</f>
        <v>0</v>
      </c>
      <c r="CI258" s="129">
        <f t="shared" ref="CI258" si="3701">AA258/AA281</f>
        <v>0</v>
      </c>
      <c r="CJ258" s="135">
        <f t="shared" ref="CJ258" si="3702">AB258/AB281</f>
        <v>9.4604653396403102E-3</v>
      </c>
      <c r="CK258" s="136">
        <f t="shared" ref="CK258" si="3703">AC258/AC281</f>
        <v>2.3324596628754176E-3</v>
      </c>
    </row>
    <row r="259" spans="1:89" ht="13.5" thickBot="1" x14ac:dyDescent="0.25">
      <c r="A259" s="146" t="s">
        <v>18</v>
      </c>
      <c r="B259" s="196">
        <v>199</v>
      </c>
      <c r="C259" s="197">
        <v>56</v>
      </c>
      <c r="D259" s="198">
        <v>122</v>
      </c>
      <c r="E259" s="199">
        <v>40</v>
      </c>
      <c r="F259" s="196">
        <v>468</v>
      </c>
      <c r="G259" s="200">
        <v>149</v>
      </c>
      <c r="H259" s="198">
        <v>379</v>
      </c>
      <c r="I259" s="199">
        <v>198</v>
      </c>
      <c r="J259" s="196">
        <v>18</v>
      </c>
      <c r="K259" s="200">
        <v>34</v>
      </c>
      <c r="L259" s="198">
        <v>125</v>
      </c>
      <c r="M259" s="196">
        <v>165</v>
      </c>
      <c r="N259" s="201">
        <v>367</v>
      </c>
      <c r="O259" s="202">
        <v>380</v>
      </c>
      <c r="P259" s="196">
        <v>161</v>
      </c>
      <c r="Q259" s="200">
        <v>222</v>
      </c>
      <c r="R259" s="198">
        <v>186</v>
      </c>
      <c r="S259" s="199">
        <v>219</v>
      </c>
      <c r="T259" s="196">
        <v>20</v>
      </c>
      <c r="U259" s="200">
        <v>55</v>
      </c>
      <c r="V259" s="198">
        <v>132</v>
      </c>
      <c r="W259" s="199">
        <v>169</v>
      </c>
      <c r="X259" s="196">
        <v>224</v>
      </c>
      <c r="Y259" s="200">
        <v>117</v>
      </c>
      <c r="Z259" s="198">
        <v>264</v>
      </c>
      <c r="AA259" s="196">
        <v>208</v>
      </c>
      <c r="AB259" s="172">
        <f t="shared" si="3675"/>
        <v>2665</v>
      </c>
      <c r="AC259" s="173">
        <f t="shared" si="3676"/>
        <v>2012</v>
      </c>
      <c r="AE259" s="275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6.8834313386371498E-2</v>
      </c>
      <c r="BK259" s="130">
        <f t="shared" ref="BK259" si="3704">C259/C281</f>
        <v>1.5734756954200617E-2</v>
      </c>
      <c r="BL259" s="131">
        <f t="shared" ref="BL259" si="3705">D259/D281</f>
        <v>8.1009296148738377E-2</v>
      </c>
      <c r="BM259" s="132">
        <f t="shared" ref="BM259" si="3706">E259/E281</f>
        <v>2.3923444976076555E-2</v>
      </c>
      <c r="BN259" s="129">
        <f t="shared" ref="BN259" si="3707">F259/F281</f>
        <v>0.10790869264468526</v>
      </c>
      <c r="BO259" s="130">
        <f t="shared" ref="BO259" si="3708">G259/G281</f>
        <v>3.3483146067415731E-2</v>
      </c>
      <c r="BP259" s="131">
        <f t="shared" ref="BP259" si="3709">H259/H281</f>
        <v>7.0590426522629909E-2</v>
      </c>
      <c r="BQ259" s="132">
        <f t="shared" ref="BQ259" si="3710">I259/I281</f>
        <v>3.3904109589041095E-2</v>
      </c>
      <c r="BR259" s="129">
        <f t="shared" ref="BR259" si="3711">J259/J281</f>
        <v>2.8391167192429023E-2</v>
      </c>
      <c r="BS259" s="130">
        <f t="shared" ref="BS259" si="3712">K259/K281</f>
        <v>5.4838709677419356E-2</v>
      </c>
      <c r="BT259" s="131">
        <f t="shared" ref="BT259" si="3713">L259/L281</f>
        <v>4.553734061930783E-2</v>
      </c>
      <c r="BU259" s="129">
        <f t="shared" ref="BU259" si="3714">M259/M281</f>
        <v>6.3194178475679819E-2</v>
      </c>
      <c r="BV259" s="133">
        <f t="shared" ref="BV259" si="3715">N259/N281</f>
        <v>6.0731424789012077E-2</v>
      </c>
      <c r="BW259" s="134">
        <f t="shared" ref="BW259" si="3716">O259/O281</f>
        <v>6.8027210884353748E-2</v>
      </c>
      <c r="BX259" s="129">
        <f t="shared" ref="BX259" si="3717">P259/P281</f>
        <v>5.0660792951541848E-2</v>
      </c>
      <c r="BY259" s="130">
        <f t="shared" ref="BY259" si="3718">Q259/Q281</f>
        <v>7.6105587932807681E-2</v>
      </c>
      <c r="BZ259" s="131">
        <f t="shared" ref="BZ259" si="3719">R259/R281</f>
        <v>4.5948616600790512E-2</v>
      </c>
      <c r="CA259" s="132">
        <f t="shared" ref="CA259" si="3720">S259/S281</f>
        <v>5.8571810644557368E-2</v>
      </c>
      <c r="CB259" s="129">
        <f t="shared" ref="CB259" si="3721">T259/T281</f>
        <v>3.1201248049921998E-2</v>
      </c>
      <c r="CC259" s="130">
        <f t="shared" ref="CC259" si="3722">U259/U281</f>
        <v>9.700176366843033E-2</v>
      </c>
      <c r="CD259" s="131">
        <f t="shared" ref="CD259" si="3723">V259/V281</f>
        <v>5.057471264367816E-2</v>
      </c>
      <c r="CE259" s="132">
        <f t="shared" ref="CE259" si="3724">W259/W281</f>
        <v>5.5246812683883623E-2</v>
      </c>
      <c r="CF259" s="129">
        <f t="shared" ref="CF259" si="3725">X259/X281</f>
        <v>0.08</v>
      </c>
      <c r="CG259" s="130">
        <f t="shared" ref="CG259" si="3726">Y259/Y281</f>
        <v>6.6101694915254236E-2</v>
      </c>
      <c r="CH259" s="131">
        <f t="shared" ref="CH259" si="3727">Z259/Z281</f>
        <v>5.448916408668731E-2</v>
      </c>
      <c r="CI259" s="129">
        <f t="shared" ref="CI259" si="3728">AA259/AA281</f>
        <v>4.0023090244371756E-2</v>
      </c>
      <c r="CJ259" s="135">
        <f t="shared" ref="CJ259" si="3729">AB259/AB281</f>
        <v>6.3990203375993468E-2</v>
      </c>
      <c r="CK259" s="136">
        <f t="shared" ref="CK259" si="3730">AC259/AC281</f>
        <v>4.8380503522735471E-2</v>
      </c>
    </row>
    <row r="260" spans="1:89" ht="14.25" thickTop="1" thickBot="1" x14ac:dyDescent="0.25">
      <c r="A260" s="137" t="s">
        <v>19</v>
      </c>
      <c r="B260" s="189">
        <v>271</v>
      </c>
      <c r="C260" s="190">
        <v>310</v>
      </c>
      <c r="D260" s="191">
        <v>160</v>
      </c>
      <c r="E260" s="192">
        <v>107</v>
      </c>
      <c r="F260" s="189">
        <v>516</v>
      </c>
      <c r="G260" s="193">
        <v>389</v>
      </c>
      <c r="H260" s="191">
        <v>534</v>
      </c>
      <c r="I260" s="192">
        <v>426</v>
      </c>
      <c r="J260" s="189">
        <v>39</v>
      </c>
      <c r="K260" s="193">
        <v>82</v>
      </c>
      <c r="L260" s="191">
        <v>223</v>
      </c>
      <c r="M260" s="189">
        <v>268</v>
      </c>
      <c r="N260" s="194">
        <v>638</v>
      </c>
      <c r="O260" s="195">
        <v>529</v>
      </c>
      <c r="P260" s="189">
        <v>313</v>
      </c>
      <c r="Q260" s="193">
        <v>287</v>
      </c>
      <c r="R260" s="191">
        <v>368</v>
      </c>
      <c r="S260" s="192">
        <v>306</v>
      </c>
      <c r="T260" s="189">
        <v>80</v>
      </c>
      <c r="U260" s="193">
        <v>72</v>
      </c>
      <c r="V260" s="191">
        <v>188</v>
      </c>
      <c r="W260" s="192">
        <v>242</v>
      </c>
      <c r="X260" s="189">
        <v>283</v>
      </c>
      <c r="Y260" s="193">
        <v>176</v>
      </c>
      <c r="Z260" s="191">
        <v>389</v>
      </c>
      <c r="AA260" s="189">
        <v>459</v>
      </c>
      <c r="AB260" s="172">
        <f t="shared" si="3675"/>
        <v>4002</v>
      </c>
      <c r="AC260" s="173">
        <f t="shared" si="3676"/>
        <v>3653</v>
      </c>
      <c r="AE260" s="269" t="s">
        <v>13</v>
      </c>
      <c r="AF260" s="20">
        <f t="shared" ref="AF260:BG260" si="3731">SUM(AF257:AF259)</f>
        <v>515</v>
      </c>
      <c r="AG260" s="21">
        <f t="shared" si="3731"/>
        <v>579</v>
      </c>
      <c r="AH260" s="20">
        <f t="shared" si="3731"/>
        <v>240</v>
      </c>
      <c r="AI260" s="21">
        <f t="shared" si="3731"/>
        <v>253</v>
      </c>
      <c r="AJ260" s="20">
        <f t="shared" si="3731"/>
        <v>795</v>
      </c>
      <c r="AK260" s="21">
        <f t="shared" si="3731"/>
        <v>596</v>
      </c>
      <c r="AL260" s="20">
        <f t="shared" si="3731"/>
        <v>858</v>
      </c>
      <c r="AM260" s="21">
        <f t="shared" si="3731"/>
        <v>980</v>
      </c>
      <c r="AN260" s="20">
        <f t="shared" si="3731"/>
        <v>89</v>
      </c>
      <c r="AO260" s="21">
        <f t="shared" si="3731"/>
        <v>192</v>
      </c>
      <c r="AP260" s="20">
        <f t="shared" si="3731"/>
        <v>376</v>
      </c>
      <c r="AQ260" s="21">
        <f t="shared" si="3731"/>
        <v>651</v>
      </c>
      <c r="AR260" s="20">
        <f t="shared" si="3731"/>
        <v>967</v>
      </c>
      <c r="AS260" s="21">
        <f t="shared" si="3731"/>
        <v>1099</v>
      </c>
      <c r="AT260" s="20">
        <f t="shared" si="3731"/>
        <v>536</v>
      </c>
      <c r="AU260" s="21">
        <f t="shared" si="3731"/>
        <v>494</v>
      </c>
      <c r="AV260" s="20">
        <f t="shared" si="3731"/>
        <v>747</v>
      </c>
      <c r="AW260" s="21">
        <f t="shared" si="3731"/>
        <v>606</v>
      </c>
      <c r="AX260" s="20">
        <f t="shared" si="3731"/>
        <v>127</v>
      </c>
      <c r="AY260" s="21">
        <f t="shared" si="3731"/>
        <v>118</v>
      </c>
      <c r="AZ260" s="20">
        <f t="shared" si="3731"/>
        <v>449</v>
      </c>
      <c r="BA260" s="21">
        <f t="shared" si="3731"/>
        <v>630</v>
      </c>
      <c r="BB260" s="20">
        <f t="shared" si="3731"/>
        <v>463</v>
      </c>
      <c r="BC260" s="21">
        <f t="shared" si="3731"/>
        <v>347</v>
      </c>
      <c r="BD260" s="20">
        <f t="shared" si="3731"/>
        <v>778</v>
      </c>
      <c r="BE260" s="21">
        <f t="shared" si="3731"/>
        <v>868</v>
      </c>
      <c r="BF260" s="174">
        <f t="shared" si="3731"/>
        <v>6940</v>
      </c>
      <c r="BG260" s="175">
        <f t="shared" si="3731"/>
        <v>7413</v>
      </c>
      <c r="BI260" s="137" t="s">
        <v>19</v>
      </c>
      <c r="BJ260" s="129">
        <f>B260/B281</f>
        <v>9.3739190591490829E-2</v>
      </c>
      <c r="BK260" s="130">
        <f t="shared" ref="BK260" si="3732">C260/C281</f>
        <v>8.7103118853610564E-2</v>
      </c>
      <c r="BL260" s="131">
        <f t="shared" ref="BL260" si="3733">D260/D281</f>
        <v>0.10624169986719788</v>
      </c>
      <c r="BM260" s="132">
        <f t="shared" ref="BM260" si="3734">E260/E281</f>
        <v>6.3995215311004786E-2</v>
      </c>
      <c r="BN260" s="129">
        <f t="shared" ref="BN260" si="3735">F260/F281</f>
        <v>0.11897625086465298</v>
      </c>
      <c r="BO260" s="130">
        <f t="shared" ref="BO260" si="3736">G260/G281</f>
        <v>8.7415730337078654E-2</v>
      </c>
      <c r="BP260" s="131">
        <f t="shared" ref="BP260" si="3737">H260/H281</f>
        <v>9.9459862171726574E-2</v>
      </c>
      <c r="BQ260" s="132">
        <f t="shared" ref="BQ260" si="3738">I260/I281</f>
        <v>7.294520547945206E-2</v>
      </c>
      <c r="BR260" s="129">
        <f t="shared" ref="BR260" si="3739">J260/J281</f>
        <v>6.1514195583596214E-2</v>
      </c>
      <c r="BS260" s="130">
        <f t="shared" ref="BS260" si="3740">K260/K281</f>
        <v>0.13225806451612904</v>
      </c>
      <c r="BT260" s="131">
        <f t="shared" ref="BT260" si="3741">L260/L281</f>
        <v>8.1238615664845179E-2</v>
      </c>
      <c r="BU260" s="129">
        <f t="shared" ref="BU260" si="3742">M260/M281</f>
        <v>0.10264266564534662</v>
      </c>
      <c r="BV260" s="133">
        <f t="shared" ref="BV260" si="3743">N260/N281</f>
        <v>0.10557670031441337</v>
      </c>
      <c r="BW260" s="134">
        <f t="shared" ref="BW260" si="3744">O260/O281</f>
        <v>9.4701038310060867E-2</v>
      </c>
      <c r="BX260" s="129">
        <f t="shared" ref="BX260" si="3745">P260/P281</f>
        <v>9.8489616110761485E-2</v>
      </c>
      <c r="BY260" s="130">
        <f t="shared" ref="BY260" si="3746">Q260/Q281</f>
        <v>9.8388755570791908E-2</v>
      </c>
      <c r="BZ260" s="131">
        <f t="shared" ref="BZ260" si="3747">R260/R281</f>
        <v>9.0909090909090912E-2</v>
      </c>
      <c r="CA260" s="132">
        <f t="shared" ref="CA260" si="3748">S260/S281</f>
        <v>8.1840064188285641E-2</v>
      </c>
      <c r="CB260" s="129">
        <f t="shared" ref="CB260" si="3749">T260/T281</f>
        <v>0.12480499219968799</v>
      </c>
      <c r="CC260" s="130">
        <f t="shared" ref="CC260" si="3750">U260/U281</f>
        <v>0.12698412698412698</v>
      </c>
      <c r="CD260" s="131">
        <f t="shared" ref="CD260" si="3751">V260/V281</f>
        <v>7.2030651340996163E-2</v>
      </c>
      <c r="CE260" s="132">
        <f t="shared" ref="CE260" si="3752">W260/W281</f>
        <v>7.9110820529584833E-2</v>
      </c>
      <c r="CF260" s="129">
        <f t="shared" ref="CF260" si="3753">X260/X281</f>
        <v>0.10107142857142858</v>
      </c>
      <c r="CG260" s="130">
        <f t="shared" ref="CG260" si="3754">Y260/Y281</f>
        <v>9.9435028248587576E-2</v>
      </c>
      <c r="CH260" s="131">
        <f t="shared" ref="CH260" si="3755">Z260/Z281</f>
        <v>8.0288957688338491E-2</v>
      </c>
      <c r="CI260" s="129">
        <f t="shared" ref="CI260" si="3756">AA260/AA281</f>
        <v>8.8320184721954978E-2</v>
      </c>
      <c r="CJ260" s="135">
        <f t="shared" ref="CJ260" si="3757">AB260/AB281</f>
        <v>9.6093356064062233E-2</v>
      </c>
      <c r="CK260" s="136">
        <f t="shared" ref="CK260" si="3758">AC260/AC281</f>
        <v>8.7839949984370114E-2</v>
      </c>
    </row>
    <row r="261" spans="1:89" ht="13.5" thickTop="1" x14ac:dyDescent="0.2">
      <c r="A261" s="146" t="s">
        <v>20</v>
      </c>
      <c r="B261" s="196">
        <v>318</v>
      </c>
      <c r="C261" s="197">
        <v>318</v>
      </c>
      <c r="D261" s="198">
        <v>148</v>
      </c>
      <c r="E261" s="199">
        <v>141</v>
      </c>
      <c r="F261" s="196">
        <v>461</v>
      </c>
      <c r="G261" s="200">
        <v>354</v>
      </c>
      <c r="H261" s="198">
        <v>484</v>
      </c>
      <c r="I261" s="199">
        <v>514</v>
      </c>
      <c r="J261" s="196">
        <v>44</v>
      </c>
      <c r="K261" s="200">
        <v>110</v>
      </c>
      <c r="L261" s="198">
        <v>226</v>
      </c>
      <c r="M261" s="196">
        <v>385</v>
      </c>
      <c r="N261" s="201">
        <v>559</v>
      </c>
      <c r="O261" s="202">
        <v>663</v>
      </c>
      <c r="P261" s="196">
        <v>315</v>
      </c>
      <c r="Q261" s="200">
        <v>282</v>
      </c>
      <c r="R261" s="198">
        <v>445</v>
      </c>
      <c r="S261" s="199">
        <v>328</v>
      </c>
      <c r="T261" s="196">
        <v>73</v>
      </c>
      <c r="U261" s="200">
        <v>79</v>
      </c>
      <c r="V261" s="198">
        <v>228</v>
      </c>
      <c r="W261" s="199">
        <v>383</v>
      </c>
      <c r="X261" s="196">
        <v>260</v>
      </c>
      <c r="Y261" s="200">
        <v>213</v>
      </c>
      <c r="Z261" s="198">
        <v>434</v>
      </c>
      <c r="AA261" s="196">
        <v>446</v>
      </c>
      <c r="AB261" s="172">
        <f t="shared" si="3675"/>
        <v>3995</v>
      </c>
      <c r="AC261" s="173">
        <f t="shared" si="3676"/>
        <v>4216</v>
      </c>
      <c r="BI261" s="146" t="s">
        <v>20</v>
      </c>
      <c r="BJ261" s="129">
        <f>B261/B281</f>
        <v>0.10999654098927707</v>
      </c>
      <c r="BK261" s="130">
        <f t="shared" ref="BK261" si="3759">C261/C281</f>
        <v>8.9350941275639223E-2</v>
      </c>
      <c r="BL261" s="131">
        <f t="shared" ref="BL261" si="3760">D261/D281</f>
        <v>9.8273572377158031E-2</v>
      </c>
      <c r="BM261" s="132">
        <f t="shared" ref="BM261" si="3761">E261/E281</f>
        <v>8.4330143540669852E-2</v>
      </c>
      <c r="BN261" s="129">
        <f t="shared" ref="BN261" si="3762">F261/F281</f>
        <v>0.10629467373760663</v>
      </c>
      <c r="BO261" s="130">
        <f t="shared" ref="BO261" si="3763">G261/G281</f>
        <v>7.9550561797752814E-2</v>
      </c>
      <c r="BP261" s="131">
        <f t="shared" ref="BP261" si="3764">H261/H281</f>
        <v>9.0147140994598626E-2</v>
      </c>
      <c r="BQ261" s="132">
        <f t="shared" ref="BQ261" si="3765">I261/I281</f>
        <v>8.8013698630136986E-2</v>
      </c>
      <c r="BR261" s="129">
        <f t="shared" ref="BR261" si="3766">J261/J281</f>
        <v>6.9400630914826497E-2</v>
      </c>
      <c r="BS261" s="130">
        <f t="shared" ref="BS261" si="3767">K261/K281</f>
        <v>0.17741935483870969</v>
      </c>
      <c r="BT261" s="131">
        <f t="shared" ref="BT261" si="3768">L261/L281</f>
        <v>8.2331511839708563E-2</v>
      </c>
      <c r="BU261" s="129">
        <f t="shared" ref="BU261" si="3769">M261/M281</f>
        <v>0.14745308310991956</v>
      </c>
      <c r="BV261" s="133">
        <f t="shared" ref="BV261" si="3770">N261/N281</f>
        <v>9.250372331623366E-2</v>
      </c>
      <c r="BW261" s="134">
        <f t="shared" ref="BW261" si="3771">O261/O281</f>
        <v>0.11868958109559613</v>
      </c>
      <c r="BX261" s="129">
        <f t="shared" ref="BX261" si="3772">P261/P281</f>
        <v>9.9118942731277526E-2</v>
      </c>
      <c r="BY261" s="130">
        <f t="shared" ref="BY261" si="3773">Q261/Q281</f>
        <v>9.6674665752485428E-2</v>
      </c>
      <c r="BZ261" s="131">
        <f t="shared" ref="BZ261" si="3774">R261/R281</f>
        <v>0.1099308300395257</v>
      </c>
      <c r="CA261" s="132">
        <f t="shared" ref="CA261" si="3775">S261/S281</f>
        <v>8.7723990371757155E-2</v>
      </c>
      <c r="CB261" s="129">
        <f t="shared" ref="CB261" si="3776">T261/T281</f>
        <v>0.11388455538221529</v>
      </c>
      <c r="CC261" s="130">
        <f t="shared" ref="CC261" si="3777">U261/U281</f>
        <v>0.13932980599647266</v>
      </c>
      <c r="CD261" s="131">
        <f t="shared" ref="CD261" si="3778">V261/V281</f>
        <v>8.7356321839080459E-2</v>
      </c>
      <c r="CE261" s="132">
        <f t="shared" ref="CE261" si="3779">W261/W281</f>
        <v>0.12520431513566524</v>
      </c>
      <c r="CF261" s="129">
        <f t="shared" ref="CF261" si="3780">X261/X281</f>
        <v>9.285714285714286E-2</v>
      </c>
      <c r="CG261" s="130">
        <f t="shared" ref="CG261" si="3781">Y261/Y281</f>
        <v>0.12033898305084746</v>
      </c>
      <c r="CH261" s="131">
        <f t="shared" ref="CH261" si="3782">Z261/Z281</f>
        <v>8.9576883384932915E-2</v>
      </c>
      <c r="CI261" s="129">
        <f t="shared" ref="CI261" si="3783">AA261/AA281</f>
        <v>8.5818741581681734E-2</v>
      </c>
      <c r="CJ261" s="135">
        <f t="shared" ref="CJ261" si="3784">AB261/AB281</f>
        <v>9.5925276730616849E-2</v>
      </c>
      <c r="CK261" s="136">
        <f t="shared" ref="CK261" si="3785">AC261/AC281</f>
        <v>0.10137783441940991</v>
      </c>
    </row>
    <row r="262" spans="1:89" ht="13.5" thickBot="1" x14ac:dyDescent="0.25">
      <c r="A262" s="137" t="s">
        <v>21</v>
      </c>
      <c r="B262" s="189">
        <v>197</v>
      </c>
      <c r="C262" s="190">
        <v>261</v>
      </c>
      <c r="D262" s="191">
        <v>92</v>
      </c>
      <c r="E262" s="192">
        <v>112</v>
      </c>
      <c r="F262" s="189">
        <v>334</v>
      </c>
      <c r="G262" s="193">
        <v>242</v>
      </c>
      <c r="H262" s="191">
        <v>374</v>
      </c>
      <c r="I262" s="192">
        <v>466</v>
      </c>
      <c r="J262" s="189">
        <v>45</v>
      </c>
      <c r="K262" s="193">
        <v>82</v>
      </c>
      <c r="L262" s="191">
        <v>150</v>
      </c>
      <c r="M262" s="189">
        <v>266</v>
      </c>
      <c r="N262" s="194">
        <v>408</v>
      </c>
      <c r="O262" s="195">
        <v>436</v>
      </c>
      <c r="P262" s="189">
        <v>221</v>
      </c>
      <c r="Q262" s="193">
        <v>212</v>
      </c>
      <c r="R262" s="191">
        <v>302</v>
      </c>
      <c r="S262" s="192">
        <v>278</v>
      </c>
      <c r="T262" s="189">
        <v>54</v>
      </c>
      <c r="U262" s="193">
        <v>39</v>
      </c>
      <c r="V262" s="191">
        <v>221</v>
      </c>
      <c r="W262" s="192">
        <v>247</v>
      </c>
      <c r="X262" s="189">
        <v>203</v>
      </c>
      <c r="Y262" s="193">
        <v>134</v>
      </c>
      <c r="Z262" s="191">
        <v>344</v>
      </c>
      <c r="AA262" s="189">
        <v>422</v>
      </c>
      <c r="AB262" s="172">
        <f t="shared" si="3675"/>
        <v>2945</v>
      </c>
      <c r="AC262" s="173">
        <f t="shared" si="3676"/>
        <v>3197</v>
      </c>
      <c r="AE262" s="272" t="s">
        <v>85</v>
      </c>
      <c r="BI262" s="137" t="s">
        <v>21</v>
      </c>
      <c r="BJ262" s="129">
        <f>B262/B281</f>
        <v>6.8142511241784845E-2</v>
      </c>
      <c r="BK262" s="130">
        <f t="shared" ref="BK262" si="3786">C262/C281</f>
        <v>7.3335206518685025E-2</v>
      </c>
      <c r="BL262" s="131">
        <f t="shared" ref="BL262" si="3787">D262/D281</f>
        <v>6.1088977423638779E-2</v>
      </c>
      <c r="BM262" s="132">
        <f t="shared" ref="BM262" si="3788">E262/E281</f>
        <v>6.6985645933014357E-2</v>
      </c>
      <c r="BN262" s="129">
        <f t="shared" ref="BN262" si="3789">F262/F281</f>
        <v>7.7011759280608716E-2</v>
      </c>
      <c r="BO262" s="130">
        <f t="shared" ref="BO262" si="3790">G262/G281</f>
        <v>5.438202247191011E-2</v>
      </c>
      <c r="BP262" s="131">
        <f t="shared" ref="BP262" si="3791">H262/H281</f>
        <v>6.9659154404917115E-2</v>
      </c>
      <c r="BQ262" s="132">
        <f t="shared" ref="BQ262" si="3792">I262/I281</f>
        <v>7.9794520547945211E-2</v>
      </c>
      <c r="BR262" s="129">
        <f t="shared" ref="BR262" si="3793">J262/J281</f>
        <v>7.0977917981072558E-2</v>
      </c>
      <c r="BS262" s="130">
        <f t="shared" ref="BS262" si="3794">K262/K281</f>
        <v>0.13225806451612904</v>
      </c>
      <c r="BT262" s="131">
        <f t="shared" ref="BT262" si="3795">L262/L281</f>
        <v>5.4644808743169397E-2</v>
      </c>
      <c r="BU262" s="129">
        <f t="shared" ref="BU262" si="3796">M262/M281</f>
        <v>0.10187667560321716</v>
      </c>
      <c r="BV262" s="133">
        <f t="shared" ref="BV262" si="3797">N262/N281</f>
        <v>6.7516134370345857E-2</v>
      </c>
      <c r="BW262" s="134">
        <f t="shared" ref="BW262" si="3798">O262/O281</f>
        <v>7.8052273540995351E-2</v>
      </c>
      <c r="BX262" s="129">
        <f t="shared" ref="BX262" si="3799">P262/P281</f>
        <v>6.9540591567023288E-2</v>
      </c>
      <c r="BY262" s="130">
        <f t="shared" ref="BY262" si="3800">Q262/Q281</f>
        <v>7.267740829619472E-2</v>
      </c>
      <c r="BZ262" s="131">
        <f t="shared" ref="BZ262" si="3801">R262/R281</f>
        <v>7.4604743083003952E-2</v>
      </c>
      <c r="CA262" s="132">
        <f t="shared" ref="CA262" si="3802">S262/S281</f>
        <v>7.4351430863867349E-2</v>
      </c>
      <c r="CB262" s="129">
        <f t="shared" ref="CB262" si="3803">T262/T281</f>
        <v>8.4243369734789394E-2</v>
      </c>
      <c r="CC262" s="130">
        <f t="shared" ref="CC262" si="3804">U262/U281</f>
        <v>6.8783068783068779E-2</v>
      </c>
      <c r="CD262" s="131">
        <f t="shared" ref="CD262" si="3805">V262/V281</f>
        <v>8.467432950191571E-2</v>
      </c>
      <c r="CE262" s="132">
        <f t="shared" ref="CE262" si="3806">W262/W281</f>
        <v>8.0745341614906832E-2</v>
      </c>
      <c r="CF262" s="129">
        <f t="shared" ref="CF262" si="3807">X262/X281</f>
        <v>7.2499999999999995E-2</v>
      </c>
      <c r="CG262" s="130">
        <f t="shared" ref="CG262" si="3808">Y262/Y281</f>
        <v>7.5706214689265541E-2</v>
      </c>
      <c r="CH262" s="131">
        <f t="shared" ref="CH262" si="3809">Z262/Z281</f>
        <v>7.1001031991744068E-2</v>
      </c>
      <c r="CI262" s="129">
        <f t="shared" ref="CI262" si="3810">AA262/AA281</f>
        <v>8.1200692707331157E-2</v>
      </c>
      <c r="CJ262" s="135">
        <f t="shared" ref="CJ262" si="3811">AB262/AB281</f>
        <v>7.0713376713808923E-2</v>
      </c>
      <c r="CK262" s="136">
        <f t="shared" ref="CK262" si="3812">AC262/AC281</f>
        <v>7.6874984971265062E-2</v>
      </c>
    </row>
    <row r="263" spans="1:89" ht="14.25" thickTop="1" thickBot="1" x14ac:dyDescent="0.25">
      <c r="A263" s="146" t="s">
        <v>22</v>
      </c>
      <c r="B263" s="196">
        <v>180</v>
      </c>
      <c r="C263" s="197">
        <v>237</v>
      </c>
      <c r="D263" s="198">
        <v>73</v>
      </c>
      <c r="E263" s="199">
        <v>83</v>
      </c>
      <c r="F263" s="196">
        <v>277</v>
      </c>
      <c r="G263" s="200">
        <v>188</v>
      </c>
      <c r="H263" s="198">
        <v>289</v>
      </c>
      <c r="I263" s="199">
        <v>367</v>
      </c>
      <c r="J263" s="196">
        <v>44</v>
      </c>
      <c r="K263" s="200">
        <v>45</v>
      </c>
      <c r="L263" s="198">
        <v>113</v>
      </c>
      <c r="M263" s="196">
        <v>158</v>
      </c>
      <c r="N263" s="201">
        <v>320</v>
      </c>
      <c r="O263" s="202">
        <v>357</v>
      </c>
      <c r="P263" s="196">
        <v>185</v>
      </c>
      <c r="Q263" s="200">
        <v>166</v>
      </c>
      <c r="R263" s="198">
        <v>271</v>
      </c>
      <c r="S263" s="199">
        <v>237</v>
      </c>
      <c r="T263" s="196">
        <v>34</v>
      </c>
      <c r="U263" s="200">
        <v>31</v>
      </c>
      <c r="V263" s="198">
        <v>132</v>
      </c>
      <c r="W263" s="199">
        <v>188</v>
      </c>
      <c r="X263" s="196">
        <v>144</v>
      </c>
      <c r="Y263" s="200">
        <v>98</v>
      </c>
      <c r="Z263" s="198">
        <v>298</v>
      </c>
      <c r="AA263" s="196">
        <v>316</v>
      </c>
      <c r="AB263" s="172">
        <f t="shared" si="3675"/>
        <v>2360</v>
      </c>
      <c r="AC263" s="173">
        <f t="shared" si="3676"/>
        <v>2471</v>
      </c>
      <c r="AE263" s="298" t="s">
        <v>0</v>
      </c>
      <c r="AF263" s="292" t="s">
        <v>1</v>
      </c>
      <c r="AG263" s="293"/>
      <c r="AH263" s="292" t="s">
        <v>2</v>
      </c>
      <c r="AI263" s="293"/>
      <c r="AJ263" s="292" t="s">
        <v>3</v>
      </c>
      <c r="AK263" s="293"/>
      <c r="AL263" s="292" t="s">
        <v>4</v>
      </c>
      <c r="AM263" s="293"/>
      <c r="AN263" s="292" t="s">
        <v>5</v>
      </c>
      <c r="AO263" s="293"/>
      <c r="AP263" s="292" t="s">
        <v>6</v>
      </c>
      <c r="AQ263" s="293"/>
      <c r="AR263" s="292" t="s">
        <v>7</v>
      </c>
      <c r="AS263" s="293"/>
      <c r="AT263" s="292" t="s">
        <v>8</v>
      </c>
      <c r="AU263" s="293"/>
      <c r="AV263" s="292" t="s">
        <v>9</v>
      </c>
      <c r="AW263" s="293"/>
      <c r="AX263" s="292" t="s">
        <v>10</v>
      </c>
      <c r="AY263" s="293"/>
      <c r="AZ263" s="292" t="s">
        <v>11</v>
      </c>
      <c r="BA263" s="293"/>
      <c r="BB263" s="292" t="s">
        <v>12</v>
      </c>
      <c r="BC263" s="293"/>
      <c r="BD263" s="294" t="s">
        <v>40</v>
      </c>
      <c r="BE263" s="295"/>
      <c r="BF263" s="296" t="s">
        <v>41</v>
      </c>
      <c r="BG263" s="297"/>
      <c r="BI263" s="146" t="s">
        <v>22</v>
      </c>
      <c r="BJ263" s="129">
        <f>B263/B281</f>
        <v>6.2262193012798339E-2</v>
      </c>
      <c r="BK263" s="130">
        <f t="shared" ref="BK263" si="3813">C263/C281</f>
        <v>6.659173925259905E-2</v>
      </c>
      <c r="BL263" s="131">
        <f t="shared" ref="BL263" si="3814">D263/D281</f>
        <v>4.8472775564409029E-2</v>
      </c>
      <c r="BM263" s="132">
        <f t="shared" ref="BM263" si="3815">E263/E281</f>
        <v>4.9641148325358854E-2</v>
      </c>
      <c r="BN263" s="129">
        <f t="shared" ref="BN263" si="3816">F263/F281</f>
        <v>6.3869033894397048E-2</v>
      </c>
      <c r="BO263" s="130">
        <f t="shared" ref="BO263" si="3817">G263/G281</f>
        <v>4.2247191011235953E-2</v>
      </c>
      <c r="BP263" s="131">
        <f t="shared" ref="BP263" si="3818">H263/H281</f>
        <v>5.382752840379959E-2</v>
      </c>
      <c r="BQ263" s="132">
        <f t="shared" ref="BQ263" si="3819">I263/I281</f>
        <v>6.2842465753424656E-2</v>
      </c>
      <c r="BR263" s="129">
        <f t="shared" ref="BR263" si="3820">J263/J281</f>
        <v>6.9400630914826497E-2</v>
      </c>
      <c r="BS263" s="130">
        <f t="shared" ref="BS263" si="3821">K263/K281</f>
        <v>7.2580645161290328E-2</v>
      </c>
      <c r="BT263" s="131">
        <f t="shared" ref="BT263" si="3822">L263/L281</f>
        <v>4.1165755919854281E-2</v>
      </c>
      <c r="BU263" s="129">
        <f t="shared" ref="BU263" si="3823">M263/M281</f>
        <v>6.0513213328226734E-2</v>
      </c>
      <c r="BV263" s="133">
        <f t="shared" ref="BV263" si="3824">N263/N281</f>
        <v>5.2953830878702632E-2</v>
      </c>
      <c r="BW263" s="134">
        <f t="shared" ref="BW263" si="3825">O263/O281</f>
        <v>6.3909774436090222E-2</v>
      </c>
      <c r="BX263" s="129">
        <f t="shared" ref="BX263" si="3826">P263/P281</f>
        <v>5.8212712397734422E-2</v>
      </c>
      <c r="BY263" s="130">
        <f t="shared" ref="BY263" si="3827">Q263/Q281</f>
        <v>5.6907781967775115E-2</v>
      </c>
      <c r="BZ263" s="131">
        <f t="shared" ref="BZ263" si="3828">R263/R281</f>
        <v>6.6946640316205536E-2</v>
      </c>
      <c r="CA263" s="132">
        <f t="shared" ref="CA263" si="3829">S263/S281</f>
        <v>6.3385932067397704E-2</v>
      </c>
      <c r="CB263" s="129">
        <f t="shared" ref="CB263" si="3830">T263/T281</f>
        <v>5.3042121684867397E-2</v>
      </c>
      <c r="CC263" s="130">
        <f t="shared" ref="CC263" si="3831">U263/U281</f>
        <v>5.4673721340388004E-2</v>
      </c>
      <c r="CD263" s="131">
        <f t="shared" ref="CD263" si="3832">V263/V281</f>
        <v>5.057471264367816E-2</v>
      </c>
      <c r="CE263" s="132">
        <f t="shared" ref="CE263" si="3833">W263/W281</f>
        <v>6.1457992808107223E-2</v>
      </c>
      <c r="CF263" s="129">
        <f t="shared" ref="CF263" si="3834">X263/X281</f>
        <v>5.1428571428571428E-2</v>
      </c>
      <c r="CG263" s="130">
        <f t="shared" ref="CG263" si="3835">Y263/Y281</f>
        <v>5.5367231638418078E-2</v>
      </c>
      <c r="CH263" s="131">
        <f t="shared" ref="CH263" si="3836">Z263/Z281</f>
        <v>6.1506707946336427E-2</v>
      </c>
      <c r="CI263" s="129">
        <f t="shared" ref="CI263" si="3837">AA263/AA281</f>
        <v>6.0804310178949397E-2</v>
      </c>
      <c r="CJ263" s="135">
        <f t="shared" ref="CJ263" si="3838">AB263/AB281</f>
        <v>5.66667467044445E-2</v>
      </c>
      <c r="CK263" s="136">
        <f t="shared" ref="CK263" si="3839">AC263/AC281</f>
        <v>5.9417606463558321E-2</v>
      </c>
    </row>
    <row r="264" spans="1:89" ht="15" thickTop="1" thickBot="1" x14ac:dyDescent="0.3">
      <c r="A264" s="137" t="s">
        <v>23</v>
      </c>
      <c r="B264" s="189">
        <v>167</v>
      </c>
      <c r="C264" s="190">
        <v>148</v>
      </c>
      <c r="D264" s="191">
        <v>66</v>
      </c>
      <c r="E264" s="192">
        <v>86</v>
      </c>
      <c r="F264" s="189">
        <v>189</v>
      </c>
      <c r="G264" s="193">
        <v>173</v>
      </c>
      <c r="H264" s="191">
        <v>291</v>
      </c>
      <c r="I264" s="192">
        <v>279</v>
      </c>
      <c r="J264" s="189">
        <v>32</v>
      </c>
      <c r="K264" s="193">
        <v>31</v>
      </c>
      <c r="L264" s="191">
        <v>96</v>
      </c>
      <c r="M264" s="189">
        <v>117</v>
      </c>
      <c r="N264" s="194">
        <v>264</v>
      </c>
      <c r="O264" s="195">
        <v>261</v>
      </c>
      <c r="P264" s="189">
        <v>149</v>
      </c>
      <c r="Q264" s="193">
        <v>128</v>
      </c>
      <c r="R264" s="191">
        <v>221</v>
      </c>
      <c r="S264" s="192">
        <v>197</v>
      </c>
      <c r="T264" s="189">
        <v>32</v>
      </c>
      <c r="U264" s="193">
        <v>31</v>
      </c>
      <c r="V264" s="191">
        <v>148</v>
      </c>
      <c r="W264" s="192">
        <v>162</v>
      </c>
      <c r="X264" s="189">
        <v>124</v>
      </c>
      <c r="Y264" s="193">
        <v>71</v>
      </c>
      <c r="Z264" s="191">
        <v>288</v>
      </c>
      <c r="AA264" s="189">
        <v>344</v>
      </c>
      <c r="AB264" s="172">
        <f t="shared" si="3675"/>
        <v>2067</v>
      </c>
      <c r="AC264" s="173">
        <f t="shared" si="3676"/>
        <v>2028</v>
      </c>
      <c r="AE264" s="299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5.7765479072985126E-2</v>
      </c>
      <c r="BK264" s="130">
        <f t="shared" ref="BK264" si="3840">C264/C281</f>
        <v>4.1584714807530204E-2</v>
      </c>
      <c r="BL264" s="131">
        <f t="shared" ref="BL264" si="3841">D264/D281</f>
        <v>4.3824701195219126E-2</v>
      </c>
      <c r="BM264" s="132">
        <f t="shared" ref="BM264" si="3842">E264/E281</f>
        <v>5.1435406698564591E-2</v>
      </c>
      <c r="BN264" s="129">
        <f t="shared" ref="BN264" si="3843">F264/F281</f>
        <v>4.3578510491122893E-2</v>
      </c>
      <c r="BO264" s="130">
        <f t="shared" ref="BO264" si="3844">G264/G281</f>
        <v>3.8876404494382025E-2</v>
      </c>
      <c r="BP264" s="131">
        <f t="shared" ref="BP264" si="3845">H264/H281</f>
        <v>5.4200037250884708E-2</v>
      </c>
      <c r="BQ264" s="132">
        <f t="shared" ref="BQ264" si="3846">I264/I281</f>
        <v>4.7773972602739724E-2</v>
      </c>
      <c r="BR264" s="129">
        <f t="shared" ref="BR264" si="3847">J264/J281</f>
        <v>5.0473186119873815E-2</v>
      </c>
      <c r="BS264" s="130">
        <f t="shared" ref="BS264" si="3848">K264/K281</f>
        <v>0.05</v>
      </c>
      <c r="BT264" s="131">
        <f t="shared" ref="BT264" si="3849">L264/L281</f>
        <v>3.4972677595628415E-2</v>
      </c>
      <c r="BU264" s="129">
        <f t="shared" ref="BU264" si="3850">M264/M281</f>
        <v>4.4810417464572962E-2</v>
      </c>
      <c r="BV264" s="133">
        <f t="shared" ref="BV264" si="3851">N264/N281</f>
        <v>4.3686910474929667E-2</v>
      </c>
      <c r="BW264" s="134">
        <f t="shared" ref="BW264" si="3852">O264/O281</f>
        <v>4.6723952738990333E-2</v>
      </c>
      <c r="BX264" s="129">
        <f t="shared" ref="BX264" si="3853">P264/P281</f>
        <v>4.6884833228445562E-2</v>
      </c>
      <c r="BY264" s="130">
        <f t="shared" ref="BY264" si="3854">Q264/Q281</f>
        <v>4.3880699348645871E-2</v>
      </c>
      <c r="BZ264" s="131">
        <f t="shared" ref="BZ264" si="3855">R264/R281</f>
        <v>5.4594861660079048E-2</v>
      </c>
      <c r="CA264" s="132">
        <f t="shared" ref="CA264" si="3856">S264/S281</f>
        <v>5.2687884461085854E-2</v>
      </c>
      <c r="CB264" s="129">
        <f t="shared" ref="CB264" si="3857">T264/T281</f>
        <v>4.9921996879875197E-2</v>
      </c>
      <c r="CC264" s="130">
        <f t="shared" ref="CC264" si="3858">U264/U281</f>
        <v>5.4673721340388004E-2</v>
      </c>
      <c r="CD264" s="131">
        <f t="shared" ref="CD264" si="3859">V264/V281</f>
        <v>5.6704980842911874E-2</v>
      </c>
      <c r="CE264" s="132">
        <f t="shared" ref="CE264" si="3860">W264/W281</f>
        <v>5.2958483164432822E-2</v>
      </c>
      <c r="CF264" s="129">
        <f t="shared" ref="CF264" si="3861">X264/X281</f>
        <v>4.4285714285714282E-2</v>
      </c>
      <c r="CG264" s="130">
        <f t="shared" ref="CG264" si="3862">Y264/Y281</f>
        <v>4.0112994350282483E-2</v>
      </c>
      <c r="CH264" s="131">
        <f t="shared" ref="CH264" si="3863">Z264/Z281</f>
        <v>5.9442724458204331E-2</v>
      </c>
      <c r="CI264" s="129">
        <f t="shared" ref="CI264" si="3864">AA264/AA281</f>
        <v>6.6192033865691752E-2</v>
      </c>
      <c r="CJ264" s="135">
        <f t="shared" ref="CJ264" si="3865">AB264/AB281</f>
        <v>4.9631426033087615E-2</v>
      </c>
      <c r="CK264" s="136">
        <f t="shared" ref="CK264" si="3866">AC264/AC281</f>
        <v>4.8765239137230382E-2</v>
      </c>
    </row>
    <row r="265" spans="1:89" ht="13.5" thickTop="1" x14ac:dyDescent="0.2">
      <c r="A265" s="146" t="s">
        <v>24</v>
      </c>
      <c r="B265" s="203">
        <v>173</v>
      </c>
      <c r="C265" s="197">
        <v>212</v>
      </c>
      <c r="D265" s="198">
        <v>77</v>
      </c>
      <c r="E265" s="199">
        <v>109</v>
      </c>
      <c r="F265" s="196">
        <v>192</v>
      </c>
      <c r="G265" s="200">
        <v>160</v>
      </c>
      <c r="H265" s="198">
        <v>255</v>
      </c>
      <c r="I265" s="199">
        <v>327</v>
      </c>
      <c r="J265" s="196">
        <v>22</v>
      </c>
      <c r="K265" s="200">
        <v>27</v>
      </c>
      <c r="L265" s="198">
        <v>69</v>
      </c>
      <c r="M265" s="196">
        <v>116</v>
      </c>
      <c r="N265" s="201">
        <v>280</v>
      </c>
      <c r="O265" s="204">
        <v>269</v>
      </c>
      <c r="P265" s="196">
        <v>162</v>
      </c>
      <c r="Q265" s="200">
        <v>111</v>
      </c>
      <c r="R265" s="198">
        <v>228</v>
      </c>
      <c r="S265" s="199">
        <v>177</v>
      </c>
      <c r="T265" s="196">
        <v>28</v>
      </c>
      <c r="U265" s="200">
        <v>21</v>
      </c>
      <c r="V265" s="198">
        <v>115</v>
      </c>
      <c r="W265" s="205">
        <v>152</v>
      </c>
      <c r="X265" s="196">
        <v>120</v>
      </c>
      <c r="Y265" s="200">
        <v>75</v>
      </c>
      <c r="Z265" s="198">
        <v>266</v>
      </c>
      <c r="AA265" s="196">
        <v>295</v>
      </c>
      <c r="AB265" s="172">
        <f t="shared" si="3675"/>
        <v>1987</v>
      </c>
      <c r="AC265" s="173">
        <f t="shared" si="3676"/>
        <v>2051</v>
      </c>
      <c r="AE265" s="275" t="str">
        <f>$AE$17</f>
        <v>17:00 - 17:59</v>
      </c>
      <c r="AF265" s="126">
        <f t="shared" ref="AF265:AU266" si="3867">SUMIF($A$9:$A$32,$AE265,B$257:B$280)</f>
        <v>231</v>
      </c>
      <c r="AG265" s="186">
        <f t="shared" si="3867"/>
        <v>375</v>
      </c>
      <c r="AH265" s="127">
        <f t="shared" si="3867"/>
        <v>104</v>
      </c>
      <c r="AI265" s="180">
        <f t="shared" si="3867"/>
        <v>157</v>
      </c>
      <c r="AJ265" s="126">
        <f t="shared" si="3867"/>
        <v>251</v>
      </c>
      <c r="AK265" s="128">
        <f t="shared" si="3867"/>
        <v>649</v>
      </c>
      <c r="AL265" s="127">
        <f t="shared" si="3867"/>
        <v>415</v>
      </c>
      <c r="AM265" s="180">
        <f t="shared" si="3867"/>
        <v>677</v>
      </c>
      <c r="AN265" s="126">
        <f t="shared" si="3867"/>
        <v>73</v>
      </c>
      <c r="AO265" s="128">
        <f t="shared" si="3867"/>
        <v>45</v>
      </c>
      <c r="AP265" s="127">
        <f t="shared" si="3867"/>
        <v>481</v>
      </c>
      <c r="AQ265" s="126">
        <f t="shared" si="3867"/>
        <v>140</v>
      </c>
      <c r="AR265" s="179">
        <f t="shared" si="3867"/>
        <v>684</v>
      </c>
      <c r="AS265" s="181">
        <f t="shared" si="3867"/>
        <v>462</v>
      </c>
      <c r="AT265" s="126">
        <f t="shared" si="3867"/>
        <v>279</v>
      </c>
      <c r="AU265" s="128">
        <f t="shared" si="3867"/>
        <v>291</v>
      </c>
      <c r="AV265" s="127">
        <f t="shared" ref="AP265:BE266" si="3868">SUMIF($A$9:$A$32,$AE265,R$257:R$280)</f>
        <v>336</v>
      </c>
      <c r="AW265" s="180">
        <f t="shared" si="3868"/>
        <v>446</v>
      </c>
      <c r="AX265" s="126">
        <f t="shared" si="3868"/>
        <v>67</v>
      </c>
      <c r="AY265" s="128">
        <f t="shared" si="3868"/>
        <v>30</v>
      </c>
      <c r="AZ265" s="127">
        <f t="shared" si="3868"/>
        <v>302</v>
      </c>
      <c r="BA265" s="180">
        <f t="shared" si="3868"/>
        <v>213</v>
      </c>
      <c r="BB265" s="126">
        <f t="shared" si="3868"/>
        <v>297</v>
      </c>
      <c r="BC265" s="128">
        <f t="shared" si="3868"/>
        <v>107</v>
      </c>
      <c r="BD265" s="184">
        <f t="shared" si="3868"/>
        <v>354</v>
      </c>
      <c r="BE265" s="185">
        <f t="shared" si="3868"/>
        <v>564</v>
      </c>
      <c r="BF265" s="170">
        <f>AF265+AH265+AJ265+AL265+AN265+AP265+AR265+AT265+AV265+AX265+AZ265+BB265+BD265</f>
        <v>3874</v>
      </c>
      <c r="BG265" s="171">
        <f>AG265+AI265+AK265+AM265+AO265+AQ265+AS265+AU265+AW265+AY265+BA265+BC265+BE265</f>
        <v>4156</v>
      </c>
      <c r="BI265" s="146" t="s">
        <v>24</v>
      </c>
      <c r="BJ265" s="129">
        <f>B265/B281</f>
        <v>5.9840885506745073E-2</v>
      </c>
      <c r="BK265" s="130">
        <f t="shared" ref="BK265" si="3869">C265/C281</f>
        <v>5.956729418375948E-2</v>
      </c>
      <c r="BL265" s="131">
        <f t="shared" ref="BL265" si="3870">D265/D281</f>
        <v>5.1128818061088981E-2</v>
      </c>
      <c r="BM265" s="132">
        <f t="shared" ref="BM265" si="3871">E265/E281</f>
        <v>6.5191387559808606E-2</v>
      </c>
      <c r="BN265" s="129">
        <f t="shared" ref="BN265" si="3872">F265/F281</f>
        <v>4.4270232879870877E-2</v>
      </c>
      <c r="BO265" s="130">
        <f t="shared" ref="BO265" si="3873">G265/G281</f>
        <v>3.5955056179775284E-2</v>
      </c>
      <c r="BP265" s="131">
        <f t="shared" ref="BP265" si="3874">H265/H281</f>
        <v>4.7494878003352579E-2</v>
      </c>
      <c r="BQ265" s="132">
        <f t="shared" ref="BQ265" si="3875">I265/I281</f>
        <v>5.5993150684931506E-2</v>
      </c>
      <c r="BR265" s="129">
        <f t="shared" ref="BR265" si="3876">J265/J281</f>
        <v>3.4700315457413249E-2</v>
      </c>
      <c r="BS265" s="130">
        <f t="shared" ref="BS265" si="3877">K265/K281</f>
        <v>4.3548387096774194E-2</v>
      </c>
      <c r="BT265" s="131">
        <f t="shared" ref="BT265" si="3878">L265/L281</f>
        <v>2.5136612021857924E-2</v>
      </c>
      <c r="BU265" s="129">
        <f t="shared" ref="BU265" si="3879">M265/M281</f>
        <v>4.4427422443508231E-2</v>
      </c>
      <c r="BV265" s="133">
        <f t="shared" ref="BV265" si="3880">N265/N281</f>
        <v>4.6334602018864801E-2</v>
      </c>
      <c r="BW265" s="134">
        <f t="shared" ref="BW265" si="3881">O265/O281</f>
        <v>4.8156104547081989E-2</v>
      </c>
      <c r="BX265" s="129">
        <f t="shared" ref="BX265" si="3882">P265/P281</f>
        <v>5.0975456261799876E-2</v>
      </c>
      <c r="BY265" s="130">
        <f t="shared" ref="BY265" si="3883">Q265/Q281</f>
        <v>3.805279396640384E-2</v>
      </c>
      <c r="BZ265" s="131">
        <f t="shared" ref="BZ265" si="3884">R265/R281</f>
        <v>5.632411067193676E-2</v>
      </c>
      <c r="CA265" s="132">
        <f t="shared" ref="CA265" si="3885">S265/S281</f>
        <v>4.7338860657929929E-2</v>
      </c>
      <c r="CB265" s="129">
        <f t="shared" ref="CB265" si="3886">T265/T281</f>
        <v>4.3681747269890797E-2</v>
      </c>
      <c r="CC265" s="130">
        <f t="shared" ref="CC265" si="3887">U265/U281</f>
        <v>3.7037037037037035E-2</v>
      </c>
      <c r="CD265" s="131">
        <f t="shared" ref="CD265" si="3888">V265/V281</f>
        <v>4.4061302681992334E-2</v>
      </c>
      <c r="CE265" s="132">
        <f t="shared" ref="CE265" si="3889">W265/W281</f>
        <v>4.9689440993788817E-2</v>
      </c>
      <c r="CF265" s="129">
        <f t="shared" ref="CF265" si="3890">X265/X281</f>
        <v>4.2857142857142858E-2</v>
      </c>
      <c r="CG265" s="130">
        <f t="shared" ref="CG265" si="3891">Y265/Y281</f>
        <v>4.2372881355932202E-2</v>
      </c>
      <c r="CH265" s="131">
        <f t="shared" ref="CH265" si="3892">Z265/Z281</f>
        <v>5.4901960784313725E-2</v>
      </c>
      <c r="CI265" s="129">
        <f t="shared" ref="CI265" si="3893">AA265/AA281</f>
        <v>5.6763517413892628E-2</v>
      </c>
      <c r="CJ265" s="135">
        <f t="shared" ref="CJ265" si="3894">AB265/AB281</f>
        <v>4.7710519365140348E-2</v>
      </c>
      <c r="CK265" s="136">
        <f t="shared" ref="CK265" si="3895">AC265/AC281</f>
        <v>4.9318296583066822E-2</v>
      </c>
    </row>
    <row r="266" spans="1:89" x14ac:dyDescent="0.2">
      <c r="A266" s="137" t="s">
        <v>25</v>
      </c>
      <c r="B266" s="206">
        <v>148</v>
      </c>
      <c r="C266" s="190">
        <v>159</v>
      </c>
      <c r="D266" s="191">
        <v>58</v>
      </c>
      <c r="E266" s="192">
        <v>130</v>
      </c>
      <c r="F266" s="189">
        <v>207</v>
      </c>
      <c r="G266" s="193">
        <v>183</v>
      </c>
      <c r="H266" s="191">
        <v>263</v>
      </c>
      <c r="I266" s="192">
        <v>316</v>
      </c>
      <c r="J266" s="189">
        <v>26</v>
      </c>
      <c r="K266" s="190">
        <v>38</v>
      </c>
      <c r="L266" s="191">
        <v>93</v>
      </c>
      <c r="M266" s="189">
        <v>112</v>
      </c>
      <c r="N266" s="194">
        <v>264</v>
      </c>
      <c r="O266" s="207">
        <v>244</v>
      </c>
      <c r="P266" s="189">
        <v>149</v>
      </c>
      <c r="Q266" s="190">
        <v>108</v>
      </c>
      <c r="R266" s="191">
        <v>238</v>
      </c>
      <c r="S266" s="192">
        <v>185</v>
      </c>
      <c r="T266" s="198">
        <v>29</v>
      </c>
      <c r="U266" s="189">
        <v>26</v>
      </c>
      <c r="V266" s="191">
        <v>125</v>
      </c>
      <c r="W266" s="208">
        <v>158</v>
      </c>
      <c r="X266" s="189">
        <v>122</v>
      </c>
      <c r="Y266" s="193">
        <v>53</v>
      </c>
      <c r="Z266" s="191">
        <v>273</v>
      </c>
      <c r="AA266" s="189">
        <v>287</v>
      </c>
      <c r="AB266" s="172">
        <f t="shared" si="3675"/>
        <v>1995</v>
      </c>
      <c r="AC266" s="173">
        <f t="shared" si="3676"/>
        <v>1999</v>
      </c>
      <c r="AE266" s="277" t="str">
        <f>$AE$18</f>
        <v>18:00 - 18:59</v>
      </c>
      <c r="AF266" s="126">
        <f t="shared" si="3867"/>
        <v>176</v>
      </c>
      <c r="AG266" s="190">
        <f t="shared" si="3867"/>
        <v>249</v>
      </c>
      <c r="AH266" s="191">
        <f t="shared" si="3867"/>
        <v>55</v>
      </c>
      <c r="AI266" s="192">
        <f t="shared" si="3867"/>
        <v>137</v>
      </c>
      <c r="AJ266" s="278">
        <f t="shared" si="3867"/>
        <v>182</v>
      </c>
      <c r="AK266" s="193">
        <f t="shared" si="3867"/>
        <v>396</v>
      </c>
      <c r="AL266" s="191">
        <f t="shared" si="3867"/>
        <v>273</v>
      </c>
      <c r="AM266" s="192">
        <f t="shared" si="3867"/>
        <v>382</v>
      </c>
      <c r="AN266" s="278">
        <f t="shared" si="3867"/>
        <v>37</v>
      </c>
      <c r="AO266" s="193">
        <f t="shared" si="3867"/>
        <v>22</v>
      </c>
      <c r="AP266" s="191">
        <f t="shared" si="3868"/>
        <v>222</v>
      </c>
      <c r="AQ266" s="278">
        <f t="shared" si="3868"/>
        <v>117</v>
      </c>
      <c r="AR266" s="194">
        <f t="shared" si="3868"/>
        <v>318</v>
      </c>
      <c r="AS266" s="195">
        <f t="shared" si="3868"/>
        <v>336</v>
      </c>
      <c r="AT266" s="278">
        <f t="shared" si="3868"/>
        <v>144</v>
      </c>
      <c r="AU266" s="193">
        <f t="shared" si="3868"/>
        <v>185</v>
      </c>
      <c r="AV266" s="191">
        <f t="shared" si="3868"/>
        <v>171</v>
      </c>
      <c r="AW266" s="192">
        <f t="shared" si="3868"/>
        <v>247</v>
      </c>
      <c r="AX266" s="278">
        <f t="shared" si="3868"/>
        <v>31</v>
      </c>
      <c r="AY266" s="193">
        <f t="shared" si="3868"/>
        <v>26</v>
      </c>
      <c r="AZ266" s="191">
        <f t="shared" si="3868"/>
        <v>160</v>
      </c>
      <c r="BA266" s="192">
        <f t="shared" si="3868"/>
        <v>131</v>
      </c>
      <c r="BB266" s="278">
        <f t="shared" si="3868"/>
        <v>144</v>
      </c>
      <c r="BC266" s="193">
        <f t="shared" si="3868"/>
        <v>117</v>
      </c>
      <c r="BD266" s="191">
        <f t="shared" si="3868"/>
        <v>229</v>
      </c>
      <c r="BE266" s="278">
        <f t="shared" si="3868"/>
        <v>237</v>
      </c>
      <c r="BF266" s="172">
        <f>SUM(AF266,AH266,AJ266,AL266,AN266,AP266,AR266,AT266,AV266,AX266,AZ266,BB266,BD266)</f>
        <v>2142</v>
      </c>
      <c r="BG266" s="173">
        <f>SUM(AG266,AI266,AK266,AM266,AO266,AQ266,AS266,AU266,AW266,AY266,BA266,BC266,BE266)</f>
        <v>2582</v>
      </c>
      <c r="BI266" s="137" t="s">
        <v>25</v>
      </c>
      <c r="BJ266" s="129">
        <f>B266/B281</f>
        <v>5.1193358699411967E-2</v>
      </c>
      <c r="BK266" s="130">
        <f t="shared" ref="BK266" si="3896">C266/C281</f>
        <v>4.4675470637819611E-2</v>
      </c>
      <c r="BL266" s="131">
        <f t="shared" ref="BL266" si="3897">D266/D281</f>
        <v>3.851261620185923E-2</v>
      </c>
      <c r="BM266" s="132">
        <f t="shared" ref="BM266" si="3898">E266/E281</f>
        <v>7.7751196172248807E-2</v>
      </c>
      <c r="BN266" s="129">
        <f t="shared" ref="BN266" si="3899">F266/F281</f>
        <v>4.772884482361079E-2</v>
      </c>
      <c r="BO266" s="130">
        <f t="shared" ref="BO266" si="3900">G266/G281</f>
        <v>4.1123595505617977E-2</v>
      </c>
      <c r="BP266" s="131">
        <f t="shared" ref="BP266" si="3901">H266/H281</f>
        <v>4.8984913391693051E-2</v>
      </c>
      <c r="BQ266" s="132">
        <f t="shared" ref="BQ266" si="3902">I266/I281</f>
        <v>5.410958904109589E-2</v>
      </c>
      <c r="BR266" s="129">
        <f t="shared" ref="BR266" si="3903">J266/J281</f>
        <v>4.1009463722397478E-2</v>
      </c>
      <c r="BS266" s="130">
        <f t="shared" ref="BS266" si="3904">K266/K281</f>
        <v>6.1290322580645158E-2</v>
      </c>
      <c r="BT266" s="131">
        <f t="shared" ref="BT266" si="3905">L266/L281</f>
        <v>3.3879781420765025E-2</v>
      </c>
      <c r="BU266" s="129">
        <f t="shared" ref="BU266" si="3906">M266/M281</f>
        <v>4.2895442359249331E-2</v>
      </c>
      <c r="BV266" s="133">
        <f t="shared" ref="BV266" si="3907">N266/N281</f>
        <v>4.3686910474929667E-2</v>
      </c>
      <c r="BW266" s="134">
        <f t="shared" ref="BW266" si="3908">O266/O281</f>
        <v>4.368063014679556E-2</v>
      </c>
      <c r="BX266" s="129">
        <f t="shared" ref="BX266" si="3909">P266/P281</f>
        <v>4.6884833228445562E-2</v>
      </c>
      <c r="BY266" s="130">
        <f t="shared" ref="BY266" si="3910">Q266/Q281</f>
        <v>3.7024340075419951E-2</v>
      </c>
      <c r="BZ266" s="131">
        <f t="shared" ref="BZ266" si="3911">R266/R281</f>
        <v>5.8794466403162056E-2</v>
      </c>
      <c r="CA266" s="132">
        <f t="shared" ref="CA266" si="3912">S266/S281</f>
        <v>4.9478470179192297E-2</v>
      </c>
      <c r="CB266" s="129">
        <f t="shared" ref="CB266" si="3913">T266/T281</f>
        <v>4.5241809672386897E-2</v>
      </c>
      <c r="CC266" s="130">
        <f t="shared" ref="CC266" si="3914">U266/U281</f>
        <v>4.585537918871252E-2</v>
      </c>
      <c r="CD266" s="131">
        <f t="shared" ref="CD266" si="3915">V266/V281</f>
        <v>4.7892720306513412E-2</v>
      </c>
      <c r="CE266" s="132">
        <f t="shared" ref="CE266" si="3916">W266/W281</f>
        <v>5.165086629617522E-2</v>
      </c>
      <c r="CF266" s="129">
        <f t="shared" ref="CF266" si="3917">X266/X281</f>
        <v>4.3571428571428573E-2</v>
      </c>
      <c r="CG266" s="130">
        <f t="shared" ref="CG266" si="3918">Y266/Y281</f>
        <v>2.9943502824858758E-2</v>
      </c>
      <c r="CH266" s="131">
        <f t="shared" ref="CH266" si="3919">Z266/Z281</f>
        <v>5.6346749226006194E-2</v>
      </c>
      <c r="CI266" s="129">
        <f t="shared" ref="CI266" si="3920">AA266/AA281</f>
        <v>5.5224167789109102E-2</v>
      </c>
      <c r="CJ266" s="135">
        <f t="shared" ref="CJ266" si="3921">AB266/AB281</f>
        <v>4.7902610031935071E-2</v>
      </c>
      <c r="CK266" s="136">
        <f t="shared" ref="CK266" si="3922">AC266/AC281</f>
        <v>4.8067905835958352E-2</v>
      </c>
    </row>
    <row r="267" spans="1:89" ht="13.5" thickBot="1" x14ac:dyDescent="0.25">
      <c r="A267" s="146" t="s">
        <v>26</v>
      </c>
      <c r="B267" s="203">
        <v>118</v>
      </c>
      <c r="C267" s="197">
        <v>201</v>
      </c>
      <c r="D267" s="198">
        <v>71</v>
      </c>
      <c r="E267" s="199">
        <v>82</v>
      </c>
      <c r="F267" s="196">
        <v>196</v>
      </c>
      <c r="G267" s="200">
        <v>196</v>
      </c>
      <c r="H267" s="198">
        <v>299</v>
      </c>
      <c r="I267" s="199">
        <v>267</v>
      </c>
      <c r="J267" s="196">
        <v>38</v>
      </c>
      <c r="K267" s="197">
        <v>23</v>
      </c>
      <c r="L267" s="198">
        <v>98</v>
      </c>
      <c r="M267" s="196">
        <v>115</v>
      </c>
      <c r="N267" s="201">
        <v>307</v>
      </c>
      <c r="O267" s="204">
        <v>239</v>
      </c>
      <c r="P267" s="196">
        <v>135</v>
      </c>
      <c r="Q267" s="197">
        <v>116</v>
      </c>
      <c r="R267" s="198">
        <v>209</v>
      </c>
      <c r="S267" s="199">
        <v>147</v>
      </c>
      <c r="T267" s="196">
        <v>18</v>
      </c>
      <c r="U267" s="200">
        <v>20</v>
      </c>
      <c r="V267" s="198">
        <v>105</v>
      </c>
      <c r="W267" s="205">
        <v>161</v>
      </c>
      <c r="X267" s="196">
        <v>116</v>
      </c>
      <c r="Y267" s="200">
        <v>69</v>
      </c>
      <c r="Z267" s="198">
        <v>271</v>
      </c>
      <c r="AA267" s="196">
        <v>331</v>
      </c>
      <c r="AB267" s="172">
        <f t="shared" si="3675"/>
        <v>1981</v>
      </c>
      <c r="AC267" s="173">
        <f t="shared" si="3676"/>
        <v>1967</v>
      </c>
      <c r="AE267" s="275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4.0816326530612242E-2</v>
      </c>
      <c r="BK267" s="130">
        <f t="shared" ref="BK267" si="3923">C267/C281</f>
        <v>5.6476538353470072E-2</v>
      </c>
      <c r="BL267" s="131">
        <f t="shared" ref="BL267" si="3924">D267/D281</f>
        <v>4.7144754316069057E-2</v>
      </c>
      <c r="BM267" s="132">
        <f t="shared" ref="BM267" si="3925">E267/E281</f>
        <v>4.9043062200956937E-2</v>
      </c>
      <c r="BN267" s="129">
        <f t="shared" ref="BN267" si="3926">F267/F281</f>
        <v>4.5192529398201522E-2</v>
      </c>
      <c r="BO267" s="130">
        <f t="shared" ref="BO267" si="3927">G267/G281</f>
        <v>4.4044943820224718E-2</v>
      </c>
      <c r="BP267" s="131">
        <f t="shared" ref="BP267" si="3928">H267/H281</f>
        <v>5.569007263922518E-2</v>
      </c>
      <c r="BQ267" s="132">
        <f t="shared" ref="BQ267" si="3929">I267/I281</f>
        <v>4.571917808219178E-2</v>
      </c>
      <c r="BR267" s="129">
        <f t="shared" ref="BR267" si="3930">J267/J281</f>
        <v>5.993690851735016E-2</v>
      </c>
      <c r="BS267" s="130">
        <f t="shared" ref="BS267" si="3931">K267/K281</f>
        <v>3.7096774193548385E-2</v>
      </c>
      <c r="BT267" s="131">
        <f t="shared" ref="BT267" si="3932">L267/L281</f>
        <v>3.5701275045537342E-2</v>
      </c>
      <c r="BU267" s="129">
        <f t="shared" ref="BU267" si="3933">M267/M281</f>
        <v>4.4044427422443508E-2</v>
      </c>
      <c r="BV267" s="133">
        <f t="shared" ref="BV267" si="3934">N267/N281</f>
        <v>5.0802581499255338E-2</v>
      </c>
      <c r="BW267" s="134">
        <f t="shared" ref="BW267" si="3935">O267/O281</f>
        <v>4.2785535266738277E-2</v>
      </c>
      <c r="BX267" s="129">
        <f t="shared" ref="BX267" si="3936">P267/P281</f>
        <v>4.2479546884833227E-2</v>
      </c>
      <c r="BY267" s="130">
        <f t="shared" ref="BY267" si="3937">Q267/Q281</f>
        <v>3.976688378471032E-2</v>
      </c>
      <c r="BZ267" s="131">
        <f t="shared" ref="BZ267" si="3938">R267/R281</f>
        <v>5.1630434782608696E-2</v>
      </c>
      <c r="CA267" s="132">
        <f t="shared" ref="CA267" si="3939">S267/S281</f>
        <v>3.9315324953196042E-2</v>
      </c>
      <c r="CB267" s="129">
        <f t="shared" ref="CB267" si="3940">T267/T281</f>
        <v>2.8081123244929798E-2</v>
      </c>
      <c r="CC267" s="130">
        <f t="shared" ref="CC267" si="3941">U267/U281</f>
        <v>3.5273368606701938E-2</v>
      </c>
      <c r="CD267" s="131">
        <f t="shared" ref="CD267" si="3942">V267/V281</f>
        <v>4.0229885057471264E-2</v>
      </c>
      <c r="CE267" s="132">
        <f t="shared" ref="CE267" si="3943">W267/W281</f>
        <v>5.2631578947368418E-2</v>
      </c>
      <c r="CF267" s="129">
        <f t="shared" ref="CF267" si="3944">X267/X281</f>
        <v>4.1428571428571426E-2</v>
      </c>
      <c r="CG267" s="130">
        <f t="shared" ref="CG267" si="3945">Y267/Y281</f>
        <v>3.898305084745763E-2</v>
      </c>
      <c r="CH267" s="131">
        <f t="shared" ref="CH267" si="3946">Z267/Z281</f>
        <v>5.5933952528379773E-2</v>
      </c>
      <c r="CI267" s="129">
        <f t="shared" ref="CI267" si="3947">AA267/AA281</f>
        <v>6.3690590725418508E-2</v>
      </c>
      <c r="CJ267" s="135">
        <f t="shared" ref="CJ267" si="3948">AB267/AB281</f>
        <v>4.7566451365044303E-2</v>
      </c>
      <c r="CK267" s="136">
        <f t="shared" ref="CK267" si="3949">AC267/AC281</f>
        <v>4.7298434606968524E-2</v>
      </c>
    </row>
    <row r="268" spans="1:89" ht="14.25" thickTop="1" thickBot="1" x14ac:dyDescent="0.25">
      <c r="A268" s="137" t="s">
        <v>27</v>
      </c>
      <c r="B268" s="206">
        <v>98</v>
      </c>
      <c r="C268" s="190">
        <v>192</v>
      </c>
      <c r="D268" s="191">
        <v>79</v>
      </c>
      <c r="E268" s="192">
        <v>89</v>
      </c>
      <c r="F268" s="189">
        <v>161</v>
      </c>
      <c r="G268" s="193">
        <v>258</v>
      </c>
      <c r="H268" s="191">
        <v>300</v>
      </c>
      <c r="I268" s="192">
        <v>328</v>
      </c>
      <c r="J268" s="189">
        <v>46</v>
      </c>
      <c r="K268" s="190">
        <v>16</v>
      </c>
      <c r="L268" s="191">
        <v>163</v>
      </c>
      <c r="M268" s="189">
        <v>116</v>
      </c>
      <c r="N268" s="194">
        <v>342</v>
      </c>
      <c r="O268" s="207">
        <v>228</v>
      </c>
      <c r="P268" s="189">
        <v>184</v>
      </c>
      <c r="Q268" s="190">
        <v>150</v>
      </c>
      <c r="R268" s="191">
        <v>210</v>
      </c>
      <c r="S268" s="192">
        <v>218</v>
      </c>
      <c r="T268" s="189">
        <v>31</v>
      </c>
      <c r="U268" s="193">
        <v>25</v>
      </c>
      <c r="V268" s="191">
        <v>150</v>
      </c>
      <c r="W268" s="208">
        <v>153</v>
      </c>
      <c r="X268" s="189">
        <v>108</v>
      </c>
      <c r="Y268" s="193">
        <v>73</v>
      </c>
      <c r="Z268" s="191">
        <v>273</v>
      </c>
      <c r="AA268" s="189">
        <v>262</v>
      </c>
      <c r="AB268" s="172">
        <f t="shared" si="3675"/>
        <v>2145</v>
      </c>
      <c r="AC268" s="173">
        <f t="shared" si="3676"/>
        <v>2108</v>
      </c>
      <c r="AE268" s="269" t="s">
        <v>13</v>
      </c>
      <c r="AF268" s="20">
        <f t="shared" ref="AF268:BG268" si="3950">SUM(AF265:AF267)</f>
        <v>407</v>
      </c>
      <c r="AG268" s="21">
        <f t="shared" si="3950"/>
        <v>624</v>
      </c>
      <c r="AH268" s="20">
        <f t="shared" si="3950"/>
        <v>159</v>
      </c>
      <c r="AI268" s="21">
        <f t="shared" si="3950"/>
        <v>294</v>
      </c>
      <c r="AJ268" s="20">
        <f t="shared" si="3950"/>
        <v>433</v>
      </c>
      <c r="AK268" s="21">
        <f t="shared" si="3950"/>
        <v>1045</v>
      </c>
      <c r="AL268" s="20">
        <f t="shared" si="3950"/>
        <v>688</v>
      </c>
      <c r="AM268" s="21">
        <f t="shared" si="3950"/>
        <v>1059</v>
      </c>
      <c r="AN268" s="20">
        <f t="shared" si="3950"/>
        <v>110</v>
      </c>
      <c r="AO268" s="21">
        <f t="shared" si="3950"/>
        <v>67</v>
      </c>
      <c r="AP268" s="20">
        <f t="shared" si="3950"/>
        <v>703</v>
      </c>
      <c r="AQ268" s="21">
        <f t="shared" si="3950"/>
        <v>257</v>
      </c>
      <c r="AR268" s="20">
        <f t="shared" si="3950"/>
        <v>1002</v>
      </c>
      <c r="AS268" s="21">
        <f t="shared" si="3950"/>
        <v>798</v>
      </c>
      <c r="AT268" s="20">
        <f t="shared" si="3950"/>
        <v>423</v>
      </c>
      <c r="AU268" s="21">
        <f t="shared" si="3950"/>
        <v>476</v>
      </c>
      <c r="AV268" s="20">
        <f t="shared" si="3950"/>
        <v>507</v>
      </c>
      <c r="AW268" s="21">
        <f t="shared" si="3950"/>
        <v>693</v>
      </c>
      <c r="AX268" s="20">
        <f t="shared" si="3950"/>
        <v>98</v>
      </c>
      <c r="AY268" s="21">
        <f t="shared" si="3950"/>
        <v>56</v>
      </c>
      <c r="AZ268" s="20">
        <f t="shared" si="3950"/>
        <v>462</v>
      </c>
      <c r="BA268" s="21">
        <f t="shared" si="3950"/>
        <v>344</v>
      </c>
      <c r="BB268" s="20">
        <f t="shared" si="3950"/>
        <v>441</v>
      </c>
      <c r="BC268" s="21">
        <f t="shared" si="3950"/>
        <v>224</v>
      </c>
      <c r="BD268" s="20">
        <f t="shared" si="3950"/>
        <v>583</v>
      </c>
      <c r="BE268" s="21">
        <f t="shared" si="3950"/>
        <v>801</v>
      </c>
      <c r="BF268" s="174">
        <f t="shared" si="3950"/>
        <v>6016</v>
      </c>
      <c r="BG268" s="175">
        <f t="shared" si="3950"/>
        <v>6738</v>
      </c>
      <c r="BI268" s="137" t="s">
        <v>27</v>
      </c>
      <c r="BJ268" s="129">
        <f>B268/B281</f>
        <v>3.3898305084745763E-2</v>
      </c>
      <c r="BK268" s="130">
        <f t="shared" ref="BK268" si="3951">C268/C281</f>
        <v>5.3947738128687833E-2</v>
      </c>
      <c r="BL268" s="131">
        <f t="shared" ref="BL268" si="3952">D268/D281</f>
        <v>5.2456839309428953E-2</v>
      </c>
      <c r="BM268" s="132">
        <f t="shared" ref="BM268" si="3953">E268/E281</f>
        <v>5.3229665071770335E-2</v>
      </c>
      <c r="BN268" s="129">
        <f t="shared" ref="BN268" si="3954">F268/F281</f>
        <v>3.712243486280839E-2</v>
      </c>
      <c r="BO268" s="130">
        <f t="shared" ref="BO268" si="3955">G268/G281</f>
        <v>5.7977528089887639E-2</v>
      </c>
      <c r="BP268" s="131">
        <f t="shared" ref="BP268" si="3956">H268/H281</f>
        <v>5.5876327062767739E-2</v>
      </c>
      <c r="BQ268" s="132">
        <f t="shared" ref="BQ268" si="3957">I268/I281</f>
        <v>5.6164383561643834E-2</v>
      </c>
      <c r="BR268" s="129">
        <f t="shared" ref="BR268" si="3958">J268/J281</f>
        <v>7.2555205047318619E-2</v>
      </c>
      <c r="BS268" s="130">
        <f t="shared" ref="BS268" si="3959">K268/K281</f>
        <v>2.5806451612903226E-2</v>
      </c>
      <c r="BT268" s="131">
        <f t="shared" ref="BT268" si="3960">L268/L281</f>
        <v>5.9380692167577416E-2</v>
      </c>
      <c r="BU268" s="129">
        <f t="shared" ref="BU268" si="3961">M268/M281</f>
        <v>4.4427422443508231E-2</v>
      </c>
      <c r="BV268" s="133">
        <f t="shared" ref="BV268" si="3962">N268/N281</f>
        <v>5.6594406751613438E-2</v>
      </c>
      <c r="BW268" s="134">
        <f t="shared" ref="BW268" si="3963">O268/O281</f>
        <v>4.0816326530612242E-2</v>
      </c>
      <c r="BX268" s="129">
        <f t="shared" ref="BX268" si="3964">P268/P281</f>
        <v>5.7898049087476401E-2</v>
      </c>
      <c r="BY268" s="130">
        <f t="shared" ref="BY268" si="3965">Q268/Q281</f>
        <v>5.1422694549194375E-2</v>
      </c>
      <c r="BZ268" s="131">
        <f t="shared" ref="BZ268" si="3966">R268/R281</f>
        <v>5.1877470355731224E-2</v>
      </c>
      <c r="CA268" s="132">
        <f t="shared" ref="CA268" si="3967">S268/S281</f>
        <v>5.8304359454399574E-2</v>
      </c>
      <c r="CB268" s="129">
        <f t="shared" ref="CB268" si="3968">T268/T281</f>
        <v>4.8361934477379097E-2</v>
      </c>
      <c r="CC268" s="130">
        <f t="shared" ref="CC268" si="3969">U268/U281</f>
        <v>4.4091710758377423E-2</v>
      </c>
      <c r="CD268" s="131">
        <f t="shared" ref="CD268" si="3970">V268/V281</f>
        <v>5.7471264367816091E-2</v>
      </c>
      <c r="CE268" s="132">
        <f t="shared" ref="CE268" si="3971">W268/W281</f>
        <v>5.0016345210853221E-2</v>
      </c>
      <c r="CF268" s="129">
        <f t="shared" ref="CF268" si="3972">X268/X281</f>
        <v>3.8571428571428569E-2</v>
      </c>
      <c r="CG268" s="130">
        <f t="shared" ref="CG268" si="3973">Y268/Y281</f>
        <v>4.1242937853107342E-2</v>
      </c>
      <c r="CH268" s="131">
        <f t="shared" ref="CH268" si="3974">Z268/Z281</f>
        <v>5.6346749226006194E-2</v>
      </c>
      <c r="CI268" s="129">
        <f t="shared" ref="CI268" si="3975">AA268/AA281</f>
        <v>5.0413700211660577E-2</v>
      </c>
      <c r="CJ268" s="135">
        <f t="shared" ref="CJ268" si="3976">AB268/AB281</f>
        <v>5.1504310034336205E-2</v>
      </c>
      <c r="CK268" s="136">
        <f t="shared" ref="CK268" si="3977">AC268/AC281</f>
        <v>5.0688917209704955E-2</v>
      </c>
    </row>
    <row r="269" spans="1:89" ht="13.5" thickTop="1" x14ac:dyDescent="0.2">
      <c r="A269" s="146" t="s">
        <v>28</v>
      </c>
      <c r="B269" s="203">
        <v>156</v>
      </c>
      <c r="C269" s="197">
        <v>268</v>
      </c>
      <c r="D269" s="198">
        <v>113</v>
      </c>
      <c r="E269" s="199">
        <v>113</v>
      </c>
      <c r="F269" s="196">
        <v>190</v>
      </c>
      <c r="G269" s="200">
        <v>378</v>
      </c>
      <c r="H269" s="198">
        <v>374</v>
      </c>
      <c r="I269" s="199">
        <v>405</v>
      </c>
      <c r="J269" s="196">
        <v>59</v>
      </c>
      <c r="K269" s="197">
        <v>21</v>
      </c>
      <c r="L269" s="198">
        <v>222</v>
      </c>
      <c r="M269" s="196">
        <v>108</v>
      </c>
      <c r="N269" s="201">
        <v>416</v>
      </c>
      <c r="O269" s="204">
        <v>267</v>
      </c>
      <c r="P269" s="196">
        <v>250</v>
      </c>
      <c r="Q269" s="197">
        <v>153</v>
      </c>
      <c r="R269" s="198">
        <v>257</v>
      </c>
      <c r="S269" s="199">
        <v>246</v>
      </c>
      <c r="T269" s="196">
        <v>46</v>
      </c>
      <c r="U269" s="200">
        <v>15</v>
      </c>
      <c r="V269" s="198">
        <v>210</v>
      </c>
      <c r="W269" s="205">
        <v>193</v>
      </c>
      <c r="X269" s="196">
        <v>247</v>
      </c>
      <c r="Y269" s="200">
        <v>71</v>
      </c>
      <c r="Z269" s="198">
        <v>325</v>
      </c>
      <c r="AA269" s="196">
        <v>396</v>
      </c>
      <c r="AB269" s="172">
        <f t="shared" si="3675"/>
        <v>2865</v>
      </c>
      <c r="AC269" s="173">
        <f t="shared" si="3676"/>
        <v>2634</v>
      </c>
      <c r="BI269" s="146" t="s">
        <v>28</v>
      </c>
      <c r="BJ269" s="129">
        <f>B269/B281</f>
        <v>5.396056727775856E-2</v>
      </c>
      <c r="BK269" s="130">
        <f t="shared" ref="BK269" si="3978">C269/C281</f>
        <v>7.5302051137960097E-2</v>
      </c>
      <c r="BL269" s="131">
        <f t="shared" ref="BL269" si="3979">D269/D281</f>
        <v>7.5033200531208502E-2</v>
      </c>
      <c r="BM269" s="132">
        <f t="shared" ref="BM269" si="3980">E269/E281</f>
        <v>6.7583732057416274E-2</v>
      </c>
      <c r="BN269" s="129">
        <f t="shared" ref="BN269" si="3981">F269/F281</f>
        <v>4.3809084620705555E-2</v>
      </c>
      <c r="BO269" s="130">
        <f t="shared" ref="BO269" si="3982">G269/G281</f>
        <v>8.4943820224719108E-2</v>
      </c>
      <c r="BP269" s="131">
        <f t="shared" ref="BP269" si="3983">H269/H281</f>
        <v>6.9659154404917115E-2</v>
      </c>
      <c r="BQ269" s="132">
        <f t="shared" ref="BQ269" si="3984">I269/I281</f>
        <v>6.934931506849315E-2</v>
      </c>
      <c r="BR269" s="129">
        <f t="shared" ref="BR269" si="3985">J269/J281</f>
        <v>9.3059936908517354E-2</v>
      </c>
      <c r="BS269" s="130">
        <f t="shared" ref="BS269" si="3986">K269/K281</f>
        <v>3.3870967741935487E-2</v>
      </c>
      <c r="BT269" s="131">
        <f t="shared" ref="BT269" si="3987">L269/L281</f>
        <v>8.0874316939890709E-2</v>
      </c>
      <c r="BU269" s="129">
        <f t="shared" ref="BU269" si="3988">M269/M281</f>
        <v>4.1363462274990423E-2</v>
      </c>
      <c r="BV269" s="133">
        <f t="shared" ref="BV269" si="3989">N269/N281</f>
        <v>6.883998014231342E-2</v>
      </c>
      <c r="BW269" s="134">
        <f t="shared" ref="BW269" si="3990">O269/O281</f>
        <v>4.7798066595059079E-2</v>
      </c>
      <c r="BX269" s="129">
        <f t="shared" ref="BX269" si="3991">P269/P281</f>
        <v>7.8665827564505977E-2</v>
      </c>
      <c r="BY269" s="130">
        <f t="shared" ref="BY269" si="3992">Q269/Q281</f>
        <v>5.2451148440178265E-2</v>
      </c>
      <c r="BZ269" s="131">
        <f t="shared" ref="BZ269" si="3993">R269/R281</f>
        <v>6.3488142292490113E-2</v>
      </c>
      <c r="CA269" s="132">
        <f t="shared" ref="CA269" si="3994">S269/S281</f>
        <v>6.5792992778817866E-2</v>
      </c>
      <c r="CB269" s="129">
        <f t="shared" ref="CB269" si="3995">T269/T281</f>
        <v>7.1762870514820595E-2</v>
      </c>
      <c r="CC269" s="130">
        <f t="shared" ref="CC269" si="3996">U269/U281</f>
        <v>2.6455026455026454E-2</v>
      </c>
      <c r="CD269" s="131">
        <f t="shared" ref="CD269" si="3997">V269/V281</f>
        <v>8.0459770114942528E-2</v>
      </c>
      <c r="CE269" s="132">
        <f t="shared" ref="CE269" si="3998">W269/W281</f>
        <v>6.3092513893429222E-2</v>
      </c>
      <c r="CF269" s="129">
        <f t="shared" ref="CF269" si="3999">X269/X281</f>
        <v>8.8214285714285717E-2</v>
      </c>
      <c r="CG269" s="130">
        <f t="shared" ref="CG269" si="4000">Y269/Y281</f>
        <v>4.0112994350282483E-2</v>
      </c>
      <c r="CH269" s="131">
        <f t="shared" ref="CH269" si="4001">Z269/Z281</f>
        <v>6.7079463364293088E-2</v>
      </c>
      <c r="CI269" s="129">
        <f t="shared" ref="CI269" si="4002">AA269/AA281</f>
        <v>7.6197806426784684E-2</v>
      </c>
      <c r="CJ269" s="135">
        <f t="shared" ref="CJ269" si="4003">AB269/AB281</f>
        <v>6.8792470045861642E-2</v>
      </c>
      <c r="CK269" s="136">
        <f t="shared" ref="CK269" si="4004">AC269/AC281</f>
        <v>6.3337100536225266E-2</v>
      </c>
    </row>
    <row r="270" spans="1:89" x14ac:dyDescent="0.2">
      <c r="A270" s="137" t="s">
        <v>29</v>
      </c>
      <c r="B270" s="206">
        <v>217</v>
      </c>
      <c r="C270" s="190">
        <v>347</v>
      </c>
      <c r="D270" s="191">
        <v>105</v>
      </c>
      <c r="E270" s="192">
        <v>116</v>
      </c>
      <c r="F270" s="189">
        <v>315</v>
      </c>
      <c r="G270" s="193">
        <v>480</v>
      </c>
      <c r="H270" s="191">
        <v>392</v>
      </c>
      <c r="I270" s="192">
        <v>533</v>
      </c>
      <c r="J270" s="189">
        <v>70</v>
      </c>
      <c r="K270" s="190">
        <v>19</v>
      </c>
      <c r="L270" s="191">
        <v>303</v>
      </c>
      <c r="M270" s="189">
        <v>91</v>
      </c>
      <c r="N270" s="194">
        <v>508</v>
      </c>
      <c r="O270" s="207">
        <v>374</v>
      </c>
      <c r="P270" s="189">
        <v>325</v>
      </c>
      <c r="Q270" s="190">
        <v>223</v>
      </c>
      <c r="R270" s="191">
        <v>354</v>
      </c>
      <c r="S270" s="192">
        <v>330</v>
      </c>
      <c r="T270" s="189">
        <v>52</v>
      </c>
      <c r="U270" s="193">
        <v>21</v>
      </c>
      <c r="V270" s="191">
        <v>253</v>
      </c>
      <c r="W270" s="208">
        <v>235</v>
      </c>
      <c r="X270" s="189">
        <v>257</v>
      </c>
      <c r="Y270" s="193">
        <v>83</v>
      </c>
      <c r="Z270" s="191">
        <v>372</v>
      </c>
      <c r="AA270" s="189">
        <v>341</v>
      </c>
      <c r="AB270" s="172">
        <f t="shared" si="3675"/>
        <v>3523</v>
      </c>
      <c r="AC270" s="173">
        <f t="shared" si="3676"/>
        <v>3193</v>
      </c>
      <c r="BI270" s="137" t="s">
        <v>29</v>
      </c>
      <c r="BJ270" s="129">
        <f>B270/B281</f>
        <v>7.5060532687651338E-2</v>
      </c>
      <c r="BK270" s="130">
        <f t="shared" ref="BK270" si="4005">C270/C281</f>
        <v>9.7499297555493122E-2</v>
      </c>
      <c r="BL270" s="131">
        <f t="shared" ref="BL270" si="4006">D270/D281</f>
        <v>6.9721115537848599E-2</v>
      </c>
      <c r="BM270" s="132">
        <f t="shared" ref="BM270" si="4007">E270/E281</f>
        <v>6.9377990430622011E-2</v>
      </c>
      <c r="BN270" s="129">
        <f t="shared" ref="BN270" si="4008">F270/F281</f>
        <v>7.2630850818538165E-2</v>
      </c>
      <c r="BO270" s="130">
        <f t="shared" ref="BO270" si="4009">G270/G281</f>
        <v>0.10786516853932585</v>
      </c>
      <c r="BP270" s="131">
        <f t="shared" ref="BP270" si="4010">H270/H281</f>
        <v>7.3011734028683176E-2</v>
      </c>
      <c r="BQ270" s="132">
        <f t="shared" ref="BQ270" si="4011">I270/I281</f>
        <v>9.126712328767124E-2</v>
      </c>
      <c r="BR270" s="129">
        <f t="shared" ref="BR270" si="4012">J270/J281</f>
        <v>0.11041009463722397</v>
      </c>
      <c r="BS270" s="130">
        <f t="shared" ref="BS270" si="4013">K270/K281</f>
        <v>3.0645161290322579E-2</v>
      </c>
      <c r="BT270" s="131">
        <f t="shared" ref="BT270" si="4014">L270/L281</f>
        <v>0.11038251366120219</v>
      </c>
      <c r="BU270" s="129">
        <f t="shared" ref="BU270" si="4015">M270/M281</f>
        <v>3.4852546916890083E-2</v>
      </c>
      <c r="BV270" s="133">
        <f t="shared" ref="BV270" si="4016">N270/N281</f>
        <v>8.4064206519940426E-2</v>
      </c>
      <c r="BW270" s="134">
        <f t="shared" ref="BW270" si="4017">O270/O281</f>
        <v>6.6953097028285002E-2</v>
      </c>
      <c r="BX270" s="129">
        <f t="shared" ref="BX270" si="4018">P270/P281</f>
        <v>0.10226557583385777</v>
      </c>
      <c r="BY270" s="130">
        <f t="shared" ref="BY270" si="4019">Q270/Q281</f>
        <v>7.6448405896468979E-2</v>
      </c>
      <c r="BZ270" s="131">
        <f t="shared" ref="BZ270" si="4020">R270/R281</f>
        <v>8.7450592885375489E-2</v>
      </c>
      <c r="CA270" s="132">
        <f t="shared" ref="CA270" si="4021">S270/S281</f>
        <v>8.8258892752072743E-2</v>
      </c>
      <c r="CB270" s="129">
        <f t="shared" ref="CB270" si="4022">T270/T281</f>
        <v>8.1123244929797195E-2</v>
      </c>
      <c r="CC270" s="130">
        <f t="shared" ref="CC270" si="4023">U270/U281</f>
        <v>3.7037037037037035E-2</v>
      </c>
      <c r="CD270" s="131">
        <f t="shared" ref="CD270" si="4024">V270/V281</f>
        <v>9.6934865900383138E-2</v>
      </c>
      <c r="CE270" s="132">
        <f t="shared" ref="CE270" si="4025">W270/W281</f>
        <v>7.6822491010134025E-2</v>
      </c>
      <c r="CF270" s="129">
        <f t="shared" ref="CF270" si="4026">X270/X281</f>
        <v>9.178571428571429E-2</v>
      </c>
      <c r="CG270" s="130">
        <f t="shared" ref="CG270" si="4027">Y270/Y281</f>
        <v>4.6892655367231639E-2</v>
      </c>
      <c r="CH270" s="131">
        <f t="shared" ref="CH270" si="4028">Z270/Z281</f>
        <v>7.6780185758513933E-2</v>
      </c>
      <c r="CI270" s="129">
        <f t="shared" ref="CI270" si="4029">AA270/AA281</f>
        <v>6.5614777756397916E-2</v>
      </c>
      <c r="CJ270" s="135">
        <f t="shared" ref="CJ270" si="4030">AB270/AB281</f>
        <v>8.4591927389727956E-2</v>
      </c>
      <c r="CK270" s="136">
        <f t="shared" ref="CK270" si="4031">AC270/AC281</f>
        <v>7.6778801067641331E-2</v>
      </c>
    </row>
    <row r="271" spans="1:89" x14ac:dyDescent="0.2">
      <c r="A271" s="146" t="s">
        <v>30</v>
      </c>
      <c r="B271" s="203">
        <v>231</v>
      </c>
      <c r="C271" s="197">
        <v>375</v>
      </c>
      <c r="D271" s="198">
        <v>104</v>
      </c>
      <c r="E271" s="199">
        <v>157</v>
      </c>
      <c r="F271" s="196">
        <v>251</v>
      </c>
      <c r="G271" s="200">
        <v>649</v>
      </c>
      <c r="H271" s="198">
        <v>415</v>
      </c>
      <c r="I271" s="199">
        <v>677</v>
      </c>
      <c r="J271" s="196">
        <v>73</v>
      </c>
      <c r="K271" s="197">
        <v>45</v>
      </c>
      <c r="L271" s="198">
        <v>481</v>
      </c>
      <c r="M271" s="196">
        <v>140</v>
      </c>
      <c r="N271" s="201">
        <v>684</v>
      </c>
      <c r="O271" s="204">
        <v>462</v>
      </c>
      <c r="P271" s="196">
        <v>279</v>
      </c>
      <c r="Q271" s="197">
        <v>291</v>
      </c>
      <c r="R271" s="198">
        <v>336</v>
      </c>
      <c r="S271" s="199">
        <v>446</v>
      </c>
      <c r="T271" s="196">
        <v>67</v>
      </c>
      <c r="U271" s="200">
        <v>30</v>
      </c>
      <c r="V271" s="198">
        <v>302</v>
      </c>
      <c r="W271" s="205">
        <v>213</v>
      </c>
      <c r="X271" s="196">
        <v>297</v>
      </c>
      <c r="Y271" s="200">
        <v>107</v>
      </c>
      <c r="Z271" s="198">
        <v>354</v>
      </c>
      <c r="AA271" s="196">
        <v>564</v>
      </c>
      <c r="AB271" s="172">
        <f t="shared" si="3675"/>
        <v>3874</v>
      </c>
      <c r="AC271" s="173">
        <f t="shared" si="3676"/>
        <v>4156</v>
      </c>
      <c r="BI271" s="146" t="s">
        <v>30</v>
      </c>
      <c r="BJ271" s="129">
        <f>B271/B281</f>
        <v>7.990314769975787E-2</v>
      </c>
      <c r="BK271" s="130">
        <f t="shared" ref="BK271" si="4032">C271/C281</f>
        <v>0.10536667603259342</v>
      </c>
      <c r="BL271" s="131">
        <f t="shared" ref="BL271" si="4033">D271/D281</f>
        <v>6.9057104913678613E-2</v>
      </c>
      <c r="BM271" s="132">
        <f t="shared" ref="BM271" si="4034">E271/E281</f>
        <v>9.3899521531100483E-2</v>
      </c>
      <c r="BN271" s="129">
        <f t="shared" ref="BN271" si="4035">F271/F281</f>
        <v>5.7874106525247868E-2</v>
      </c>
      <c r="BO271" s="130">
        <f t="shared" ref="BO271" si="4036">G271/G281</f>
        <v>0.14584269662921348</v>
      </c>
      <c r="BP271" s="131">
        <f t="shared" ref="BP271" si="4037">H271/H281</f>
        <v>7.7295585770162045E-2</v>
      </c>
      <c r="BQ271" s="132">
        <f t="shared" ref="BQ271" si="4038">I271/I281</f>
        <v>0.11592465753424658</v>
      </c>
      <c r="BR271" s="129">
        <f t="shared" ref="BR271" si="4039">J271/J281</f>
        <v>0.11514195583596215</v>
      </c>
      <c r="BS271" s="130">
        <f t="shared" ref="BS271" si="4040">K271/K281</f>
        <v>7.2580645161290328E-2</v>
      </c>
      <c r="BT271" s="131">
        <f t="shared" ref="BT271" si="4041">L271/L281</f>
        <v>0.17522768670309655</v>
      </c>
      <c r="BU271" s="129">
        <f t="shared" ref="BU271" si="4042">M271/M281</f>
        <v>5.3619302949061663E-2</v>
      </c>
      <c r="BV271" s="133">
        <f t="shared" ref="BV271" si="4043">N271/N281</f>
        <v>0.11318881350322688</v>
      </c>
      <c r="BW271" s="134">
        <f t="shared" ref="BW271" si="4044">O271/O281</f>
        <v>8.2706766917293228E-2</v>
      </c>
      <c r="BX271" s="129">
        <f t="shared" ref="BX271" si="4045">P271/P281</f>
        <v>8.7791063561988666E-2</v>
      </c>
      <c r="BY271" s="130">
        <f t="shared" ref="BY271" si="4046">Q271/Q281</f>
        <v>9.9760027425437089E-2</v>
      </c>
      <c r="BZ271" s="131">
        <f t="shared" ref="BZ271" si="4047">R271/R281</f>
        <v>8.3003952569169967E-2</v>
      </c>
      <c r="CA271" s="132">
        <f t="shared" ref="CA271" si="4048">S271/S281</f>
        <v>0.1192832308103771</v>
      </c>
      <c r="CB271" s="129">
        <f t="shared" ref="CB271" si="4049">T271/T281</f>
        <v>0.10452418096723869</v>
      </c>
      <c r="CC271" s="130">
        <f t="shared" ref="CC271" si="4050">U271/U281</f>
        <v>5.2910052910052907E-2</v>
      </c>
      <c r="CD271" s="131">
        <f t="shared" ref="CD271" si="4051">V271/V281</f>
        <v>0.11570881226053639</v>
      </c>
      <c r="CE271" s="132">
        <f t="shared" ref="CE271" si="4052">W271/W281</f>
        <v>6.9630598234717234E-2</v>
      </c>
      <c r="CF271" s="129">
        <f t="shared" ref="CF271" si="4053">X271/X281</f>
        <v>0.10607142857142857</v>
      </c>
      <c r="CG271" s="130">
        <f t="shared" ref="CG271" si="4054">Y271/Y281</f>
        <v>6.0451977401129946E-2</v>
      </c>
      <c r="CH271" s="131">
        <f t="shared" ref="CH271" si="4055">Z271/Z281</f>
        <v>7.3065015479876164E-2</v>
      </c>
      <c r="CI271" s="129">
        <f t="shared" ref="CI271" si="4056">AA271/AA281</f>
        <v>0.1085241485472388</v>
      </c>
      <c r="CJ271" s="135">
        <f t="shared" ref="CJ271" si="4057">AB271/AB281</f>
        <v>9.3019905395346603E-2</v>
      </c>
      <c r="CK271" s="136">
        <f t="shared" ref="CK271" si="4058">AC271/AC281</f>
        <v>9.9935075865053985E-2</v>
      </c>
    </row>
    <row r="272" spans="1:89" x14ac:dyDescent="0.2">
      <c r="A272" s="137" t="s">
        <v>31</v>
      </c>
      <c r="B272" s="206">
        <v>176</v>
      </c>
      <c r="C272" s="190">
        <v>249</v>
      </c>
      <c r="D272" s="191">
        <v>55</v>
      </c>
      <c r="E272" s="192">
        <v>137</v>
      </c>
      <c r="F272" s="189">
        <v>182</v>
      </c>
      <c r="G272" s="193">
        <v>396</v>
      </c>
      <c r="H272" s="191">
        <v>273</v>
      </c>
      <c r="I272" s="192">
        <v>382</v>
      </c>
      <c r="J272" s="189">
        <v>37</v>
      </c>
      <c r="K272" s="190">
        <v>22</v>
      </c>
      <c r="L272" s="191">
        <v>222</v>
      </c>
      <c r="M272" s="189">
        <v>117</v>
      </c>
      <c r="N272" s="194">
        <v>318</v>
      </c>
      <c r="O272" s="207">
        <v>336</v>
      </c>
      <c r="P272" s="189">
        <v>144</v>
      </c>
      <c r="Q272" s="190">
        <v>185</v>
      </c>
      <c r="R272" s="191">
        <v>171</v>
      </c>
      <c r="S272" s="192">
        <v>247</v>
      </c>
      <c r="T272" s="189">
        <v>31</v>
      </c>
      <c r="U272" s="193">
        <v>26</v>
      </c>
      <c r="V272" s="191">
        <v>160</v>
      </c>
      <c r="W272" s="208">
        <v>131</v>
      </c>
      <c r="X272" s="189">
        <v>144</v>
      </c>
      <c r="Y272" s="193">
        <v>117</v>
      </c>
      <c r="Z272" s="191">
        <v>229</v>
      </c>
      <c r="AA272" s="189">
        <v>237</v>
      </c>
      <c r="AB272" s="172">
        <f t="shared" si="3675"/>
        <v>2142</v>
      </c>
      <c r="AC272" s="173">
        <f t="shared" si="3676"/>
        <v>2582</v>
      </c>
      <c r="BI272" s="137" t="s">
        <v>31</v>
      </c>
      <c r="BJ272" s="129">
        <f>B272/B281</f>
        <v>6.0878588723625046E-2</v>
      </c>
      <c r="BK272" s="130">
        <f t="shared" ref="BK272" si="4059">C272/C281</f>
        <v>6.9963472885642031E-2</v>
      </c>
      <c r="BL272" s="131">
        <f t="shared" ref="BL272" si="4060">D272/D281</f>
        <v>3.6520584329349272E-2</v>
      </c>
      <c r="BM272" s="132">
        <f t="shared" ref="BM272" si="4061">E272/E281</f>
        <v>8.1937799043062198E-2</v>
      </c>
      <c r="BN272" s="129">
        <f t="shared" ref="BN272" si="4062">F272/F281</f>
        <v>4.1964491584044271E-2</v>
      </c>
      <c r="BO272" s="130">
        <f t="shared" ref="BO272" si="4063">G272/G281</f>
        <v>8.8988764044943824E-2</v>
      </c>
      <c r="BP272" s="131">
        <f t="shared" ref="BP272" si="4064">H272/H281</f>
        <v>5.0847457627118647E-2</v>
      </c>
      <c r="BQ272" s="132">
        <f t="shared" ref="BQ272" si="4065">I272/I281</f>
        <v>6.5410958904109584E-2</v>
      </c>
      <c r="BR272" s="129">
        <f t="shared" ref="BR272" si="4066">J272/J281</f>
        <v>5.8359621451104099E-2</v>
      </c>
      <c r="BS272" s="130">
        <f t="shared" ref="BS272" si="4067">K272/K281</f>
        <v>3.5483870967741936E-2</v>
      </c>
      <c r="BT272" s="131">
        <f t="shared" ref="BT272" si="4068">L272/L281</f>
        <v>8.0874316939890709E-2</v>
      </c>
      <c r="BU272" s="129">
        <f t="shared" ref="BU272" si="4069">M272/M281</f>
        <v>4.4810417464572962E-2</v>
      </c>
      <c r="BV272" s="133">
        <f t="shared" ref="BV272" si="4070">N272/N281</f>
        <v>5.2622869435710741E-2</v>
      </c>
      <c r="BW272" s="134">
        <f t="shared" ref="BW272" si="4071">O272/O281</f>
        <v>6.0150375939849621E-2</v>
      </c>
      <c r="BX272" s="129">
        <f t="shared" ref="BX272" si="4072">P272/P281</f>
        <v>4.5311516677155446E-2</v>
      </c>
      <c r="BY272" s="130">
        <f t="shared" ref="BY272" si="4073">Q272/Q281</f>
        <v>6.3421323277339736E-2</v>
      </c>
      <c r="BZ272" s="131">
        <f t="shared" ref="BZ272" si="4074">R272/R281</f>
        <v>4.2243083003952568E-2</v>
      </c>
      <c r="CA272" s="132">
        <f t="shared" ref="CA272" si="4075">S272/S281</f>
        <v>6.606044396897566E-2</v>
      </c>
      <c r="CB272" s="129">
        <f t="shared" ref="CB272" si="4076">T272/T281</f>
        <v>4.8361934477379097E-2</v>
      </c>
      <c r="CC272" s="130">
        <f t="shared" ref="CC272" si="4077">U272/U281</f>
        <v>4.585537918871252E-2</v>
      </c>
      <c r="CD272" s="131">
        <f t="shared" ref="CD272" si="4078">V272/V281</f>
        <v>6.1302681992337162E-2</v>
      </c>
      <c r="CE272" s="132">
        <f t="shared" ref="CE272" si="4079">W272/W281</f>
        <v>4.2824452435436415E-2</v>
      </c>
      <c r="CF272" s="129">
        <f t="shared" ref="CF272" si="4080">X272/X281</f>
        <v>5.1428571428571428E-2</v>
      </c>
      <c r="CG272" s="130">
        <f t="shared" ref="CG272" si="4081">Y272/Y281</f>
        <v>6.6101694915254236E-2</v>
      </c>
      <c r="CH272" s="131">
        <f t="shared" ref="CH272" si="4082">Z272/Z281</f>
        <v>4.7265221878224975E-2</v>
      </c>
      <c r="CI272" s="129">
        <f t="shared" ref="CI272" si="4083">AA272/AA281</f>
        <v>4.5603232634212044E-2</v>
      </c>
      <c r="CJ272" s="135">
        <f t="shared" ref="CJ272" si="4084">AB272/AB281</f>
        <v>5.1432276034288182E-2</v>
      </c>
      <c r="CK272" s="136">
        <f t="shared" ref="CK272" si="4085">AC272/AC281</f>
        <v>6.208670978911679E-2</v>
      </c>
    </row>
    <row r="273" spans="1:89" x14ac:dyDescent="0.2">
      <c r="A273" s="146" t="s">
        <v>32</v>
      </c>
      <c r="B273" s="203">
        <v>117</v>
      </c>
      <c r="C273" s="197">
        <v>122</v>
      </c>
      <c r="D273" s="198">
        <v>75</v>
      </c>
      <c r="E273" s="199">
        <v>76</v>
      </c>
      <c r="F273" s="196">
        <v>142</v>
      </c>
      <c r="G273" s="200">
        <v>143</v>
      </c>
      <c r="H273" s="198">
        <v>190</v>
      </c>
      <c r="I273" s="199">
        <v>182</v>
      </c>
      <c r="J273" s="196">
        <v>20</v>
      </c>
      <c r="K273" s="197">
        <v>8</v>
      </c>
      <c r="L273" s="198">
        <v>89</v>
      </c>
      <c r="M273" s="196">
        <v>157</v>
      </c>
      <c r="N273" s="201">
        <v>173</v>
      </c>
      <c r="O273" s="204">
        <v>254</v>
      </c>
      <c r="P273" s="196">
        <v>98</v>
      </c>
      <c r="Q273" s="197">
        <v>101</v>
      </c>
      <c r="R273" s="198">
        <v>123</v>
      </c>
      <c r="S273" s="199">
        <v>98</v>
      </c>
      <c r="T273" s="196">
        <v>21</v>
      </c>
      <c r="U273" s="200">
        <v>31</v>
      </c>
      <c r="V273" s="198">
        <v>76</v>
      </c>
      <c r="W273" s="205">
        <v>120</v>
      </c>
      <c r="X273" s="196">
        <v>84</v>
      </c>
      <c r="Y273" s="200">
        <v>131</v>
      </c>
      <c r="Z273" s="198">
        <v>192</v>
      </c>
      <c r="AA273" s="196">
        <v>160</v>
      </c>
      <c r="AB273" s="172">
        <f t="shared" si="3675"/>
        <v>1400</v>
      </c>
      <c r="AC273" s="173">
        <f t="shared" si="3676"/>
        <v>1583</v>
      </c>
      <c r="BI273" s="146" t="s">
        <v>32</v>
      </c>
      <c r="BJ273" s="129">
        <f>B273/B281</f>
        <v>4.0470425458318922E-2</v>
      </c>
      <c r="BK273" s="130">
        <f t="shared" ref="BK273" si="4086">C273/C281</f>
        <v>3.427929193593706E-2</v>
      </c>
      <c r="BL273" s="131">
        <f t="shared" ref="BL273" si="4087">D273/D281</f>
        <v>4.9800796812749001E-2</v>
      </c>
      <c r="BM273" s="132">
        <f t="shared" ref="BM273" si="4088">E273/E281</f>
        <v>4.5454545454545456E-2</v>
      </c>
      <c r="BN273" s="129">
        <f t="shared" ref="BN273" si="4089">F273/F281</f>
        <v>3.2741526400737839E-2</v>
      </c>
      <c r="BO273" s="130">
        <f t="shared" ref="BO273" si="4090">G273/G281</f>
        <v>3.2134831460674154E-2</v>
      </c>
      <c r="BP273" s="131">
        <f t="shared" ref="BP273" si="4091">H273/H281</f>
        <v>3.5388340473086234E-2</v>
      </c>
      <c r="BQ273" s="132">
        <f t="shared" ref="BQ273" si="4092">I273/I281</f>
        <v>3.1164383561643836E-2</v>
      </c>
      <c r="BR273" s="129">
        <f t="shared" ref="BR273" si="4093">J273/J281</f>
        <v>3.1545741324921134E-2</v>
      </c>
      <c r="BS273" s="130">
        <f t="shared" ref="BS273" si="4094">K273/K281</f>
        <v>1.2903225806451613E-2</v>
      </c>
      <c r="BT273" s="131">
        <f t="shared" ref="BT273" si="4095">L273/L281</f>
        <v>3.2422586520947178E-2</v>
      </c>
      <c r="BU273" s="129">
        <f t="shared" ref="BU273" si="4096">M273/M281</f>
        <v>6.013021830716201E-2</v>
      </c>
      <c r="BV273" s="133">
        <f t="shared" ref="BV273" si="4097">N273/N281</f>
        <v>2.862816481879861E-2</v>
      </c>
      <c r="BW273" s="134">
        <f t="shared" ref="BW273" si="4098">O273/O281</f>
        <v>4.5470819906910133E-2</v>
      </c>
      <c r="BX273" s="129">
        <f t="shared" ref="BX273" si="4099">P273/P281</f>
        <v>3.0837004405286344E-2</v>
      </c>
      <c r="BY273" s="130">
        <f t="shared" ref="BY273" si="4100">Q273/Q281</f>
        <v>3.462461432979088E-2</v>
      </c>
      <c r="BZ273" s="131">
        <f t="shared" ref="BZ273" si="4101">R273/R281</f>
        <v>3.0385375494071148E-2</v>
      </c>
      <c r="CA273" s="132">
        <f t="shared" ref="CA273" si="4102">S273/S281</f>
        <v>2.6210216635464027E-2</v>
      </c>
      <c r="CB273" s="129">
        <f t="shared" ref="CB273" si="4103">T273/T281</f>
        <v>3.2761310452418098E-2</v>
      </c>
      <c r="CC273" s="130">
        <f t="shared" ref="CC273" si="4104">U273/U281</f>
        <v>5.4673721340388004E-2</v>
      </c>
      <c r="CD273" s="131">
        <f t="shared" ref="CD273" si="4105">V273/V281</f>
        <v>2.9118773946360154E-2</v>
      </c>
      <c r="CE273" s="132">
        <f t="shared" ref="CE273" si="4106">W273/W281</f>
        <v>3.9228506047728012E-2</v>
      </c>
      <c r="CF273" s="129">
        <f t="shared" ref="CF273" si="4107">X273/X281</f>
        <v>0.03</v>
      </c>
      <c r="CG273" s="130">
        <f t="shared" ref="CG273" si="4108">Y273/Y281</f>
        <v>7.4011299435028252E-2</v>
      </c>
      <c r="CH273" s="131">
        <f t="shared" ref="CH273" si="4109">Z273/Z281</f>
        <v>3.9628482972136225E-2</v>
      </c>
      <c r="CI273" s="129">
        <f t="shared" ref="CI273" si="4110">AA273/AA281</f>
        <v>3.078699249567058E-2</v>
      </c>
      <c r="CJ273" s="135">
        <f t="shared" ref="CJ273" si="4111">AB273/AB281</f>
        <v>3.3615866689077248E-2</v>
      </c>
      <c r="CK273" s="136">
        <f t="shared" ref="CK273" si="4112">AC273/AC281</f>
        <v>3.8064779859090583E-2</v>
      </c>
    </row>
    <row r="274" spans="1:89" x14ac:dyDescent="0.2">
      <c r="A274" s="137" t="s">
        <v>33</v>
      </c>
      <c r="B274" s="206">
        <v>65</v>
      </c>
      <c r="C274" s="190">
        <v>56</v>
      </c>
      <c r="D274" s="191">
        <v>38</v>
      </c>
      <c r="E274" s="192">
        <v>40</v>
      </c>
      <c r="F274" s="189">
        <v>84</v>
      </c>
      <c r="G274" s="193">
        <v>69</v>
      </c>
      <c r="H274" s="191">
        <v>109</v>
      </c>
      <c r="I274" s="192">
        <v>102</v>
      </c>
      <c r="J274" s="189">
        <v>13</v>
      </c>
      <c r="K274" s="190">
        <v>3</v>
      </c>
      <c r="L274" s="191">
        <v>45</v>
      </c>
      <c r="M274" s="189">
        <v>112</v>
      </c>
      <c r="N274" s="194">
        <v>94</v>
      </c>
      <c r="O274" s="207">
        <v>176</v>
      </c>
      <c r="P274" s="189">
        <v>60</v>
      </c>
      <c r="Q274" s="190">
        <v>99</v>
      </c>
      <c r="R274" s="191">
        <v>82</v>
      </c>
      <c r="S274" s="192">
        <v>43</v>
      </c>
      <c r="T274" s="189">
        <v>10</v>
      </c>
      <c r="U274" s="193">
        <v>28</v>
      </c>
      <c r="V274" s="191">
        <v>38</v>
      </c>
      <c r="W274" s="208">
        <v>88</v>
      </c>
      <c r="X274" s="189">
        <v>31</v>
      </c>
      <c r="Y274" s="193">
        <v>109</v>
      </c>
      <c r="Z274" s="191">
        <v>172</v>
      </c>
      <c r="AA274" s="189">
        <v>83</v>
      </c>
      <c r="AB274" s="172">
        <f t="shared" si="3675"/>
        <v>841</v>
      </c>
      <c r="AC274" s="173">
        <f t="shared" si="3676"/>
        <v>1008</v>
      </c>
      <c r="BI274" s="137" t="s">
        <v>33</v>
      </c>
      <c r="BJ274" s="129">
        <f>B274/B281</f>
        <v>2.2483569699066067E-2</v>
      </c>
      <c r="BK274" s="130">
        <f t="shared" ref="BK274" si="4113">C274/C281</f>
        <v>1.5734756954200617E-2</v>
      </c>
      <c r="BL274" s="131">
        <f t="shared" ref="BL274" si="4114">D274/D281</f>
        <v>2.5232403718459494E-2</v>
      </c>
      <c r="BM274" s="132">
        <f t="shared" ref="BM274" si="4115">E274/E281</f>
        <v>2.3923444976076555E-2</v>
      </c>
      <c r="BN274" s="129">
        <f t="shared" ref="BN274" si="4116">F274/F281</f>
        <v>1.936822688494351E-2</v>
      </c>
      <c r="BO274" s="130">
        <f t="shared" ref="BO274" si="4117">G274/G281</f>
        <v>1.5505617977528089E-2</v>
      </c>
      <c r="BP274" s="131">
        <f t="shared" ref="BP274" si="4118">H274/H281</f>
        <v>2.0301732166138946E-2</v>
      </c>
      <c r="BQ274" s="132">
        <f t="shared" ref="BQ274" si="4119">I274/I281</f>
        <v>1.7465753424657535E-2</v>
      </c>
      <c r="BR274" s="129">
        <f t="shared" ref="BR274" si="4120">J274/J281</f>
        <v>2.0504731861198739E-2</v>
      </c>
      <c r="BS274" s="130">
        <f t="shared" ref="BS274" si="4121">K274/K281</f>
        <v>4.8387096774193551E-3</v>
      </c>
      <c r="BT274" s="131">
        <f t="shared" ref="BT274" si="4122">L274/L281</f>
        <v>1.6393442622950821E-2</v>
      </c>
      <c r="BU274" s="129">
        <f t="shared" ref="BU274" si="4123">M274/M281</f>
        <v>4.2895442359249331E-2</v>
      </c>
      <c r="BV274" s="133">
        <f t="shared" ref="BV274" si="4124">N274/N281</f>
        <v>1.5555187820618897E-2</v>
      </c>
      <c r="BW274" s="134">
        <f t="shared" ref="BW274" si="4125">O274/O281</f>
        <v>3.1507339778016473E-2</v>
      </c>
      <c r="BX274" s="129">
        <f t="shared" ref="BX274" si="4126">P274/P281</f>
        <v>1.8879798615481436E-2</v>
      </c>
      <c r="BY274" s="130">
        <f t="shared" ref="BY274" si="4127">Q274/Q281</f>
        <v>3.3938978402468289E-2</v>
      </c>
      <c r="BZ274" s="131">
        <f t="shared" ref="BZ274" si="4128">R274/R281</f>
        <v>2.0256916996047432E-2</v>
      </c>
      <c r="CA274" s="132">
        <f t="shared" ref="CA274" si="4129">S274/S281</f>
        <v>1.1500401176785236E-2</v>
      </c>
      <c r="CB274" s="129">
        <f t="shared" ref="CB274" si="4130">T274/T281</f>
        <v>1.5600624024960999E-2</v>
      </c>
      <c r="CC274" s="130">
        <f t="shared" ref="CC274" si="4131">U274/U281</f>
        <v>4.9382716049382713E-2</v>
      </c>
      <c r="CD274" s="131">
        <f t="shared" ref="CD274" si="4132">V274/V281</f>
        <v>1.4559386973180077E-2</v>
      </c>
      <c r="CE274" s="132">
        <f t="shared" ref="CE274" si="4133">W274/W281</f>
        <v>2.8767571101667212E-2</v>
      </c>
      <c r="CF274" s="129">
        <f t="shared" ref="CF274" si="4134">X274/X281</f>
        <v>1.1071428571428571E-2</v>
      </c>
      <c r="CG274" s="130">
        <f t="shared" ref="CG274" si="4135">Y274/Y281</f>
        <v>6.1581920903954805E-2</v>
      </c>
      <c r="CH274" s="131">
        <f t="shared" ref="CH274" si="4136">Z274/Z281</f>
        <v>3.5500515995872034E-2</v>
      </c>
      <c r="CI274" s="129">
        <f t="shared" ref="CI274" si="4137">AA274/AA281</f>
        <v>1.5970752357129112E-2</v>
      </c>
      <c r="CJ274" s="135">
        <f t="shared" ref="CJ274" si="4138">AB274/AB281</f>
        <v>2.0193531346795687E-2</v>
      </c>
      <c r="CK274" s="136">
        <f t="shared" ref="CK274" si="4139">AC274/AC281</f>
        <v>2.4238343713179598E-2</v>
      </c>
    </row>
    <row r="275" spans="1:89" x14ac:dyDescent="0.2">
      <c r="A275" s="146" t="s">
        <v>34</v>
      </c>
      <c r="B275" s="203">
        <v>7</v>
      </c>
      <c r="C275" s="197">
        <v>29</v>
      </c>
      <c r="D275" s="198">
        <v>33</v>
      </c>
      <c r="E275" s="199">
        <v>45</v>
      </c>
      <c r="F275" s="196">
        <v>28</v>
      </c>
      <c r="G275" s="200">
        <v>25</v>
      </c>
      <c r="H275" s="198">
        <v>58</v>
      </c>
      <c r="I275" s="199">
        <v>44</v>
      </c>
      <c r="J275" s="196">
        <v>5</v>
      </c>
      <c r="K275" s="197">
        <v>7</v>
      </c>
      <c r="L275" s="198">
        <v>15</v>
      </c>
      <c r="M275" s="196">
        <v>55</v>
      </c>
      <c r="N275" s="201">
        <v>47</v>
      </c>
      <c r="O275" s="204">
        <v>70</v>
      </c>
      <c r="P275" s="196">
        <v>25</v>
      </c>
      <c r="Q275" s="197">
        <v>49</v>
      </c>
      <c r="R275" s="198">
        <v>35</v>
      </c>
      <c r="S275" s="199">
        <v>25</v>
      </c>
      <c r="T275" s="196">
        <v>12</v>
      </c>
      <c r="U275" s="200">
        <v>16</v>
      </c>
      <c r="V275" s="198">
        <v>22</v>
      </c>
      <c r="W275" s="205">
        <v>61</v>
      </c>
      <c r="X275" s="196">
        <v>30</v>
      </c>
      <c r="Y275" s="200">
        <v>64</v>
      </c>
      <c r="Z275" s="198">
        <v>93</v>
      </c>
      <c r="AA275" s="196">
        <v>44</v>
      </c>
      <c r="AB275" s="172">
        <f t="shared" si="3675"/>
        <v>410</v>
      </c>
      <c r="AC275" s="173">
        <f t="shared" si="3676"/>
        <v>534</v>
      </c>
      <c r="BI275" s="146" t="s">
        <v>34</v>
      </c>
      <c r="BJ275" s="129">
        <f>B275/B281</f>
        <v>2.4213075060532689E-3</v>
      </c>
      <c r="BK275" s="130">
        <f t="shared" ref="BK275" si="4140">C275/C281</f>
        <v>8.1483562798538908E-3</v>
      </c>
      <c r="BL275" s="131">
        <f t="shared" ref="BL275" si="4141">D275/D281</f>
        <v>2.1912350597609563E-2</v>
      </c>
      <c r="BM275" s="132">
        <f t="shared" ref="BM275" si="4142">E275/E281</f>
        <v>2.6913875598086126E-2</v>
      </c>
      <c r="BN275" s="129">
        <f t="shared" ref="BN275" si="4143">F275/F281</f>
        <v>6.4560756283145032E-3</v>
      </c>
      <c r="BO275" s="130">
        <f t="shared" ref="BO275" si="4144">G275/G281</f>
        <v>5.6179775280898875E-3</v>
      </c>
      <c r="BP275" s="131">
        <f t="shared" ref="BP275" si="4145">H275/H281</f>
        <v>1.0802756565468429E-2</v>
      </c>
      <c r="BQ275" s="132">
        <f t="shared" ref="BQ275" si="4146">I275/I281</f>
        <v>7.534246575342466E-3</v>
      </c>
      <c r="BR275" s="129">
        <f t="shared" ref="BR275" si="4147">J275/J281</f>
        <v>7.8864353312302835E-3</v>
      </c>
      <c r="BS275" s="130">
        <f t="shared" ref="BS275" si="4148">K275/K281</f>
        <v>1.1290322580645161E-2</v>
      </c>
      <c r="BT275" s="131">
        <f t="shared" ref="BT275" si="4149">L275/L281</f>
        <v>5.4644808743169399E-3</v>
      </c>
      <c r="BU275" s="129">
        <f t="shared" ref="BU275" si="4150">M275/M281</f>
        <v>2.1064726158559938E-2</v>
      </c>
      <c r="BV275" s="133">
        <f t="shared" ref="BV275" si="4151">N275/N281</f>
        <v>7.7775939103094487E-3</v>
      </c>
      <c r="BW275" s="134">
        <f t="shared" ref="BW275" si="4152">O275/O281</f>
        <v>1.2531328320802004E-2</v>
      </c>
      <c r="BX275" s="129">
        <f t="shared" ref="BX275" si="4153">P275/P281</f>
        <v>7.866582756450597E-3</v>
      </c>
      <c r="BY275" s="130">
        <f t="shared" ref="BY275" si="4154">Q275/Q281</f>
        <v>1.6798080219403495E-2</v>
      </c>
      <c r="BZ275" s="131">
        <f t="shared" ref="BZ275" si="4155">R275/R281</f>
        <v>8.6462450592885379E-3</v>
      </c>
      <c r="CA275" s="132">
        <f t="shared" ref="CA275" si="4156">S275/S281</f>
        <v>6.6862797539449055E-3</v>
      </c>
      <c r="CB275" s="129">
        <f t="shared" ref="CB275" si="4157">T275/T281</f>
        <v>1.8720748829953199E-2</v>
      </c>
      <c r="CC275" s="130">
        <f t="shared" ref="CC275" si="4158">U275/U281</f>
        <v>2.821869488536155E-2</v>
      </c>
      <c r="CD275" s="131">
        <f t="shared" ref="CD275" si="4159">V275/V281</f>
        <v>8.4291187739463595E-3</v>
      </c>
      <c r="CE275" s="132">
        <f t="shared" ref="CE275" si="4160">W275/W281</f>
        <v>1.9941157240928407E-2</v>
      </c>
      <c r="CF275" s="129">
        <f t="shared" ref="CF275" si="4161">X275/X281</f>
        <v>1.0714285714285714E-2</v>
      </c>
      <c r="CG275" s="130">
        <f t="shared" ref="CG275" si="4162">Y275/Y281</f>
        <v>3.6158192090395481E-2</v>
      </c>
      <c r="CH275" s="131">
        <f t="shared" ref="CH275" si="4163">Z275/Z281</f>
        <v>1.9195046439628483E-2</v>
      </c>
      <c r="CI275" s="129">
        <f t="shared" ref="CI275" si="4164">AA275/AA281</f>
        <v>8.4664229363094097E-3</v>
      </c>
      <c r="CJ275" s="135">
        <f t="shared" ref="CJ275" si="4165">AB275/AB281</f>
        <v>9.8446466732297639E-3</v>
      </c>
      <c r="CK275" s="136">
        <f t="shared" ref="CK275" si="4166">AC275/AC281</f>
        <v>1.2840551133767765E-2</v>
      </c>
    </row>
    <row r="276" spans="1:89" x14ac:dyDescent="0.2">
      <c r="A276" s="137" t="s">
        <v>35</v>
      </c>
      <c r="B276" s="206">
        <v>0</v>
      </c>
      <c r="C276" s="190">
        <v>19</v>
      </c>
      <c r="D276" s="191">
        <v>1</v>
      </c>
      <c r="E276" s="192">
        <v>9</v>
      </c>
      <c r="F276" s="189">
        <v>0</v>
      </c>
      <c r="G276" s="193">
        <v>18</v>
      </c>
      <c r="H276" s="191">
        <v>3</v>
      </c>
      <c r="I276" s="192">
        <v>17</v>
      </c>
      <c r="J276" s="189">
        <v>2</v>
      </c>
      <c r="K276" s="190">
        <v>2</v>
      </c>
      <c r="L276" s="191">
        <v>8</v>
      </c>
      <c r="M276" s="189">
        <v>3</v>
      </c>
      <c r="N276" s="194">
        <v>8</v>
      </c>
      <c r="O276" s="207">
        <v>9</v>
      </c>
      <c r="P276" s="189">
        <v>9</v>
      </c>
      <c r="Q276" s="190">
        <v>2</v>
      </c>
      <c r="R276" s="191">
        <v>6</v>
      </c>
      <c r="S276" s="192">
        <v>4</v>
      </c>
      <c r="T276" s="189">
        <v>3</v>
      </c>
      <c r="U276" s="193">
        <v>1</v>
      </c>
      <c r="V276" s="191">
        <v>5</v>
      </c>
      <c r="W276" s="208">
        <v>3</v>
      </c>
      <c r="X276" s="189">
        <v>3</v>
      </c>
      <c r="Y276" s="193">
        <v>9</v>
      </c>
      <c r="Z276" s="191">
        <v>8</v>
      </c>
      <c r="AA276" s="189">
        <v>2</v>
      </c>
      <c r="AB276" s="172">
        <f t="shared" si="3675"/>
        <v>56</v>
      </c>
      <c r="AC276" s="173">
        <f t="shared" si="3676"/>
        <v>98</v>
      </c>
      <c r="BI276" s="137" t="s">
        <v>35</v>
      </c>
      <c r="BJ276" s="129">
        <f>B276/B281</f>
        <v>0</v>
      </c>
      <c r="BK276" s="130">
        <f t="shared" ref="BK276" si="4167">C276/C281</f>
        <v>5.3385782523180667E-3</v>
      </c>
      <c r="BL276" s="131">
        <f t="shared" ref="BL276" si="4168">D276/D281</f>
        <v>6.6401062416998667E-4</v>
      </c>
      <c r="BM276" s="132">
        <f t="shared" ref="BM276" si="4169">E276/E281</f>
        <v>5.3827751196172252E-3</v>
      </c>
      <c r="BN276" s="129">
        <f t="shared" ref="BN276" si="4170">F276/F281</f>
        <v>0</v>
      </c>
      <c r="BO276" s="130">
        <f t="shared" ref="BO276" si="4171">G276/G281</f>
        <v>4.0449438202247194E-3</v>
      </c>
      <c r="BP276" s="131">
        <f t="shared" ref="BP276" si="4172">H276/H281</f>
        <v>5.5876327062767738E-4</v>
      </c>
      <c r="BQ276" s="132">
        <f t="shared" ref="BQ276" si="4173">I276/I281</f>
        <v>2.9109589041095892E-3</v>
      </c>
      <c r="BR276" s="129">
        <f t="shared" ref="BR276" si="4174">J276/J281</f>
        <v>3.1545741324921135E-3</v>
      </c>
      <c r="BS276" s="130">
        <f t="shared" ref="BS276" si="4175">K276/K281</f>
        <v>3.2258064516129032E-3</v>
      </c>
      <c r="BT276" s="131">
        <f t="shared" ref="BT276" si="4176">L276/L281</f>
        <v>2.9143897996357013E-3</v>
      </c>
      <c r="BU276" s="129">
        <f t="shared" ref="BU276" si="4177">M276/M281</f>
        <v>1.1489850631941786E-3</v>
      </c>
      <c r="BV276" s="133">
        <f t="shared" ref="BV276" si="4178">N276/N281</f>
        <v>1.3238457719675658E-3</v>
      </c>
      <c r="BW276" s="134">
        <f t="shared" ref="BW276" si="4179">O276/O281</f>
        <v>1.611170784103115E-3</v>
      </c>
      <c r="BX276" s="129">
        <f t="shared" ref="BX276" si="4180">P276/P281</f>
        <v>2.8319697923222154E-3</v>
      </c>
      <c r="BY276" s="130">
        <f t="shared" ref="BY276" si="4181">Q276/Q281</f>
        <v>6.8563592732259174E-4</v>
      </c>
      <c r="BZ276" s="131">
        <f t="shared" ref="BZ276" si="4182">R276/R281</f>
        <v>1.4822134387351778E-3</v>
      </c>
      <c r="CA276" s="132">
        <f t="shared" ref="CA276" si="4183">S276/S281</f>
        <v>1.0698047606311847E-3</v>
      </c>
      <c r="CB276" s="129">
        <f t="shared" ref="CB276" si="4184">T276/T281</f>
        <v>4.6801872074882997E-3</v>
      </c>
      <c r="CC276" s="130">
        <f t="shared" ref="CC276" si="4185">U276/U281</f>
        <v>1.7636684303350969E-3</v>
      </c>
      <c r="CD276" s="131">
        <f t="shared" ref="CD276" si="4186">V276/V281</f>
        <v>1.9157088122605363E-3</v>
      </c>
      <c r="CE276" s="132">
        <f t="shared" ref="CE276" si="4187">W276/W281</f>
        <v>9.8071265119320039E-4</v>
      </c>
      <c r="CF276" s="129">
        <f t="shared" ref="CF276" si="4188">X276/X281</f>
        <v>1.0714285714285715E-3</v>
      </c>
      <c r="CG276" s="130">
        <f t="shared" ref="CG276" si="4189">Y276/Y281</f>
        <v>5.084745762711864E-3</v>
      </c>
      <c r="CH276" s="131">
        <f t="shared" ref="CH276" si="4190">Z276/Z281</f>
        <v>1.6511867905056759E-3</v>
      </c>
      <c r="CI276" s="129">
        <f t="shared" ref="CI276" si="4191">AA276/AA281</f>
        <v>3.8483740619588223E-4</v>
      </c>
      <c r="CJ276" s="135">
        <f t="shared" ref="CJ276" si="4192">AB276/AB281</f>
        <v>1.3446346675630898E-3</v>
      </c>
      <c r="CK276" s="136">
        <f t="shared" ref="CK276" si="4193">AC276/AC281</f>
        <v>2.3565056387813499E-3</v>
      </c>
    </row>
    <row r="277" spans="1:89" x14ac:dyDescent="0.2">
      <c r="A277" s="146" t="s">
        <v>36</v>
      </c>
      <c r="B277" s="203"/>
      <c r="C277" s="197"/>
      <c r="D277" s="198"/>
      <c r="E277" s="199"/>
      <c r="F277" s="196"/>
      <c r="G277" s="200"/>
      <c r="H277" s="198"/>
      <c r="I277" s="199"/>
      <c r="J277" s="196"/>
      <c r="K277" s="200"/>
      <c r="L277" s="198"/>
      <c r="M277" s="196"/>
      <c r="N277" s="201"/>
      <c r="O277" s="204"/>
      <c r="P277" s="196"/>
      <c r="Q277" s="200"/>
      <c r="R277" s="198"/>
      <c r="S277" s="199"/>
      <c r="T277" s="196"/>
      <c r="U277" s="200"/>
      <c r="V277" s="198"/>
      <c r="W277" s="199"/>
      <c r="X277" s="196"/>
      <c r="Y277" s="200"/>
      <c r="Z277" s="198"/>
      <c r="AA277" s="196"/>
      <c r="AB277" s="172">
        <f t="shared" si="3675"/>
        <v>0</v>
      </c>
      <c r="AC277" s="173">
        <f t="shared" si="3676"/>
        <v>0</v>
      </c>
      <c r="BI277" s="146" t="s">
        <v>36</v>
      </c>
      <c r="BJ277" s="129">
        <f>B277/B281</f>
        <v>0</v>
      </c>
      <c r="BK277" s="130">
        <f t="shared" ref="BK277" si="4194">C277/C281</f>
        <v>0</v>
      </c>
      <c r="BL277" s="131">
        <f t="shared" ref="BL277" si="4195">D277/D281</f>
        <v>0</v>
      </c>
      <c r="BM277" s="132">
        <f t="shared" ref="BM277" si="4196">E277/E281</f>
        <v>0</v>
      </c>
      <c r="BN277" s="129">
        <f t="shared" ref="BN277" si="4197">F277/F281</f>
        <v>0</v>
      </c>
      <c r="BO277" s="130">
        <f t="shared" ref="BO277" si="4198">G277/G281</f>
        <v>0</v>
      </c>
      <c r="BP277" s="131">
        <f t="shared" ref="BP277" si="4199">H277/H281</f>
        <v>0</v>
      </c>
      <c r="BQ277" s="132">
        <f t="shared" ref="BQ277" si="4200">I277/I281</f>
        <v>0</v>
      </c>
      <c r="BR277" s="129">
        <f t="shared" ref="BR277" si="4201">J277/J281</f>
        <v>0</v>
      </c>
      <c r="BS277" s="130">
        <f t="shared" ref="BS277" si="4202">K277/K281</f>
        <v>0</v>
      </c>
      <c r="BT277" s="131">
        <f t="shared" ref="BT277" si="4203">L277/L281</f>
        <v>0</v>
      </c>
      <c r="BU277" s="129">
        <f t="shared" ref="BU277" si="4204">M277/M281</f>
        <v>0</v>
      </c>
      <c r="BV277" s="133">
        <f t="shared" ref="BV277" si="4205">N277/N281</f>
        <v>0</v>
      </c>
      <c r="BW277" s="134">
        <f t="shared" ref="BW277" si="4206">O277/O281</f>
        <v>0</v>
      </c>
      <c r="BX277" s="129">
        <f t="shared" ref="BX277" si="4207">P277/P281</f>
        <v>0</v>
      </c>
      <c r="BY277" s="130">
        <f t="shared" ref="BY277" si="4208">Q277/Q281</f>
        <v>0</v>
      </c>
      <c r="BZ277" s="131">
        <f t="shared" ref="BZ277" si="4209">R277/R281</f>
        <v>0</v>
      </c>
      <c r="CA277" s="132">
        <f t="shared" ref="CA277" si="4210">S277/S281</f>
        <v>0</v>
      </c>
      <c r="CB277" s="129">
        <f t="shared" ref="CB277" si="4211">T277/T281</f>
        <v>0</v>
      </c>
      <c r="CC277" s="130">
        <f t="shared" ref="CC277" si="4212">U277/U281</f>
        <v>0</v>
      </c>
      <c r="CD277" s="131">
        <f t="shared" ref="CD277" si="4213">V277/V281</f>
        <v>0</v>
      </c>
      <c r="CE277" s="132">
        <f t="shared" ref="CE277" si="4214">W277/W281</f>
        <v>0</v>
      </c>
      <c r="CF277" s="129">
        <f t="shared" ref="CF277" si="4215">X277/X281</f>
        <v>0</v>
      </c>
      <c r="CG277" s="130">
        <f t="shared" ref="CG277" si="4216">Y277/Y281</f>
        <v>0</v>
      </c>
      <c r="CH277" s="131">
        <f t="shared" ref="CH277" si="4217">Z277/Z281</f>
        <v>0</v>
      </c>
      <c r="CI277" s="129">
        <f t="shared" ref="CI277" si="4218">AA277/AA281</f>
        <v>0</v>
      </c>
      <c r="CJ277" s="135">
        <f t="shared" ref="CJ277" si="4219">AB277/AB281</f>
        <v>0</v>
      </c>
      <c r="CK277" s="136">
        <f t="shared" ref="CK277" si="4220">AC277/AC281</f>
        <v>0</v>
      </c>
    </row>
    <row r="278" spans="1:89" x14ac:dyDescent="0.2">
      <c r="A278" s="137" t="s">
        <v>37</v>
      </c>
      <c r="B278" s="59"/>
      <c r="C278" s="60"/>
      <c r="D278" s="139"/>
      <c r="E278" s="140"/>
      <c r="F278" s="138"/>
      <c r="G278" s="141"/>
      <c r="H278" s="139"/>
      <c r="I278" s="140"/>
      <c r="J278" s="138"/>
      <c r="K278" s="141"/>
      <c r="L278" s="139"/>
      <c r="M278" s="138"/>
      <c r="N278" s="142"/>
      <c r="O278" s="143"/>
      <c r="P278" s="138"/>
      <c r="Q278" s="141"/>
      <c r="R278" s="139"/>
      <c r="S278" s="140"/>
      <c r="T278" s="138"/>
      <c r="U278" s="141"/>
      <c r="V278" s="139"/>
      <c r="W278" s="140"/>
      <c r="X278" s="138"/>
      <c r="Y278" s="141"/>
      <c r="Z278" s="144"/>
      <c r="AA278" s="145"/>
      <c r="AB278" s="172"/>
      <c r="AC278" s="173"/>
      <c r="BI278" s="137" t="s">
        <v>37</v>
      </c>
      <c r="BJ278" s="129">
        <f>B278/B281</f>
        <v>0</v>
      </c>
      <c r="BK278" s="130">
        <f t="shared" ref="BK278" si="4221">C278/C281</f>
        <v>0</v>
      </c>
      <c r="BL278" s="131">
        <f t="shared" ref="BL278" si="4222">D278/D281</f>
        <v>0</v>
      </c>
      <c r="BM278" s="132">
        <f t="shared" ref="BM278" si="4223">E278/E281</f>
        <v>0</v>
      </c>
      <c r="BN278" s="129">
        <f t="shared" ref="BN278" si="4224">F278/F281</f>
        <v>0</v>
      </c>
      <c r="BO278" s="130">
        <f t="shared" ref="BO278" si="4225">G278/G281</f>
        <v>0</v>
      </c>
      <c r="BP278" s="131">
        <f t="shared" ref="BP278" si="4226">H278/H281</f>
        <v>0</v>
      </c>
      <c r="BQ278" s="132">
        <f t="shared" ref="BQ278" si="4227">I278/I281</f>
        <v>0</v>
      </c>
      <c r="BR278" s="129">
        <f t="shared" ref="BR278" si="4228">J278/J281</f>
        <v>0</v>
      </c>
      <c r="BS278" s="130">
        <f t="shared" ref="BS278" si="4229">K278/K281</f>
        <v>0</v>
      </c>
      <c r="BT278" s="131">
        <f t="shared" ref="BT278" si="4230">L278/L281</f>
        <v>0</v>
      </c>
      <c r="BU278" s="129">
        <f t="shared" ref="BU278" si="4231">M278/M281</f>
        <v>0</v>
      </c>
      <c r="BV278" s="133">
        <f t="shared" ref="BV278" si="4232">N278/N281</f>
        <v>0</v>
      </c>
      <c r="BW278" s="134">
        <f t="shared" ref="BW278" si="4233">O278/O281</f>
        <v>0</v>
      </c>
      <c r="BX278" s="129">
        <f t="shared" ref="BX278" si="4234">P278/P281</f>
        <v>0</v>
      </c>
      <c r="BY278" s="130">
        <f t="shared" ref="BY278" si="4235">Q278/Q281</f>
        <v>0</v>
      </c>
      <c r="BZ278" s="131">
        <f t="shared" ref="BZ278" si="4236">R278/R281</f>
        <v>0</v>
      </c>
      <c r="CA278" s="132">
        <f t="shared" ref="CA278" si="4237">S278/S281</f>
        <v>0</v>
      </c>
      <c r="CB278" s="129">
        <f t="shared" ref="CB278" si="4238">T278/T281</f>
        <v>0</v>
      </c>
      <c r="CC278" s="130">
        <f t="shared" ref="CC278" si="4239">U278/U281</f>
        <v>0</v>
      </c>
      <c r="CD278" s="131">
        <f t="shared" ref="CD278" si="4240">V278/V281</f>
        <v>0</v>
      </c>
      <c r="CE278" s="132">
        <f t="shared" ref="CE278" si="4241">W278/W281</f>
        <v>0</v>
      </c>
      <c r="CF278" s="129">
        <f t="shared" ref="CF278" si="4242">X278/X281</f>
        <v>0</v>
      </c>
      <c r="CG278" s="130">
        <f t="shared" ref="CG278" si="4243">Y278/Y281</f>
        <v>0</v>
      </c>
      <c r="CH278" s="131">
        <f t="shared" ref="CH278" si="4244">Z278/Z281</f>
        <v>0</v>
      </c>
      <c r="CI278" s="129">
        <f t="shared" ref="CI278" si="4245">AA278/AA281</f>
        <v>0</v>
      </c>
      <c r="CJ278" s="135">
        <f t="shared" ref="CJ278" si="4246">AB278/AB281</f>
        <v>0</v>
      </c>
      <c r="CK278" s="136">
        <f t="shared" ref="CK278" si="4247">AC278/AC281</f>
        <v>0</v>
      </c>
    </row>
    <row r="279" spans="1:89" x14ac:dyDescent="0.2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/>
      <c r="AC279" s="173"/>
      <c r="BI279" s="146" t="s">
        <v>38</v>
      </c>
      <c r="BJ279" s="129">
        <f>B279/B281</f>
        <v>0</v>
      </c>
      <c r="BK279" s="130">
        <f t="shared" ref="BK279" si="4248">C279/C281</f>
        <v>0</v>
      </c>
      <c r="BL279" s="131">
        <f t="shared" ref="BL279" si="4249">D279/D281</f>
        <v>0</v>
      </c>
      <c r="BM279" s="132">
        <f t="shared" ref="BM279" si="4250">E279/E281</f>
        <v>0</v>
      </c>
      <c r="BN279" s="129">
        <f t="shared" ref="BN279" si="4251">F279/F281</f>
        <v>0</v>
      </c>
      <c r="BO279" s="130">
        <f t="shared" ref="BO279" si="4252">G279/G281</f>
        <v>0</v>
      </c>
      <c r="BP279" s="131">
        <f t="shared" ref="BP279" si="4253">H279/H281</f>
        <v>0</v>
      </c>
      <c r="BQ279" s="132">
        <f t="shared" ref="BQ279" si="4254">I279/I281</f>
        <v>0</v>
      </c>
      <c r="BR279" s="129">
        <f t="shared" ref="BR279" si="4255">J279/J281</f>
        <v>0</v>
      </c>
      <c r="BS279" s="130">
        <f t="shared" ref="BS279" si="4256">K279/K281</f>
        <v>0</v>
      </c>
      <c r="BT279" s="131">
        <f t="shared" ref="BT279" si="4257">L279/L281</f>
        <v>0</v>
      </c>
      <c r="BU279" s="129">
        <f t="shared" ref="BU279" si="4258">M279/M281</f>
        <v>0</v>
      </c>
      <c r="BV279" s="133">
        <f t="shared" ref="BV279" si="4259">N279/N281</f>
        <v>0</v>
      </c>
      <c r="BW279" s="134">
        <f t="shared" ref="BW279" si="4260">O279/O281</f>
        <v>0</v>
      </c>
      <c r="BX279" s="129">
        <f t="shared" ref="BX279" si="4261">P279/P281</f>
        <v>0</v>
      </c>
      <c r="BY279" s="130">
        <f t="shared" ref="BY279" si="4262">Q279/Q281</f>
        <v>0</v>
      </c>
      <c r="BZ279" s="131">
        <f t="shared" ref="BZ279" si="4263">R279/R281</f>
        <v>0</v>
      </c>
      <c r="CA279" s="132">
        <f t="shared" ref="CA279" si="4264">S279/S281</f>
        <v>0</v>
      </c>
      <c r="CB279" s="129">
        <f t="shared" ref="CB279" si="4265">T279/T281</f>
        <v>0</v>
      </c>
      <c r="CC279" s="130">
        <f t="shared" ref="CC279" si="4266">U279/U281</f>
        <v>0</v>
      </c>
      <c r="CD279" s="131">
        <f t="shared" ref="CD279" si="4267">V279/V281</f>
        <v>0</v>
      </c>
      <c r="CE279" s="132">
        <f t="shared" ref="CE279" si="4268">W279/W281</f>
        <v>0</v>
      </c>
      <c r="CF279" s="129">
        <f t="shared" ref="CF279" si="4269">X279/X281</f>
        <v>0</v>
      </c>
      <c r="CG279" s="130">
        <f t="shared" ref="CG279" si="4270">Y279/Y281</f>
        <v>0</v>
      </c>
      <c r="CH279" s="131">
        <f t="shared" ref="CH279" si="4271">Z279/Z281</f>
        <v>0</v>
      </c>
      <c r="CI279" s="129">
        <f t="shared" ref="CI279" si="4272">AA279/AA281</f>
        <v>0</v>
      </c>
      <c r="CJ279" s="135">
        <f t="shared" ref="CJ279" si="4273">AB279/AB281</f>
        <v>0</v>
      </c>
      <c r="CK279" s="136">
        <f t="shared" ref="CK279" si="4274">AC279/AC281</f>
        <v>0</v>
      </c>
    </row>
    <row r="280" spans="1:89" ht="13.5" thickBot="1" x14ac:dyDescent="0.25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/>
      <c r="AC280" s="173"/>
      <c r="BI280" s="137" t="s">
        <v>39</v>
      </c>
      <c r="BJ280" s="129">
        <f>B280/B281</f>
        <v>0</v>
      </c>
      <c r="BK280" s="130">
        <f t="shared" ref="BK280" si="4275">C280/C281</f>
        <v>0</v>
      </c>
      <c r="BL280" s="131">
        <f t="shared" ref="BL280" si="4276">D280/D281</f>
        <v>0</v>
      </c>
      <c r="BM280" s="132">
        <f t="shared" ref="BM280" si="4277">E280/E281</f>
        <v>0</v>
      </c>
      <c r="BN280" s="129">
        <f t="shared" ref="BN280" si="4278">F280/F281</f>
        <v>0</v>
      </c>
      <c r="BO280" s="130">
        <f t="shared" ref="BO280" si="4279">G280/G281</f>
        <v>0</v>
      </c>
      <c r="BP280" s="131">
        <f t="shared" ref="BP280" si="4280">H280/H281</f>
        <v>0</v>
      </c>
      <c r="BQ280" s="132">
        <f t="shared" ref="BQ280" si="4281">I280/I281</f>
        <v>0</v>
      </c>
      <c r="BR280" s="129">
        <f t="shared" ref="BR280" si="4282">J280/J281</f>
        <v>0</v>
      </c>
      <c r="BS280" s="130">
        <f t="shared" ref="BS280" si="4283">K280/K281</f>
        <v>0</v>
      </c>
      <c r="BT280" s="131">
        <f t="shared" ref="BT280" si="4284">L280/L281</f>
        <v>0</v>
      </c>
      <c r="BU280" s="129">
        <f t="shared" ref="BU280" si="4285">M280/M281</f>
        <v>0</v>
      </c>
      <c r="BV280" s="133">
        <f t="shared" ref="BV280" si="4286">N280/N281</f>
        <v>0</v>
      </c>
      <c r="BW280" s="134">
        <f t="shared" ref="BW280" si="4287">O280/O281</f>
        <v>0</v>
      </c>
      <c r="BX280" s="129">
        <f t="shared" ref="BX280" si="4288">P280/P281</f>
        <v>0</v>
      </c>
      <c r="BY280" s="130">
        <f t="shared" ref="BY280" si="4289">Q280/Q281</f>
        <v>0</v>
      </c>
      <c r="BZ280" s="131">
        <f t="shared" ref="BZ280" si="4290">R280/R281</f>
        <v>0</v>
      </c>
      <c r="CA280" s="132">
        <f t="shared" ref="CA280" si="4291">S280/S281</f>
        <v>0</v>
      </c>
      <c r="CB280" s="129">
        <f t="shared" ref="CB280" si="4292">T280/T281</f>
        <v>0</v>
      </c>
      <c r="CC280" s="130">
        <f t="shared" ref="CC280" si="4293">U280/U281</f>
        <v>0</v>
      </c>
      <c r="CD280" s="131">
        <f t="shared" ref="CD280" si="4294">V280/V281</f>
        <v>0</v>
      </c>
      <c r="CE280" s="132">
        <f t="shared" ref="CE280" si="4295">W280/W281</f>
        <v>0</v>
      </c>
      <c r="CF280" s="129">
        <f t="shared" ref="CF280" si="4296">X280/X281</f>
        <v>0</v>
      </c>
      <c r="CG280" s="130">
        <f t="shared" ref="CG280" si="4297">Y280/Y281</f>
        <v>0</v>
      </c>
      <c r="CH280" s="131">
        <f t="shared" ref="CH280" si="4298">Z280/Z281</f>
        <v>0</v>
      </c>
      <c r="CI280" s="129">
        <f t="shared" ref="CI280" si="4299">AA280/AA281</f>
        <v>0</v>
      </c>
      <c r="CJ280" s="135">
        <f t="shared" ref="CJ280" si="4300">AB280/AB281</f>
        <v>0</v>
      </c>
      <c r="CK280" s="136">
        <f t="shared" ref="CK280" si="4301">AC280/AC281</f>
        <v>0</v>
      </c>
    </row>
    <row r="281" spans="1:89" ht="14.25" thickTop="1" thickBot="1" x14ac:dyDescent="0.25">
      <c r="A281" s="269" t="s">
        <v>13</v>
      </c>
      <c r="B281" s="20">
        <f t="shared" ref="B281" si="4302">SUM(B258:B280)</f>
        <v>2891</v>
      </c>
      <c r="C281" s="21">
        <f t="shared" ref="C281" si="4303">SUM(C258:C280)</f>
        <v>3559</v>
      </c>
      <c r="D281" s="20">
        <f t="shared" ref="D281" si="4304">SUM(D258:D280)</f>
        <v>1506</v>
      </c>
      <c r="E281" s="21">
        <f t="shared" ref="E281" si="4305">SUM(E258:E280)</f>
        <v>1672</v>
      </c>
      <c r="F281" s="20">
        <f t="shared" ref="F281" si="4306">SUM(F258:F280)</f>
        <v>4337</v>
      </c>
      <c r="G281" s="21">
        <f t="shared" ref="G281" si="4307">SUM(G258:G280)</f>
        <v>4450</v>
      </c>
      <c r="H281" s="20">
        <f t="shared" ref="H281" si="4308">SUM(H258:H280)</f>
        <v>5369</v>
      </c>
      <c r="I281" s="21">
        <f t="shared" ref="I281" si="4309">SUM(I258:I280)</f>
        <v>5840</v>
      </c>
      <c r="J281" s="20">
        <f t="shared" ref="J281" si="4310">SUM(J258:J280)</f>
        <v>634</v>
      </c>
      <c r="K281" s="21">
        <f t="shared" ref="K281" si="4311">SUM(K258:K280)</f>
        <v>620</v>
      </c>
      <c r="L281" s="20">
        <f t="shared" ref="L281" si="4312">SUM(L258:L280)</f>
        <v>2745</v>
      </c>
      <c r="M281" s="21">
        <f t="shared" ref="M281" si="4313">SUM(M258:M280)</f>
        <v>2611</v>
      </c>
      <c r="N281" s="20">
        <f t="shared" ref="N281" si="4314">SUM(N258:N280)</f>
        <v>6043</v>
      </c>
      <c r="O281" s="21">
        <f t="shared" ref="O281" si="4315">SUM(O258:O280)</f>
        <v>5586</v>
      </c>
      <c r="P281" s="20">
        <f t="shared" ref="P281" si="4316">SUM(P258:P280)</f>
        <v>3178</v>
      </c>
      <c r="Q281" s="21">
        <f t="shared" ref="Q281" si="4317">SUM(Q258:Q280)</f>
        <v>2917</v>
      </c>
      <c r="R281" s="20">
        <f t="shared" ref="R281" si="4318">SUM(R258:R280)</f>
        <v>4048</v>
      </c>
      <c r="S281" s="21">
        <f t="shared" ref="S281" si="4319">SUM(S258:S280)</f>
        <v>3739</v>
      </c>
      <c r="T281" s="20">
        <f t="shared" ref="T281" si="4320">SUM(T258:T280)</f>
        <v>641</v>
      </c>
      <c r="U281" s="21">
        <f t="shared" ref="U281" si="4321">SUM(U258:U280)</f>
        <v>567</v>
      </c>
      <c r="V281" s="20">
        <f t="shared" ref="V281" si="4322">SUM(V258:V280)</f>
        <v>2610</v>
      </c>
      <c r="W281" s="21">
        <f t="shared" ref="W281" si="4323">SUM(W258:W280)</f>
        <v>3059</v>
      </c>
      <c r="X281" s="20">
        <f t="shared" ref="X281" si="4324">SUM(X258:X280)</f>
        <v>2800</v>
      </c>
      <c r="Y281" s="21">
        <f t="shared" ref="Y281" si="4325">SUM(Y258:Y280)</f>
        <v>1770</v>
      </c>
      <c r="Z281" s="20">
        <f t="shared" ref="Z281" si="4326">SUM(Z258:Z280)</f>
        <v>4845</v>
      </c>
      <c r="AA281" s="21">
        <f t="shared" ref="AA281" si="4327">SUM(AA258:AA280)</f>
        <v>5197</v>
      </c>
      <c r="AB281" s="174">
        <f t="shared" ref="AB281:AC281" si="4328">SUM(AB257:AB280)</f>
        <v>41647</v>
      </c>
      <c r="AC281" s="175">
        <f t="shared" si="4328"/>
        <v>41587</v>
      </c>
      <c r="BI281" s="269" t="s">
        <v>13</v>
      </c>
      <c r="BJ281" s="155">
        <f>SUM(BJ257:BJ280)</f>
        <v>1</v>
      </c>
      <c r="BK281" s="156">
        <f t="shared" ref="BK281:CK281" si="4329">SUM(BK257:BK280)</f>
        <v>0.99999999999999989</v>
      </c>
      <c r="BL281" s="155">
        <f t="shared" si="4329"/>
        <v>0.99999999999999978</v>
      </c>
      <c r="BM281" s="156">
        <f t="shared" si="4329"/>
        <v>1</v>
      </c>
      <c r="BN281" s="155">
        <f t="shared" si="4329"/>
        <v>1</v>
      </c>
      <c r="BO281" s="156">
        <f t="shared" si="4329"/>
        <v>1.0000000000000002</v>
      </c>
      <c r="BP281" s="155">
        <f t="shared" si="4329"/>
        <v>1.0000000000000002</v>
      </c>
      <c r="BQ281" s="156">
        <f t="shared" si="4329"/>
        <v>1.0000000000000004</v>
      </c>
      <c r="BR281" s="155">
        <f t="shared" si="4329"/>
        <v>1</v>
      </c>
      <c r="BS281" s="156">
        <f t="shared" si="4329"/>
        <v>1.0000000000000002</v>
      </c>
      <c r="BT281" s="155">
        <f t="shared" si="4329"/>
        <v>0.99999999999999989</v>
      </c>
      <c r="BU281" s="156">
        <f t="shared" si="4329"/>
        <v>1.0000000000000002</v>
      </c>
      <c r="BV281" s="155">
        <f t="shared" si="4329"/>
        <v>0.99999999999999978</v>
      </c>
      <c r="BW281" s="156">
        <f t="shared" si="4329"/>
        <v>1</v>
      </c>
      <c r="BX281" s="155">
        <f t="shared" si="4329"/>
        <v>1</v>
      </c>
      <c r="BY281" s="156">
        <f t="shared" si="4329"/>
        <v>1</v>
      </c>
      <c r="BZ281" s="155">
        <f t="shared" si="4329"/>
        <v>1</v>
      </c>
      <c r="CA281" s="156">
        <f t="shared" si="4329"/>
        <v>1</v>
      </c>
      <c r="CB281" s="155">
        <f t="shared" si="4329"/>
        <v>1</v>
      </c>
      <c r="CC281" s="156">
        <f t="shared" si="4329"/>
        <v>1</v>
      </c>
      <c r="CD281" s="155">
        <f t="shared" si="4329"/>
        <v>1</v>
      </c>
      <c r="CE281" s="156">
        <f t="shared" si="4329"/>
        <v>0.99999999999999978</v>
      </c>
      <c r="CF281" s="155">
        <f t="shared" si="4329"/>
        <v>1</v>
      </c>
      <c r="CG281" s="156">
        <f t="shared" si="4329"/>
        <v>1</v>
      </c>
      <c r="CH281" s="155">
        <f t="shared" si="4329"/>
        <v>1</v>
      </c>
      <c r="CI281" s="156">
        <f t="shared" si="4329"/>
        <v>1</v>
      </c>
      <c r="CJ281" s="155">
        <f t="shared" si="4329"/>
        <v>1.0000000000000002</v>
      </c>
      <c r="CK281" s="156">
        <f t="shared" si="4329"/>
        <v>0.99999999999999989</v>
      </c>
    </row>
    <row r="282" spans="1:89" ht="13.5" thickTop="1" x14ac:dyDescent="0.2">
      <c r="A282" s="187"/>
    </row>
    <row r="284" spans="1:89" x14ac:dyDescent="0.2">
      <c r="A284" s="301">
        <f>+A253+1</f>
        <v>44296</v>
      </c>
      <c r="B284" s="301"/>
      <c r="C284" s="301"/>
      <c r="D284" s="301"/>
      <c r="BI284" s="300">
        <f>+BI253+1</f>
        <v>44296</v>
      </c>
      <c r="BJ284" s="300"/>
      <c r="BK284" s="300"/>
      <c r="BL284" s="300"/>
    </row>
    <row r="285" spans="1:89" ht="13.5" thickBot="1" x14ac:dyDescent="0.25">
      <c r="AE285" s="272" t="s">
        <v>84</v>
      </c>
    </row>
    <row r="286" spans="1:89" ht="14.25" thickTop="1" thickBot="1" x14ac:dyDescent="0.25">
      <c r="A286" s="298" t="s">
        <v>0</v>
      </c>
      <c r="B286" s="292" t="s">
        <v>1</v>
      </c>
      <c r="C286" s="293"/>
      <c r="D286" s="292" t="s">
        <v>2</v>
      </c>
      <c r="E286" s="293"/>
      <c r="F286" s="292" t="s">
        <v>3</v>
      </c>
      <c r="G286" s="293"/>
      <c r="H286" s="292" t="s">
        <v>4</v>
      </c>
      <c r="I286" s="293"/>
      <c r="J286" s="292" t="s">
        <v>5</v>
      </c>
      <c r="K286" s="293"/>
      <c r="L286" s="292" t="s">
        <v>6</v>
      </c>
      <c r="M286" s="293"/>
      <c r="N286" s="292" t="s">
        <v>7</v>
      </c>
      <c r="O286" s="293"/>
      <c r="P286" s="292" t="s">
        <v>8</v>
      </c>
      <c r="Q286" s="293"/>
      <c r="R286" s="292" t="s">
        <v>9</v>
      </c>
      <c r="S286" s="293"/>
      <c r="T286" s="292" t="s">
        <v>10</v>
      </c>
      <c r="U286" s="293"/>
      <c r="V286" s="292" t="s">
        <v>11</v>
      </c>
      <c r="W286" s="293"/>
      <c r="X286" s="292" t="s">
        <v>12</v>
      </c>
      <c r="Y286" s="293"/>
      <c r="Z286" s="294" t="s">
        <v>40</v>
      </c>
      <c r="AA286" s="295"/>
      <c r="AB286" s="296" t="s">
        <v>41</v>
      </c>
      <c r="AC286" s="297"/>
      <c r="AE286" s="298" t="s">
        <v>0</v>
      </c>
      <c r="AF286" s="292" t="s">
        <v>1</v>
      </c>
      <c r="AG286" s="293"/>
      <c r="AH286" s="292" t="s">
        <v>2</v>
      </c>
      <c r="AI286" s="293"/>
      <c r="AJ286" s="292" t="s">
        <v>3</v>
      </c>
      <c r="AK286" s="293"/>
      <c r="AL286" s="292" t="s">
        <v>4</v>
      </c>
      <c r="AM286" s="293"/>
      <c r="AN286" s="292" t="s">
        <v>5</v>
      </c>
      <c r="AO286" s="293"/>
      <c r="AP286" s="292" t="s">
        <v>6</v>
      </c>
      <c r="AQ286" s="293"/>
      <c r="AR286" s="292" t="s">
        <v>7</v>
      </c>
      <c r="AS286" s="293"/>
      <c r="AT286" s="292" t="s">
        <v>8</v>
      </c>
      <c r="AU286" s="293"/>
      <c r="AV286" s="292" t="s">
        <v>9</v>
      </c>
      <c r="AW286" s="293"/>
      <c r="AX286" s="292" t="s">
        <v>10</v>
      </c>
      <c r="AY286" s="293"/>
      <c r="AZ286" s="292" t="s">
        <v>11</v>
      </c>
      <c r="BA286" s="293"/>
      <c r="BB286" s="292" t="s">
        <v>12</v>
      </c>
      <c r="BC286" s="293"/>
      <c r="BD286" s="294" t="s">
        <v>40</v>
      </c>
      <c r="BE286" s="295"/>
      <c r="BF286" s="296" t="s">
        <v>41</v>
      </c>
      <c r="BG286" s="297"/>
      <c r="BI286" s="298" t="s">
        <v>0</v>
      </c>
      <c r="BJ286" s="292" t="s">
        <v>1</v>
      </c>
      <c r="BK286" s="293"/>
      <c r="BL286" s="292" t="s">
        <v>2</v>
      </c>
      <c r="BM286" s="293"/>
      <c r="BN286" s="292" t="s">
        <v>3</v>
      </c>
      <c r="BO286" s="293"/>
      <c r="BP286" s="292" t="s">
        <v>4</v>
      </c>
      <c r="BQ286" s="293"/>
      <c r="BR286" s="292" t="s">
        <v>5</v>
      </c>
      <c r="BS286" s="293"/>
      <c r="BT286" s="292" t="s">
        <v>6</v>
      </c>
      <c r="BU286" s="293"/>
      <c r="BV286" s="292" t="s">
        <v>7</v>
      </c>
      <c r="BW286" s="293"/>
      <c r="BX286" s="292" t="s">
        <v>8</v>
      </c>
      <c r="BY286" s="293"/>
      <c r="BZ286" s="292" t="s">
        <v>9</v>
      </c>
      <c r="CA286" s="293"/>
      <c r="CB286" s="292" t="s">
        <v>10</v>
      </c>
      <c r="CC286" s="293"/>
      <c r="CD286" s="292" t="s">
        <v>11</v>
      </c>
      <c r="CE286" s="293"/>
      <c r="CF286" s="292" t="s">
        <v>12</v>
      </c>
      <c r="CG286" s="293"/>
      <c r="CH286" s="294" t="s">
        <v>40</v>
      </c>
      <c r="CI286" s="295"/>
      <c r="CJ286" s="292" t="s">
        <v>41</v>
      </c>
      <c r="CK286" s="293"/>
    </row>
    <row r="287" spans="1:89" ht="15" thickTop="1" thickBot="1" x14ac:dyDescent="0.3">
      <c r="A287" s="299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9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9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3.5" thickTop="1" x14ac:dyDescent="0.2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5" t="str">
        <f>$AE$9</f>
        <v>07:00 - 07:59</v>
      </c>
      <c r="AF288" s="126">
        <f>SUMIF($A$9:$A$32,$AE288,B$288:B$311)</f>
        <v>407</v>
      </c>
      <c r="AG288" s="186">
        <f t="shared" ref="AG288:AV289" si="4330">SUMIF($A$9:$A$32,$AE288,C$288:C$311)</f>
        <v>403</v>
      </c>
      <c r="AH288" s="127">
        <f t="shared" si="4330"/>
        <v>159</v>
      </c>
      <c r="AI288" s="180">
        <f t="shared" si="4330"/>
        <v>157</v>
      </c>
      <c r="AJ288" s="126">
        <f t="shared" si="4330"/>
        <v>599</v>
      </c>
      <c r="AK288" s="128">
        <f t="shared" si="4330"/>
        <v>355</v>
      </c>
      <c r="AL288" s="127">
        <f t="shared" si="4330"/>
        <v>612</v>
      </c>
      <c r="AM288" s="180">
        <f t="shared" si="4330"/>
        <v>519</v>
      </c>
      <c r="AN288" s="126">
        <f t="shared" si="4330"/>
        <v>57</v>
      </c>
      <c r="AO288" s="128">
        <f t="shared" si="4330"/>
        <v>141</v>
      </c>
      <c r="AP288" s="127">
        <f t="shared" si="4330"/>
        <v>224</v>
      </c>
      <c r="AQ288" s="126">
        <f t="shared" si="4330"/>
        <v>474</v>
      </c>
      <c r="AR288" s="179">
        <f t="shared" si="4330"/>
        <v>656</v>
      </c>
      <c r="AS288" s="181">
        <f t="shared" si="4330"/>
        <v>770</v>
      </c>
      <c r="AT288" s="126">
        <f t="shared" si="4330"/>
        <v>357</v>
      </c>
      <c r="AU288" s="128">
        <f t="shared" si="4330"/>
        <v>364</v>
      </c>
      <c r="AV288" s="127">
        <f t="shared" si="4330"/>
        <v>490</v>
      </c>
      <c r="AW288" s="180">
        <f t="shared" ref="AW288:BE289" si="4331">SUMIF($A$9:$A$32,$AE288,S$288:S$311)</f>
        <v>406</v>
      </c>
      <c r="AX288" s="126">
        <f t="shared" si="4331"/>
        <v>53</v>
      </c>
      <c r="AY288" s="128">
        <f t="shared" si="4331"/>
        <v>130</v>
      </c>
      <c r="AZ288" s="127">
        <f t="shared" si="4331"/>
        <v>250</v>
      </c>
      <c r="BA288" s="180">
        <f t="shared" si="4331"/>
        <v>429</v>
      </c>
      <c r="BB288" s="126">
        <f t="shared" si="4331"/>
        <v>331</v>
      </c>
      <c r="BC288" s="128">
        <f t="shared" si="4331"/>
        <v>255</v>
      </c>
      <c r="BD288" s="184">
        <f t="shared" si="4331"/>
        <v>484</v>
      </c>
      <c r="BE288" s="185">
        <f t="shared" si="4331"/>
        <v>504</v>
      </c>
      <c r="BF288" s="170">
        <f>AF288+AH288+AJ288+AL288+AN288+AP288+AR288+AT288+AV288+AX288+AZ288+BB288+BD288</f>
        <v>4679</v>
      </c>
      <c r="BG288" s="171">
        <f>AG288+AI288+AK288+AM288+AO288+AQ288+AS288+AU288+AW288+AY288+BA288+BC288+BE288</f>
        <v>4907</v>
      </c>
      <c r="BI288" s="125" t="s">
        <v>16</v>
      </c>
      <c r="BJ288" s="129">
        <f>B288/B312</f>
        <v>0</v>
      </c>
      <c r="BK288" s="130">
        <f t="shared" ref="BK288" si="4332">C288/C312</f>
        <v>0</v>
      </c>
      <c r="BL288" s="131">
        <f t="shared" ref="BL288" si="4333">D288/D312</f>
        <v>0</v>
      </c>
      <c r="BM288" s="132">
        <f t="shared" ref="BM288" si="4334">E288/E312</f>
        <v>0</v>
      </c>
      <c r="BN288" s="129">
        <f t="shared" ref="BN288" si="4335">F288/F312</f>
        <v>0</v>
      </c>
      <c r="BO288" s="130">
        <f t="shared" ref="BO288" si="4336">G288/G312</f>
        <v>0</v>
      </c>
      <c r="BP288" s="131">
        <f t="shared" ref="BP288" si="4337">H288/H312</f>
        <v>0</v>
      </c>
      <c r="BQ288" s="132">
        <f t="shared" ref="BQ288" si="4338">I288/I312</f>
        <v>0</v>
      </c>
      <c r="BR288" s="129">
        <f t="shared" ref="BR288" si="4339">J288/J312</f>
        <v>0</v>
      </c>
      <c r="BS288" s="130">
        <f t="shared" ref="BS288" si="4340">K288/K312</f>
        <v>0</v>
      </c>
      <c r="BT288" s="131">
        <f t="shared" ref="BT288" si="4341">L288/L312</f>
        <v>0</v>
      </c>
      <c r="BU288" s="129">
        <f t="shared" ref="BU288" si="4342">M288/M312</f>
        <v>0</v>
      </c>
      <c r="BV288" s="133">
        <f t="shared" ref="BV288" si="4343">N288/N312</f>
        <v>0</v>
      </c>
      <c r="BW288" s="134">
        <f t="shared" ref="BW288" si="4344">O288/O312</f>
        <v>0</v>
      </c>
      <c r="BX288" s="129">
        <f t="shared" ref="BX288" si="4345">P288/P312</f>
        <v>0</v>
      </c>
      <c r="BY288" s="130">
        <f t="shared" ref="BY288" si="4346">Q288/Q312</f>
        <v>0</v>
      </c>
      <c r="BZ288" s="131">
        <f t="shared" ref="BZ288" si="4347">R288/R312</f>
        <v>0</v>
      </c>
      <c r="CA288" s="132">
        <f t="shared" ref="CA288" si="4348">S288/S312</f>
        <v>0</v>
      </c>
      <c r="CB288" s="129">
        <f t="shared" ref="CB288" si="4349">T288/T312</f>
        <v>0</v>
      </c>
      <c r="CC288" s="130">
        <f t="shared" ref="CC288" si="4350">U288/U312</f>
        <v>0</v>
      </c>
      <c r="CD288" s="131">
        <f t="shared" ref="CD288" si="4351">V288/V312</f>
        <v>0</v>
      </c>
      <c r="CE288" s="132">
        <f t="shared" ref="CE288" si="4352">W288/W312</f>
        <v>0</v>
      </c>
      <c r="CF288" s="129">
        <f t="shared" ref="CF288" si="4353">X288/X312</f>
        <v>0</v>
      </c>
      <c r="CG288" s="130">
        <f t="shared" ref="CG288" si="4354">Y288/Y312</f>
        <v>0</v>
      </c>
      <c r="CH288" s="131">
        <f t="shared" ref="CH288" si="4355">Z288/Z312</f>
        <v>0</v>
      </c>
      <c r="CI288" s="129">
        <f t="shared" ref="CI288" si="4356">AA288/AA312</f>
        <v>0</v>
      </c>
      <c r="CJ288" s="135">
        <f t="shared" ref="CJ288" si="4357">AB288/AB312</f>
        <v>0</v>
      </c>
      <c r="CK288" s="136">
        <f t="shared" ref="CK288" si="4358">AC288/AC312</f>
        <v>0</v>
      </c>
    </row>
    <row r="289" spans="1:89" x14ac:dyDescent="0.2">
      <c r="A289" s="137" t="s">
        <v>17</v>
      </c>
      <c r="B289" s="189">
        <v>60</v>
      </c>
      <c r="C289" s="190">
        <v>0</v>
      </c>
      <c r="D289" s="191">
        <v>46</v>
      </c>
      <c r="E289" s="192">
        <v>1</v>
      </c>
      <c r="F289" s="189">
        <v>204</v>
      </c>
      <c r="G289" s="193">
        <v>1</v>
      </c>
      <c r="H289" s="191">
        <v>110</v>
      </c>
      <c r="I289" s="192">
        <v>14</v>
      </c>
      <c r="J289" s="189">
        <v>3</v>
      </c>
      <c r="K289" s="193">
        <v>4</v>
      </c>
      <c r="L289" s="191">
        <v>5</v>
      </c>
      <c r="M289" s="189">
        <v>17</v>
      </c>
      <c r="N289" s="194">
        <v>51</v>
      </c>
      <c r="O289" s="195">
        <v>0</v>
      </c>
      <c r="P289" s="189">
        <v>18</v>
      </c>
      <c r="Q289" s="193">
        <v>0</v>
      </c>
      <c r="R289" s="191">
        <v>6</v>
      </c>
      <c r="S289" s="192">
        <v>0</v>
      </c>
      <c r="T289" s="189">
        <v>0</v>
      </c>
      <c r="U289" s="193">
        <v>0</v>
      </c>
      <c r="V289" s="191">
        <v>0</v>
      </c>
      <c r="W289" s="192">
        <v>0</v>
      </c>
      <c r="X289" s="189">
        <v>0</v>
      </c>
      <c r="Y289" s="193">
        <v>0</v>
      </c>
      <c r="Z289" s="191">
        <v>0</v>
      </c>
      <c r="AA289" s="189">
        <v>0</v>
      </c>
      <c r="AB289" s="172">
        <f t="shared" ref="AB289:AB308" si="4359">SUM(B289,D289,F289,H289,J289,L289,N289,P289,R289,T289,V289,X289,Z289)</f>
        <v>503</v>
      </c>
      <c r="AC289" s="173">
        <f t="shared" ref="AC289:AC308" si="4360">SUM(C289,E289,G289,I289,K289,M289,O289,Q289,S289,U289,W289,Y289,AA289)</f>
        <v>37</v>
      </c>
      <c r="AE289" s="277" t="str">
        <f>$AE$10</f>
        <v>08:00 - 08:59</v>
      </c>
      <c r="AF289" s="126">
        <f>SUMIF($A$9:$A$32,$AE289,B$288:B$311)</f>
        <v>278</v>
      </c>
      <c r="AG289" s="190">
        <f t="shared" si="4330"/>
        <v>261</v>
      </c>
      <c r="AH289" s="191">
        <f t="shared" si="4330"/>
        <v>81</v>
      </c>
      <c r="AI289" s="192">
        <f t="shared" si="4330"/>
        <v>109</v>
      </c>
      <c r="AJ289" s="278">
        <f t="shared" si="4330"/>
        <v>470</v>
      </c>
      <c r="AK289" s="193">
        <f t="shared" si="4330"/>
        <v>258</v>
      </c>
      <c r="AL289" s="191">
        <f t="shared" si="4330"/>
        <v>430</v>
      </c>
      <c r="AM289" s="192">
        <f t="shared" si="4330"/>
        <v>461</v>
      </c>
      <c r="AN289" s="278">
        <f t="shared" si="4330"/>
        <v>53</v>
      </c>
      <c r="AO289" s="193">
        <f t="shared" si="4330"/>
        <v>129</v>
      </c>
      <c r="AP289" s="191">
        <f t="shared" si="4330"/>
        <v>137</v>
      </c>
      <c r="AQ289" s="278">
        <f t="shared" si="4330"/>
        <v>312</v>
      </c>
      <c r="AR289" s="194">
        <f t="shared" si="4330"/>
        <v>425</v>
      </c>
      <c r="AS289" s="195">
        <f t="shared" si="4330"/>
        <v>596</v>
      </c>
      <c r="AT289" s="278">
        <f t="shared" si="4330"/>
        <v>263</v>
      </c>
      <c r="AU289" s="193">
        <f t="shared" si="4330"/>
        <v>217</v>
      </c>
      <c r="AV289" s="191">
        <f t="shared" si="4330"/>
        <v>327</v>
      </c>
      <c r="AW289" s="192">
        <f t="shared" si="4331"/>
        <v>281</v>
      </c>
      <c r="AX289" s="278">
        <f t="shared" si="4331"/>
        <v>61</v>
      </c>
      <c r="AY289" s="193">
        <f t="shared" si="4331"/>
        <v>60</v>
      </c>
      <c r="AZ289" s="191">
        <f t="shared" si="4331"/>
        <v>193</v>
      </c>
      <c r="BA289" s="192">
        <f t="shared" si="4331"/>
        <v>325</v>
      </c>
      <c r="BB289" s="278">
        <f t="shared" si="4331"/>
        <v>231</v>
      </c>
      <c r="BC289" s="193">
        <f t="shared" si="4331"/>
        <v>177</v>
      </c>
      <c r="BD289" s="191">
        <f t="shared" si="4331"/>
        <v>372</v>
      </c>
      <c r="BE289" s="278">
        <f t="shared" si="4331"/>
        <v>447</v>
      </c>
      <c r="BF289" s="172">
        <f>SUM(AF289,AH289,AJ289,AL289,AN289,AP289,AR289,AT289,AV289,AX289,AZ289,BB289,BD289)</f>
        <v>3321</v>
      </c>
      <c r="BG289" s="173">
        <f>SUM(AG289,AI289,AK289,AM289,AO289,AQ289,AS289,AU289,AW289,AY289,BA289,BC289,BE289)</f>
        <v>3633</v>
      </c>
      <c r="BI289" s="137" t="s">
        <v>17</v>
      </c>
      <c r="BJ289" s="129">
        <f>B289/B312</f>
        <v>1.7021276595744681E-2</v>
      </c>
      <c r="BK289" s="130">
        <f t="shared" ref="BK289" si="4361">C289/C312</f>
        <v>0</v>
      </c>
      <c r="BL289" s="131">
        <f t="shared" ref="BL289" si="4362">D289/D312</f>
        <v>2.7828191167574106E-2</v>
      </c>
      <c r="BM289" s="132">
        <f t="shared" ref="BM289" si="4363">E289/E312</f>
        <v>4.9875311720698251E-4</v>
      </c>
      <c r="BN289" s="129">
        <f t="shared" ref="BN289" si="4364">F289/F312</f>
        <v>3.776379118844872E-2</v>
      </c>
      <c r="BO289" s="130">
        <f t="shared" ref="BO289" si="4365">G289/G312</f>
        <v>1.5971889474524837E-4</v>
      </c>
      <c r="BP289" s="131">
        <f t="shared" ref="BP289" si="4366">H289/H312</f>
        <v>1.7719072164948453E-2</v>
      </c>
      <c r="BQ289" s="132">
        <f t="shared" ref="BQ289" si="4367">I289/I312</f>
        <v>1.9827219940518341E-3</v>
      </c>
      <c r="BR289" s="129">
        <f t="shared" ref="BR289" si="4368">J289/J312</f>
        <v>3.4802784222737818E-3</v>
      </c>
      <c r="BS289" s="130">
        <f t="shared" ref="BS289" si="4369">K289/K312</f>
        <v>4.6948356807511738E-3</v>
      </c>
      <c r="BT289" s="131">
        <f t="shared" ref="BT289" si="4370">L289/L312</f>
        <v>1.6217969510217321E-3</v>
      </c>
      <c r="BU289" s="129">
        <f t="shared" ref="BU289" si="4371">M289/M312</f>
        <v>6.0801144492131616E-3</v>
      </c>
      <c r="BV289" s="133">
        <f t="shared" ref="BV289" si="4372">N289/N312</f>
        <v>6.8447188296872907E-3</v>
      </c>
      <c r="BW289" s="134">
        <f t="shared" ref="BW289" si="4373">O289/O312</f>
        <v>0</v>
      </c>
      <c r="BX289" s="129">
        <f t="shared" ref="BX289" si="4374">P289/P312</f>
        <v>4.4378698224852072E-3</v>
      </c>
      <c r="BY289" s="130">
        <f t="shared" ref="BY289" si="4375">Q289/Q312</f>
        <v>0</v>
      </c>
      <c r="BZ289" s="131">
        <f t="shared" ref="BZ289" si="4376">R289/R312</f>
        <v>1.2618296529968455E-3</v>
      </c>
      <c r="CA289" s="132">
        <f t="shared" ref="CA289" si="4377">S289/S312</f>
        <v>0</v>
      </c>
      <c r="CB289" s="129">
        <f t="shared" ref="CB289" si="4378">T289/T312</f>
        <v>0</v>
      </c>
      <c r="CC289" s="130">
        <f t="shared" ref="CC289" si="4379">U289/U312</f>
        <v>0</v>
      </c>
      <c r="CD289" s="131">
        <f t="shared" ref="CD289" si="4380">V289/V312</f>
        <v>0</v>
      </c>
      <c r="CE289" s="132">
        <f t="shared" ref="CE289" si="4381">W289/W312</f>
        <v>0</v>
      </c>
      <c r="CF289" s="129">
        <f t="shared" ref="CF289" si="4382">X289/X312</f>
        <v>0</v>
      </c>
      <c r="CG289" s="130">
        <f t="shared" ref="CG289" si="4383">Y289/Y312</f>
        <v>0</v>
      </c>
      <c r="CH289" s="131">
        <f t="shared" ref="CH289" si="4384">Z289/Z312</f>
        <v>0</v>
      </c>
      <c r="CI289" s="129">
        <f t="shared" ref="CI289" si="4385">AA289/AA312</f>
        <v>0</v>
      </c>
      <c r="CJ289" s="135">
        <f t="shared" ref="CJ289" si="4386">AB289/AB312</f>
        <v>9.9978135994116587E-3</v>
      </c>
      <c r="CK289" s="136">
        <f t="shared" ref="CK289" si="4387">AC289/AC312</f>
        <v>7.3677293454668549E-4</v>
      </c>
    </row>
    <row r="290" spans="1:89" ht="13.5" thickBot="1" x14ac:dyDescent="0.25">
      <c r="A290" s="146" t="s">
        <v>18</v>
      </c>
      <c r="B290" s="196">
        <v>305</v>
      </c>
      <c r="C290" s="197">
        <v>59</v>
      </c>
      <c r="D290" s="198">
        <v>168</v>
      </c>
      <c r="E290" s="199">
        <v>44</v>
      </c>
      <c r="F290" s="196">
        <v>736</v>
      </c>
      <c r="G290" s="200">
        <v>182</v>
      </c>
      <c r="H290" s="198">
        <v>472</v>
      </c>
      <c r="I290" s="199">
        <v>227</v>
      </c>
      <c r="J290" s="196">
        <v>18</v>
      </c>
      <c r="K290" s="200">
        <v>44</v>
      </c>
      <c r="L290" s="198">
        <v>119</v>
      </c>
      <c r="M290" s="196">
        <v>204</v>
      </c>
      <c r="N290" s="201">
        <v>469</v>
      </c>
      <c r="O290" s="202">
        <v>451</v>
      </c>
      <c r="P290" s="196">
        <v>196</v>
      </c>
      <c r="Q290" s="200">
        <v>411</v>
      </c>
      <c r="R290" s="198">
        <v>190</v>
      </c>
      <c r="S290" s="199">
        <v>280</v>
      </c>
      <c r="T290" s="196">
        <v>21</v>
      </c>
      <c r="U290" s="200">
        <v>80</v>
      </c>
      <c r="V290" s="198">
        <v>131</v>
      </c>
      <c r="W290" s="199">
        <v>230</v>
      </c>
      <c r="X290" s="196">
        <v>215</v>
      </c>
      <c r="Y290" s="200">
        <v>132</v>
      </c>
      <c r="Z290" s="198">
        <v>351</v>
      </c>
      <c r="AA290" s="196">
        <v>262</v>
      </c>
      <c r="AB290" s="172">
        <f t="shared" si="4359"/>
        <v>3391</v>
      </c>
      <c r="AC290" s="173">
        <f t="shared" si="4360"/>
        <v>2606</v>
      </c>
      <c r="AE290" s="275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8.6524822695035461E-2</v>
      </c>
      <c r="BK290" s="130">
        <f t="shared" ref="BK290" si="4388">C290/C312</f>
        <v>1.3804398689751989E-2</v>
      </c>
      <c r="BL290" s="131">
        <f t="shared" ref="BL290" si="4389">D290/D312</f>
        <v>0.10163339382940109</v>
      </c>
      <c r="BM290" s="132">
        <f t="shared" ref="BM290" si="4390">E290/E312</f>
        <v>2.1945137157107233E-2</v>
      </c>
      <c r="BN290" s="129">
        <f t="shared" ref="BN290" si="4391">F290/F312</f>
        <v>0.13624583487597186</v>
      </c>
      <c r="BO290" s="130">
        <f t="shared" ref="BO290" si="4392">G290/G312</f>
        <v>2.9068838843635203E-2</v>
      </c>
      <c r="BP290" s="131">
        <f t="shared" ref="BP290" si="4393">H290/H312</f>
        <v>7.603092783505154E-2</v>
      </c>
      <c r="BQ290" s="132">
        <f t="shared" ref="BQ290" si="4394">I290/I312</f>
        <v>3.2148420903554735E-2</v>
      </c>
      <c r="BR290" s="129">
        <f t="shared" ref="BR290" si="4395">J290/J312</f>
        <v>2.0881670533642691E-2</v>
      </c>
      <c r="BS290" s="130">
        <f t="shared" ref="BS290" si="4396">K290/K312</f>
        <v>5.1643192488262914E-2</v>
      </c>
      <c r="BT290" s="131">
        <f t="shared" ref="BT290" si="4397">L290/L312</f>
        <v>3.859876743431722E-2</v>
      </c>
      <c r="BU290" s="129">
        <f t="shared" ref="BU290" si="4398">M290/M312</f>
        <v>7.2961373390557943E-2</v>
      </c>
      <c r="BV290" s="133">
        <f t="shared" ref="BV290" si="4399">N290/N312</f>
        <v>6.2944571198496849E-2</v>
      </c>
      <c r="BW290" s="134">
        <f t="shared" ref="BW290" si="4400">O290/O312</f>
        <v>6.9663268458449182E-2</v>
      </c>
      <c r="BX290" s="129">
        <f t="shared" ref="BX290" si="4401">P290/P312</f>
        <v>4.8323471400394474E-2</v>
      </c>
      <c r="BY290" s="130">
        <f t="shared" ref="BY290" si="4402">Q290/Q312</f>
        <v>0.11686096104634631</v>
      </c>
      <c r="BZ290" s="131">
        <f t="shared" ref="BZ290" si="4403">R290/R312</f>
        <v>3.9957939011566773E-2</v>
      </c>
      <c r="CA290" s="132">
        <f t="shared" ref="CA290" si="4404">S290/S312</f>
        <v>6.4176025670410267E-2</v>
      </c>
      <c r="CB290" s="129">
        <f t="shared" ref="CB290" si="4405">T290/T312</f>
        <v>2.564102564102564E-2</v>
      </c>
      <c r="CC290" s="130">
        <f t="shared" ref="CC290" si="4406">U290/U312</f>
        <v>0.11080332409972299</v>
      </c>
      <c r="CD290" s="131">
        <f t="shared" ref="CD290" si="4407">V290/V312</f>
        <v>3.9315726290516204E-2</v>
      </c>
      <c r="CE290" s="132">
        <f t="shared" ref="CE290" si="4408">W290/W312</f>
        <v>6.1007957559681698E-2</v>
      </c>
      <c r="CF290" s="129">
        <f t="shared" ref="CF290" si="4409">X290/X312</f>
        <v>6.5468940316686972E-2</v>
      </c>
      <c r="CG290" s="130">
        <f t="shared" ref="CG290" si="4410">Y290/Y312</f>
        <v>7.0967741935483872E-2</v>
      </c>
      <c r="CH290" s="131">
        <f t="shared" ref="CH290" si="4411">Z290/Z312</f>
        <v>5.968372725726917E-2</v>
      </c>
      <c r="CI290" s="129">
        <f t="shared" ref="CI290" si="4412">AA290/AA312</f>
        <v>4.1826309067688375E-2</v>
      </c>
      <c r="CJ290" s="135">
        <f t="shared" ref="CJ290" si="4413">AB290/AB312</f>
        <v>6.7400767227842814E-2</v>
      </c>
      <c r="CK290" s="136">
        <f t="shared" ref="CK290" si="4414">AC290/AC312</f>
        <v>5.1892709930504391E-2</v>
      </c>
    </row>
    <row r="291" spans="1:89" ht="14.25" thickTop="1" thickBot="1" x14ac:dyDescent="0.25">
      <c r="A291" s="137" t="s">
        <v>19</v>
      </c>
      <c r="B291" s="189">
        <v>430</v>
      </c>
      <c r="C291" s="190">
        <v>278</v>
      </c>
      <c r="D291" s="191">
        <v>191</v>
      </c>
      <c r="E291" s="192">
        <v>153</v>
      </c>
      <c r="F291" s="189">
        <v>680</v>
      </c>
      <c r="G291" s="193">
        <v>377</v>
      </c>
      <c r="H291" s="191">
        <v>640</v>
      </c>
      <c r="I291" s="192">
        <v>418</v>
      </c>
      <c r="J291" s="189">
        <v>44</v>
      </c>
      <c r="K291" s="193">
        <v>85</v>
      </c>
      <c r="L291" s="191">
        <v>205</v>
      </c>
      <c r="M291" s="189">
        <v>329</v>
      </c>
      <c r="N291" s="194">
        <v>682</v>
      </c>
      <c r="O291" s="195">
        <v>691</v>
      </c>
      <c r="P291" s="189">
        <v>329</v>
      </c>
      <c r="Q291" s="193">
        <v>421</v>
      </c>
      <c r="R291" s="191">
        <v>459</v>
      </c>
      <c r="S291" s="192">
        <v>428</v>
      </c>
      <c r="T291" s="189">
        <v>82</v>
      </c>
      <c r="U291" s="193">
        <v>128</v>
      </c>
      <c r="V291" s="191">
        <v>213</v>
      </c>
      <c r="W291" s="192">
        <v>355</v>
      </c>
      <c r="X291" s="189">
        <v>314</v>
      </c>
      <c r="Y291" s="193">
        <v>245</v>
      </c>
      <c r="Z291" s="191">
        <v>500</v>
      </c>
      <c r="AA291" s="189">
        <v>598</v>
      </c>
      <c r="AB291" s="172">
        <f t="shared" si="4359"/>
        <v>4769</v>
      </c>
      <c r="AC291" s="173">
        <f t="shared" si="4360"/>
        <v>4506</v>
      </c>
      <c r="AE291" s="269" t="s">
        <v>13</v>
      </c>
      <c r="AF291" s="20">
        <f t="shared" ref="AF291:BG291" si="4415">SUM(AF288:AF290)</f>
        <v>685</v>
      </c>
      <c r="AG291" s="21">
        <f t="shared" si="4415"/>
        <v>664</v>
      </c>
      <c r="AH291" s="20">
        <f t="shared" si="4415"/>
        <v>240</v>
      </c>
      <c r="AI291" s="21">
        <f t="shared" si="4415"/>
        <v>266</v>
      </c>
      <c r="AJ291" s="20">
        <f t="shared" si="4415"/>
        <v>1069</v>
      </c>
      <c r="AK291" s="21">
        <f t="shared" si="4415"/>
        <v>613</v>
      </c>
      <c r="AL291" s="20">
        <f t="shared" si="4415"/>
        <v>1042</v>
      </c>
      <c r="AM291" s="21">
        <f t="shared" si="4415"/>
        <v>980</v>
      </c>
      <c r="AN291" s="20">
        <f t="shared" si="4415"/>
        <v>110</v>
      </c>
      <c r="AO291" s="21">
        <f t="shared" si="4415"/>
        <v>270</v>
      </c>
      <c r="AP291" s="20">
        <f t="shared" si="4415"/>
        <v>361</v>
      </c>
      <c r="AQ291" s="21">
        <f t="shared" si="4415"/>
        <v>786</v>
      </c>
      <c r="AR291" s="20">
        <f t="shared" si="4415"/>
        <v>1081</v>
      </c>
      <c r="AS291" s="21">
        <f t="shared" si="4415"/>
        <v>1366</v>
      </c>
      <c r="AT291" s="20">
        <f t="shared" si="4415"/>
        <v>620</v>
      </c>
      <c r="AU291" s="21">
        <f t="shared" si="4415"/>
        <v>581</v>
      </c>
      <c r="AV291" s="20">
        <f t="shared" si="4415"/>
        <v>817</v>
      </c>
      <c r="AW291" s="21">
        <f t="shared" si="4415"/>
        <v>687</v>
      </c>
      <c r="AX291" s="20">
        <f t="shared" si="4415"/>
        <v>114</v>
      </c>
      <c r="AY291" s="21">
        <f t="shared" si="4415"/>
        <v>190</v>
      </c>
      <c r="AZ291" s="20">
        <f t="shared" si="4415"/>
        <v>443</v>
      </c>
      <c r="BA291" s="21">
        <f t="shared" si="4415"/>
        <v>754</v>
      </c>
      <c r="BB291" s="20">
        <f t="shared" si="4415"/>
        <v>562</v>
      </c>
      <c r="BC291" s="21">
        <f t="shared" si="4415"/>
        <v>432</v>
      </c>
      <c r="BD291" s="20">
        <f t="shared" si="4415"/>
        <v>856</v>
      </c>
      <c r="BE291" s="21">
        <f t="shared" si="4415"/>
        <v>951</v>
      </c>
      <c r="BF291" s="174">
        <f t="shared" si="4415"/>
        <v>8000</v>
      </c>
      <c r="BG291" s="175">
        <f t="shared" si="4415"/>
        <v>8540</v>
      </c>
      <c r="BI291" s="137" t="s">
        <v>19</v>
      </c>
      <c r="BJ291" s="129">
        <f>B291/B312</f>
        <v>0.12198581560283688</v>
      </c>
      <c r="BK291" s="130">
        <f t="shared" ref="BK291" si="4416">C291/C312</f>
        <v>6.5044454843238189E-2</v>
      </c>
      <c r="BL291" s="131">
        <f t="shared" ref="BL291" si="4417">D291/D312</f>
        <v>0.11554748941318814</v>
      </c>
      <c r="BM291" s="132">
        <f t="shared" ref="BM291" si="4418">E291/E312</f>
        <v>7.6309226932668325E-2</v>
      </c>
      <c r="BN291" s="129">
        <f t="shared" ref="BN291" si="4419">F291/F312</f>
        <v>0.12587930396149574</v>
      </c>
      <c r="BO291" s="130">
        <f t="shared" ref="BO291" si="4420">G291/G312</f>
        <v>6.0214023318958636E-2</v>
      </c>
      <c r="BP291" s="131">
        <f t="shared" ref="BP291" si="4421">H291/H312</f>
        <v>0.10309278350515463</v>
      </c>
      <c r="BQ291" s="132">
        <f t="shared" ref="BQ291" si="4422">I291/I312</f>
        <v>5.9198413822404761E-2</v>
      </c>
      <c r="BR291" s="129">
        <f t="shared" ref="BR291" si="4423">J291/J312</f>
        <v>5.1044083526682132E-2</v>
      </c>
      <c r="BS291" s="130">
        <f t="shared" ref="BS291" si="4424">K291/K312</f>
        <v>9.9765258215962438E-2</v>
      </c>
      <c r="BT291" s="131">
        <f t="shared" ref="BT291" si="4425">L291/L312</f>
        <v>6.6493674991891016E-2</v>
      </c>
      <c r="BU291" s="129">
        <f t="shared" ref="BU291" si="4426">M291/M312</f>
        <v>0.11766809728183118</v>
      </c>
      <c r="BV291" s="133">
        <f t="shared" ref="BV291" si="4427">N291/N312</f>
        <v>9.1531338075426114E-2</v>
      </c>
      <c r="BW291" s="134">
        <f t="shared" ref="BW291" si="4428">O291/O312</f>
        <v>0.10673463083101638</v>
      </c>
      <c r="BX291" s="129">
        <f t="shared" ref="BX291" si="4429">P291/P312</f>
        <v>8.1114398422090728E-2</v>
      </c>
      <c r="BY291" s="130">
        <f t="shared" ref="BY291" si="4430">Q291/Q312</f>
        <v>0.11970429343190218</v>
      </c>
      <c r="BZ291" s="131">
        <f t="shared" ref="BZ291" si="4431">R291/R312</f>
        <v>9.652996845425868E-2</v>
      </c>
      <c r="CA291" s="132">
        <f t="shared" ref="CA291" si="4432">S291/S312</f>
        <v>9.8097639239055692E-2</v>
      </c>
      <c r="CB291" s="129">
        <f t="shared" ref="CB291" si="4433">T291/T312</f>
        <v>0.10012210012210013</v>
      </c>
      <c r="CC291" s="130">
        <f t="shared" ref="CC291" si="4434">U291/U312</f>
        <v>0.17728531855955679</v>
      </c>
      <c r="CD291" s="131">
        <f t="shared" ref="CD291" si="4435">V291/V312</f>
        <v>6.3925570228091241E-2</v>
      </c>
      <c r="CE291" s="132">
        <f t="shared" ref="CE291" si="4436">W291/W312</f>
        <v>9.4164456233421748E-2</v>
      </c>
      <c r="CF291" s="129">
        <f t="shared" ref="CF291" si="4437">X291/X312</f>
        <v>9.5615103532277715E-2</v>
      </c>
      <c r="CG291" s="130">
        <f t="shared" ref="CG291" si="4438">Y291/Y312</f>
        <v>0.13172043010752688</v>
      </c>
      <c r="CH291" s="131">
        <f t="shared" ref="CH291" si="4439">Z291/Z312</f>
        <v>8.5019554497534428E-2</v>
      </c>
      <c r="CI291" s="129">
        <f t="shared" ref="CI291" si="4440">AA291/AA312</f>
        <v>9.5466155810983402E-2</v>
      </c>
      <c r="CJ291" s="135">
        <f t="shared" ref="CJ291" si="4441">AB291/AB312</f>
        <v>9.4790403689054087E-2</v>
      </c>
      <c r="CK291" s="136">
        <f t="shared" ref="CK291" si="4442">AC291/AC312</f>
        <v>8.9726995758577427E-2</v>
      </c>
    </row>
    <row r="292" spans="1:89" ht="13.5" thickTop="1" x14ac:dyDescent="0.2">
      <c r="A292" s="146" t="s">
        <v>20</v>
      </c>
      <c r="B292" s="196">
        <v>407</v>
      </c>
      <c r="C292" s="197">
        <v>403</v>
      </c>
      <c r="D292" s="198">
        <v>159</v>
      </c>
      <c r="E292" s="199">
        <v>157</v>
      </c>
      <c r="F292" s="196">
        <v>599</v>
      </c>
      <c r="G292" s="200">
        <v>355</v>
      </c>
      <c r="H292" s="198">
        <v>612</v>
      </c>
      <c r="I292" s="199">
        <v>519</v>
      </c>
      <c r="J292" s="196">
        <v>57</v>
      </c>
      <c r="K292" s="200">
        <v>141</v>
      </c>
      <c r="L292" s="198">
        <v>224</v>
      </c>
      <c r="M292" s="196">
        <v>474</v>
      </c>
      <c r="N292" s="201">
        <v>656</v>
      </c>
      <c r="O292" s="202">
        <v>770</v>
      </c>
      <c r="P292" s="196">
        <v>357</v>
      </c>
      <c r="Q292" s="200">
        <v>364</v>
      </c>
      <c r="R292" s="198">
        <v>490</v>
      </c>
      <c r="S292" s="199">
        <v>406</v>
      </c>
      <c r="T292" s="196">
        <v>53</v>
      </c>
      <c r="U292" s="200">
        <v>130</v>
      </c>
      <c r="V292" s="198">
        <v>250</v>
      </c>
      <c r="W292" s="199">
        <v>429</v>
      </c>
      <c r="X292" s="196">
        <v>331</v>
      </c>
      <c r="Y292" s="200">
        <v>255</v>
      </c>
      <c r="Z292" s="198">
        <v>484</v>
      </c>
      <c r="AA292" s="196">
        <v>504</v>
      </c>
      <c r="AB292" s="172">
        <f t="shared" si="4359"/>
        <v>4679</v>
      </c>
      <c r="AC292" s="173">
        <f t="shared" si="4360"/>
        <v>4907</v>
      </c>
      <c r="BI292" s="146" t="s">
        <v>20</v>
      </c>
      <c r="BJ292" s="129">
        <f>B292/B312</f>
        <v>0.11546099290780142</v>
      </c>
      <c r="BK292" s="130">
        <f t="shared" ref="BK292" si="4443">C292/C312</f>
        <v>9.4291062236780535E-2</v>
      </c>
      <c r="BL292" s="131">
        <f t="shared" ref="BL292" si="4444">D292/D312</f>
        <v>9.6188747731397461E-2</v>
      </c>
      <c r="BM292" s="132">
        <f t="shared" ref="BM292" si="4445">E292/E312</f>
        <v>7.8304239401496264E-2</v>
      </c>
      <c r="BN292" s="129">
        <f t="shared" ref="BN292" si="4446">F292/F312</f>
        <v>0.11088485746019992</v>
      </c>
      <c r="BO292" s="130">
        <f t="shared" ref="BO292" si="4447">G292/G312</f>
        <v>5.6700207634563168E-2</v>
      </c>
      <c r="BP292" s="131">
        <f t="shared" ref="BP292" si="4448">H292/H312</f>
        <v>9.858247422680412E-2</v>
      </c>
      <c r="BQ292" s="132">
        <f t="shared" ref="BQ292" si="4449">I292/I312</f>
        <v>7.3502336779492985E-2</v>
      </c>
      <c r="BR292" s="129">
        <f t="shared" ref="BR292" si="4450">J292/J312</f>
        <v>6.612529002320186E-2</v>
      </c>
      <c r="BS292" s="130">
        <f t="shared" ref="BS292" si="4451">K292/K312</f>
        <v>0.16549295774647887</v>
      </c>
      <c r="BT292" s="131">
        <f t="shared" ref="BT292" si="4452">L292/L312</f>
        <v>7.2656503405773593E-2</v>
      </c>
      <c r="BU292" s="129">
        <f t="shared" ref="BU292" si="4453">M292/M312</f>
        <v>0.16952789699570817</v>
      </c>
      <c r="BV292" s="133">
        <f t="shared" ref="BV292" si="4454">N292/N312</f>
        <v>8.804187357401691E-2</v>
      </c>
      <c r="BW292" s="134">
        <f t="shared" ref="BW292" si="4455">O292/O312</f>
        <v>0.11893728761198641</v>
      </c>
      <c r="BX292" s="129">
        <f t="shared" ref="BX292" si="4456">P292/P312</f>
        <v>8.8017751479289946E-2</v>
      </c>
      <c r="BY292" s="130">
        <f t="shared" ref="BY292" si="4457">Q292/Q312</f>
        <v>0.10349729883423373</v>
      </c>
      <c r="BZ292" s="131">
        <f t="shared" ref="BZ292" si="4458">R292/R312</f>
        <v>0.10304942166140904</v>
      </c>
      <c r="CA292" s="132">
        <f t="shared" ref="CA292" si="4459">S292/S312</f>
        <v>9.3055237222094883E-2</v>
      </c>
      <c r="CB292" s="129">
        <f t="shared" ref="CB292" si="4460">T292/T312</f>
        <v>6.4713064713064719E-2</v>
      </c>
      <c r="CC292" s="130">
        <f t="shared" ref="CC292" si="4461">U292/U312</f>
        <v>0.18005540166204986</v>
      </c>
      <c r="CD292" s="131">
        <f t="shared" ref="CD292" si="4462">V292/V312</f>
        <v>7.5030012004801916E-2</v>
      </c>
      <c r="CE292" s="132">
        <f t="shared" ref="CE292" si="4463">W292/W312</f>
        <v>0.11379310344827587</v>
      </c>
      <c r="CF292" s="129">
        <f t="shared" ref="CF292" si="4464">X292/X312</f>
        <v>0.10079171741778319</v>
      </c>
      <c r="CG292" s="130">
        <f t="shared" ref="CG292" si="4465">Y292/Y312</f>
        <v>0.13709677419354838</v>
      </c>
      <c r="CH292" s="131">
        <f t="shared" ref="CH292" si="4466">Z292/Z312</f>
        <v>8.2298928753613332E-2</v>
      </c>
      <c r="CI292" s="129">
        <f t="shared" ref="CI292" si="4467">AA292/AA312</f>
        <v>8.0459770114942528E-2</v>
      </c>
      <c r="CJ292" s="135">
        <f t="shared" ref="CJ292" si="4468">AB292/AB312</f>
        <v>9.3001530480411834E-2</v>
      </c>
      <c r="CK292" s="136">
        <f t="shared" ref="CK292" si="4469">AC292/AC312</f>
        <v>9.7712021346502323E-2</v>
      </c>
    </row>
    <row r="293" spans="1:89" ht="13.5" thickBot="1" x14ac:dyDescent="0.25">
      <c r="A293" s="137" t="s">
        <v>21</v>
      </c>
      <c r="B293" s="189">
        <v>278</v>
      </c>
      <c r="C293" s="190">
        <v>261</v>
      </c>
      <c r="D293" s="191">
        <v>81</v>
      </c>
      <c r="E293" s="192">
        <v>109</v>
      </c>
      <c r="F293" s="189">
        <v>470</v>
      </c>
      <c r="G293" s="193">
        <v>258</v>
      </c>
      <c r="H293" s="191">
        <v>430</v>
      </c>
      <c r="I293" s="192">
        <v>461</v>
      </c>
      <c r="J293" s="189">
        <v>53</v>
      </c>
      <c r="K293" s="193">
        <v>129</v>
      </c>
      <c r="L293" s="191">
        <v>137</v>
      </c>
      <c r="M293" s="189">
        <v>312</v>
      </c>
      <c r="N293" s="194">
        <v>425</v>
      </c>
      <c r="O293" s="195">
        <v>596</v>
      </c>
      <c r="P293" s="189">
        <v>263</v>
      </c>
      <c r="Q293" s="193">
        <v>217</v>
      </c>
      <c r="R293" s="191">
        <v>327</v>
      </c>
      <c r="S293" s="192">
        <v>281</v>
      </c>
      <c r="T293" s="189">
        <v>61</v>
      </c>
      <c r="U293" s="193">
        <v>60</v>
      </c>
      <c r="V293" s="191">
        <v>193</v>
      </c>
      <c r="W293" s="192">
        <v>325</v>
      </c>
      <c r="X293" s="189">
        <v>231</v>
      </c>
      <c r="Y293" s="193">
        <v>177</v>
      </c>
      <c r="Z293" s="191">
        <v>372</v>
      </c>
      <c r="AA293" s="189">
        <v>447</v>
      </c>
      <c r="AB293" s="172">
        <f t="shared" si="4359"/>
        <v>3321</v>
      </c>
      <c r="AC293" s="173">
        <f t="shared" si="4360"/>
        <v>3633</v>
      </c>
      <c r="AE293" s="272" t="s">
        <v>85</v>
      </c>
      <c r="BI293" s="137" t="s">
        <v>21</v>
      </c>
      <c r="BJ293" s="129">
        <f>B293/B312</f>
        <v>7.886524822695036E-2</v>
      </c>
      <c r="BK293" s="130">
        <f t="shared" ref="BK293" si="4470">C293/C312</f>
        <v>6.1066916237716422E-2</v>
      </c>
      <c r="BL293" s="131">
        <f t="shared" ref="BL293" si="4471">D293/D312</f>
        <v>4.9001814882032667E-2</v>
      </c>
      <c r="BM293" s="132">
        <f t="shared" ref="BM293" si="4472">E293/E312</f>
        <v>5.4364089775561099E-2</v>
      </c>
      <c r="BN293" s="129">
        <f t="shared" ref="BN293" si="4473">F293/F312</f>
        <v>8.700481303221029E-2</v>
      </c>
      <c r="BO293" s="130">
        <f t="shared" ref="BO293" si="4474">G293/G312</f>
        <v>4.1207474844274075E-2</v>
      </c>
      <c r="BP293" s="131">
        <f t="shared" ref="BP293" si="4475">H293/H312</f>
        <v>6.9265463917525777E-2</v>
      </c>
      <c r="BQ293" s="132">
        <f t="shared" ref="BQ293" si="4476">I293/I312</f>
        <v>6.5288202804135387E-2</v>
      </c>
      <c r="BR293" s="129">
        <f t="shared" ref="BR293" si="4477">J293/J312</f>
        <v>6.1484918793503478E-2</v>
      </c>
      <c r="BS293" s="130">
        <f t="shared" ref="BS293" si="4478">K293/K312</f>
        <v>0.15140845070422534</v>
      </c>
      <c r="BT293" s="131">
        <f t="shared" ref="BT293" si="4479">L293/L312</f>
        <v>4.4437236457995459E-2</v>
      </c>
      <c r="BU293" s="129">
        <f t="shared" ref="BU293" si="4480">M293/M312</f>
        <v>0.11158798283261803</v>
      </c>
      <c r="BV293" s="133">
        <f t="shared" ref="BV293" si="4481">N293/N312</f>
        <v>5.703932358072742E-2</v>
      </c>
      <c r="BW293" s="134">
        <f t="shared" ref="BW293" si="4482">O293/O312</f>
        <v>9.206054989187519E-2</v>
      </c>
      <c r="BX293" s="129">
        <f t="shared" ref="BX293" si="4483">P293/P312</f>
        <v>6.4842209072978302E-2</v>
      </c>
      <c r="BY293" s="130">
        <f t="shared" ref="BY293" si="4484">Q293/Q312</f>
        <v>6.1700312766562411E-2</v>
      </c>
      <c r="BZ293" s="131">
        <f t="shared" ref="BZ293" si="4485">R293/R312</f>
        <v>6.8769716088328076E-2</v>
      </c>
      <c r="CA293" s="132">
        <f t="shared" ref="CA293" si="4486">S293/S312</f>
        <v>6.4405225762090304E-2</v>
      </c>
      <c r="CB293" s="129">
        <f t="shared" ref="CB293" si="4487">T293/T312</f>
        <v>7.448107448107448E-2</v>
      </c>
      <c r="CC293" s="130">
        <f t="shared" ref="CC293" si="4488">U293/U312</f>
        <v>8.3102493074792241E-2</v>
      </c>
      <c r="CD293" s="131">
        <f t="shared" ref="CD293" si="4489">V293/V312</f>
        <v>5.7923169267707082E-2</v>
      </c>
      <c r="CE293" s="132">
        <f t="shared" ref="CE293" si="4490">W293/W312</f>
        <v>8.6206896551724144E-2</v>
      </c>
      <c r="CF293" s="129">
        <f t="shared" ref="CF293" si="4491">X293/X312</f>
        <v>7.0341047503045068E-2</v>
      </c>
      <c r="CG293" s="130">
        <f t="shared" ref="CG293" si="4492">Y293/Y312</f>
        <v>9.5161290322580638E-2</v>
      </c>
      <c r="CH293" s="131">
        <f t="shared" ref="CH293" si="4493">Z293/Z312</f>
        <v>6.325454854616562E-2</v>
      </c>
      <c r="CI293" s="129">
        <f t="shared" ref="CI293" si="4494">AA293/AA312</f>
        <v>7.1360153256704986E-2</v>
      </c>
      <c r="CJ293" s="135">
        <f t="shared" ref="CJ293" si="4495">AB293/AB312</f>
        <v>6.6009421398898843E-2</v>
      </c>
      <c r="CK293" s="136">
        <f t="shared" ref="CK293" si="4496">AC293/AC312</f>
        <v>7.2343137059678611E-2</v>
      </c>
    </row>
    <row r="294" spans="1:89" ht="14.25" thickTop="1" thickBot="1" x14ac:dyDescent="0.25">
      <c r="A294" s="146" t="s">
        <v>22</v>
      </c>
      <c r="B294" s="196">
        <v>201</v>
      </c>
      <c r="C294" s="197">
        <v>207</v>
      </c>
      <c r="D294" s="198">
        <v>82</v>
      </c>
      <c r="E294" s="199">
        <v>113</v>
      </c>
      <c r="F294" s="196">
        <v>292</v>
      </c>
      <c r="G294" s="200">
        <v>245</v>
      </c>
      <c r="H294" s="198">
        <v>327</v>
      </c>
      <c r="I294" s="199">
        <v>419</v>
      </c>
      <c r="J294" s="196">
        <v>35</v>
      </c>
      <c r="K294" s="200">
        <v>76</v>
      </c>
      <c r="L294" s="198">
        <v>136</v>
      </c>
      <c r="M294" s="196">
        <v>214</v>
      </c>
      <c r="N294" s="201">
        <v>378</v>
      </c>
      <c r="O294" s="202">
        <v>397</v>
      </c>
      <c r="P294" s="196">
        <v>183</v>
      </c>
      <c r="Q294" s="200">
        <v>207</v>
      </c>
      <c r="R294" s="198">
        <v>280</v>
      </c>
      <c r="S294" s="199">
        <v>235</v>
      </c>
      <c r="T294" s="196">
        <v>40</v>
      </c>
      <c r="U294" s="200">
        <v>39</v>
      </c>
      <c r="V294" s="198">
        <v>154</v>
      </c>
      <c r="W294" s="199">
        <v>205</v>
      </c>
      <c r="X294" s="196">
        <v>175</v>
      </c>
      <c r="Y294" s="200">
        <v>107</v>
      </c>
      <c r="Z294" s="198">
        <v>318</v>
      </c>
      <c r="AA294" s="196">
        <v>332</v>
      </c>
      <c r="AB294" s="172">
        <f t="shared" si="4359"/>
        <v>2601</v>
      </c>
      <c r="AC294" s="173">
        <f t="shared" si="4360"/>
        <v>2796</v>
      </c>
      <c r="AE294" s="298" t="s">
        <v>0</v>
      </c>
      <c r="AF294" s="292" t="s">
        <v>1</v>
      </c>
      <c r="AG294" s="293"/>
      <c r="AH294" s="292" t="s">
        <v>2</v>
      </c>
      <c r="AI294" s="293"/>
      <c r="AJ294" s="292" t="s">
        <v>3</v>
      </c>
      <c r="AK294" s="293"/>
      <c r="AL294" s="292" t="s">
        <v>4</v>
      </c>
      <c r="AM294" s="293"/>
      <c r="AN294" s="292" t="s">
        <v>5</v>
      </c>
      <c r="AO294" s="293"/>
      <c r="AP294" s="292" t="s">
        <v>6</v>
      </c>
      <c r="AQ294" s="293"/>
      <c r="AR294" s="292" t="s">
        <v>7</v>
      </c>
      <c r="AS294" s="293"/>
      <c r="AT294" s="292" t="s">
        <v>8</v>
      </c>
      <c r="AU294" s="293"/>
      <c r="AV294" s="292" t="s">
        <v>9</v>
      </c>
      <c r="AW294" s="293"/>
      <c r="AX294" s="292" t="s">
        <v>10</v>
      </c>
      <c r="AY294" s="293"/>
      <c r="AZ294" s="292" t="s">
        <v>11</v>
      </c>
      <c r="BA294" s="293"/>
      <c r="BB294" s="292" t="s">
        <v>12</v>
      </c>
      <c r="BC294" s="293"/>
      <c r="BD294" s="294" t="s">
        <v>40</v>
      </c>
      <c r="BE294" s="295"/>
      <c r="BF294" s="296" t="s">
        <v>41</v>
      </c>
      <c r="BG294" s="297"/>
      <c r="BI294" s="146" t="s">
        <v>22</v>
      </c>
      <c r="BJ294" s="129">
        <f>B294/B312</f>
        <v>5.7021276595744678E-2</v>
      </c>
      <c r="BK294" s="130">
        <f t="shared" ref="BK294" si="4497">C294/C312</f>
        <v>4.8432381843706129E-2</v>
      </c>
      <c r="BL294" s="131">
        <f t="shared" ref="BL294" si="4498">D294/D312</f>
        <v>4.9606775559588624E-2</v>
      </c>
      <c r="BM294" s="132">
        <f t="shared" ref="BM294" si="4499">E294/E312</f>
        <v>5.6359102244389024E-2</v>
      </c>
      <c r="BN294" s="129">
        <f t="shared" ref="BN294" si="4500">F294/F312</f>
        <v>5.4054054054054057E-2</v>
      </c>
      <c r="BO294" s="130">
        <f t="shared" ref="BO294" si="4501">G294/G312</f>
        <v>3.9131129212585852E-2</v>
      </c>
      <c r="BP294" s="131">
        <f t="shared" ref="BP294" si="4502">H294/H312</f>
        <v>5.2673969072164949E-2</v>
      </c>
      <c r="BQ294" s="132">
        <f t="shared" ref="BQ294" si="4503">I294/I312</f>
        <v>5.9340036821979893E-2</v>
      </c>
      <c r="BR294" s="129">
        <f t="shared" ref="BR294" si="4504">J294/J312</f>
        <v>4.0603248259860787E-2</v>
      </c>
      <c r="BS294" s="130">
        <f t="shared" ref="BS294" si="4505">K294/K312</f>
        <v>8.9201877934272297E-2</v>
      </c>
      <c r="BT294" s="131">
        <f t="shared" ref="BT294" si="4506">L294/L312</f>
        <v>4.4112877067791115E-2</v>
      </c>
      <c r="BU294" s="129">
        <f t="shared" ref="BU294" si="4507">M294/M312</f>
        <v>7.6537911301859801E-2</v>
      </c>
      <c r="BV294" s="133">
        <f t="shared" ref="BV294" si="4508">N294/N312</f>
        <v>5.0731445443564623E-2</v>
      </c>
      <c r="BW294" s="134">
        <f t="shared" ref="BW294" si="4509">O294/O312</f>
        <v>6.1322211924621561E-2</v>
      </c>
      <c r="BX294" s="129">
        <f t="shared" ref="BX294" si="4510">P294/P312</f>
        <v>4.5118343195266274E-2</v>
      </c>
      <c r="BY294" s="130">
        <f t="shared" ref="BY294" si="4511">Q294/Q312</f>
        <v>5.8856980381006542E-2</v>
      </c>
      <c r="BZ294" s="131">
        <f t="shared" ref="BZ294" si="4512">R294/R312</f>
        <v>5.8885383806519455E-2</v>
      </c>
      <c r="CA294" s="132">
        <f t="shared" ref="CA294" si="4513">S294/S312</f>
        <v>5.3862021544808618E-2</v>
      </c>
      <c r="CB294" s="129">
        <f t="shared" ref="CB294" si="4514">T294/T312</f>
        <v>4.884004884004884E-2</v>
      </c>
      <c r="CC294" s="130">
        <f t="shared" ref="CC294" si="4515">U294/U312</f>
        <v>5.4016620498614956E-2</v>
      </c>
      <c r="CD294" s="131">
        <f t="shared" ref="CD294" si="4516">V294/V312</f>
        <v>4.6218487394957986E-2</v>
      </c>
      <c r="CE294" s="132">
        <f t="shared" ref="CE294" si="4517">W294/W312</f>
        <v>5.4376657824933686E-2</v>
      </c>
      <c r="CF294" s="129">
        <f t="shared" ref="CF294" si="4518">X294/X312</f>
        <v>5.3288672350791717E-2</v>
      </c>
      <c r="CG294" s="130">
        <f t="shared" ref="CG294" si="4519">Y294/Y312</f>
        <v>5.7526881720430106E-2</v>
      </c>
      <c r="CH294" s="131">
        <f t="shared" ref="CH294" si="4520">Z294/Z312</f>
        <v>5.4072436660431898E-2</v>
      </c>
      <c r="CI294" s="129">
        <f t="shared" ref="CI294" si="4521">AA294/AA312</f>
        <v>5.3001277139208172E-2</v>
      </c>
      <c r="CJ294" s="135">
        <f t="shared" ref="CJ294" si="4522">AB294/AB312</f>
        <v>5.1698435729760885E-2</v>
      </c>
      <c r="CK294" s="136">
        <f t="shared" ref="CK294" si="4523">AC294/AC312</f>
        <v>5.5676138513311692E-2</v>
      </c>
    </row>
    <row r="295" spans="1:89" ht="15" thickTop="1" thickBot="1" x14ac:dyDescent="0.3">
      <c r="A295" s="137" t="s">
        <v>23</v>
      </c>
      <c r="B295" s="189">
        <v>150</v>
      </c>
      <c r="C295" s="190">
        <v>198</v>
      </c>
      <c r="D295" s="191">
        <v>62</v>
      </c>
      <c r="E295" s="192">
        <v>103</v>
      </c>
      <c r="F295" s="189">
        <v>243</v>
      </c>
      <c r="G295" s="193">
        <v>184</v>
      </c>
      <c r="H295" s="191">
        <v>324</v>
      </c>
      <c r="I295" s="192">
        <v>309</v>
      </c>
      <c r="J295" s="189">
        <v>37</v>
      </c>
      <c r="K295" s="193">
        <v>52</v>
      </c>
      <c r="L295" s="191">
        <v>98</v>
      </c>
      <c r="M295" s="189">
        <v>126</v>
      </c>
      <c r="N295" s="194">
        <v>348</v>
      </c>
      <c r="O295" s="195">
        <v>294</v>
      </c>
      <c r="P295" s="189">
        <v>173</v>
      </c>
      <c r="Q295" s="193">
        <v>147</v>
      </c>
      <c r="R295" s="191">
        <v>230</v>
      </c>
      <c r="S295" s="192">
        <v>227</v>
      </c>
      <c r="T295" s="189">
        <v>44</v>
      </c>
      <c r="U295" s="193">
        <v>39</v>
      </c>
      <c r="V295" s="191">
        <v>153</v>
      </c>
      <c r="W295" s="192">
        <v>170</v>
      </c>
      <c r="X295" s="189">
        <v>102</v>
      </c>
      <c r="Y295" s="193">
        <v>89</v>
      </c>
      <c r="Z295" s="191">
        <v>317</v>
      </c>
      <c r="AA295" s="189">
        <v>309</v>
      </c>
      <c r="AB295" s="172">
        <f t="shared" si="4359"/>
        <v>2281</v>
      </c>
      <c r="AC295" s="173">
        <f t="shared" si="4360"/>
        <v>2247</v>
      </c>
      <c r="AE295" s="299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4.2553191489361701E-2</v>
      </c>
      <c r="BK295" s="130">
        <f t="shared" ref="BK295" si="4524">C295/C312</f>
        <v>4.6326626111371082E-2</v>
      </c>
      <c r="BL295" s="131">
        <f t="shared" ref="BL295" si="4525">D295/D312</f>
        <v>3.7507562008469449E-2</v>
      </c>
      <c r="BM295" s="132">
        <f t="shared" ref="BM295" si="4526">E295/E312</f>
        <v>5.1371571072319204E-2</v>
      </c>
      <c r="BN295" s="129">
        <f t="shared" ref="BN295" si="4527">F295/F312</f>
        <v>4.498333950388745E-2</v>
      </c>
      <c r="BO295" s="130">
        <f t="shared" ref="BO295" si="4528">G295/G312</f>
        <v>2.9388276633125699E-2</v>
      </c>
      <c r="BP295" s="131">
        <f t="shared" ref="BP295" si="4529">H295/H312</f>
        <v>5.2190721649484538E-2</v>
      </c>
      <c r="BQ295" s="132">
        <f t="shared" ref="BQ295" si="4530">I295/I312</f>
        <v>4.376150686871548E-2</v>
      </c>
      <c r="BR295" s="129">
        <f t="shared" ref="BR295" si="4531">J295/J312</f>
        <v>4.2923433874709975E-2</v>
      </c>
      <c r="BS295" s="130">
        <f t="shared" ref="BS295" si="4532">K295/K312</f>
        <v>6.1032863849765258E-2</v>
      </c>
      <c r="BT295" s="131">
        <f t="shared" ref="BT295" si="4533">L295/L312</f>
        <v>3.1787220240025948E-2</v>
      </c>
      <c r="BU295" s="129">
        <f t="shared" ref="BU295" si="4534">M295/M312</f>
        <v>4.5064377682403435E-2</v>
      </c>
      <c r="BV295" s="133">
        <f t="shared" ref="BV295" si="4535">N295/N312</f>
        <v>4.6705140249630919E-2</v>
      </c>
      <c r="BW295" s="134">
        <f t="shared" ref="BW295" si="4536">O295/O312</f>
        <v>4.5412418906394809E-2</v>
      </c>
      <c r="BX295" s="129">
        <f t="shared" ref="BX295" si="4537">P295/P312</f>
        <v>4.2652859960552271E-2</v>
      </c>
      <c r="BY295" s="130">
        <f t="shared" ref="BY295" si="4538">Q295/Q312</f>
        <v>4.1796986067671307E-2</v>
      </c>
      <c r="BZ295" s="131">
        <f t="shared" ref="BZ295" si="4539">R295/R312</f>
        <v>4.8370136698212406E-2</v>
      </c>
      <c r="CA295" s="132">
        <f t="shared" ref="CA295" si="4540">S295/S312</f>
        <v>5.2028420811368326E-2</v>
      </c>
      <c r="CB295" s="129">
        <f t="shared" ref="CB295" si="4541">T295/T312</f>
        <v>5.3724053724053727E-2</v>
      </c>
      <c r="CC295" s="130">
        <f t="shared" ref="CC295" si="4542">U295/U312</f>
        <v>5.4016620498614956E-2</v>
      </c>
      <c r="CD295" s="131">
        <f t="shared" ref="CD295" si="4543">V295/V312</f>
        <v>4.5918367346938778E-2</v>
      </c>
      <c r="CE295" s="132">
        <f t="shared" ref="CE295" si="4544">W295/W312</f>
        <v>4.5092838196286469E-2</v>
      </c>
      <c r="CF295" s="129">
        <f t="shared" ref="CF295" si="4545">X295/X312</f>
        <v>3.1059683313032885E-2</v>
      </c>
      <c r="CG295" s="130">
        <f t="shared" ref="CG295" si="4546">Y295/Y312</f>
        <v>4.78494623655914E-2</v>
      </c>
      <c r="CH295" s="131">
        <f t="shared" ref="CH295" si="4547">Z295/Z312</f>
        <v>5.3902397551436831E-2</v>
      </c>
      <c r="CI295" s="129">
        <f t="shared" ref="CI295" si="4548">AA295/AA312</f>
        <v>4.9329501915708812E-2</v>
      </c>
      <c r="CJ295" s="135">
        <f t="shared" ref="CJ295" si="4549">AB295/AB312</f>
        <v>4.5337997654588458E-2</v>
      </c>
      <c r="CK295" s="136">
        <f t="shared" ref="CK295" si="4550">AC295/AC312</f>
        <v>4.4744021187200063E-2</v>
      </c>
    </row>
    <row r="296" spans="1:89" ht="13.5" thickTop="1" x14ac:dyDescent="0.2">
      <c r="A296" s="146" t="s">
        <v>24</v>
      </c>
      <c r="B296" s="203">
        <v>170</v>
      </c>
      <c r="C296" s="197">
        <v>226</v>
      </c>
      <c r="D296" s="198">
        <v>81</v>
      </c>
      <c r="E296" s="199">
        <v>128</v>
      </c>
      <c r="F296" s="196">
        <v>208</v>
      </c>
      <c r="G296" s="200">
        <v>189</v>
      </c>
      <c r="H296" s="198">
        <v>298</v>
      </c>
      <c r="I296" s="199">
        <v>348</v>
      </c>
      <c r="J296" s="196">
        <v>48</v>
      </c>
      <c r="K296" s="200">
        <v>35</v>
      </c>
      <c r="L296" s="198">
        <v>97</v>
      </c>
      <c r="M296" s="196">
        <v>151</v>
      </c>
      <c r="N296" s="201">
        <v>303</v>
      </c>
      <c r="O296" s="204">
        <v>276</v>
      </c>
      <c r="P296" s="196">
        <v>181</v>
      </c>
      <c r="Q296" s="200">
        <v>154</v>
      </c>
      <c r="R296" s="198">
        <v>276</v>
      </c>
      <c r="S296" s="199">
        <v>201</v>
      </c>
      <c r="T296" s="196">
        <v>40</v>
      </c>
      <c r="U296" s="200">
        <v>26</v>
      </c>
      <c r="V296" s="198">
        <v>163</v>
      </c>
      <c r="W296" s="205">
        <v>186</v>
      </c>
      <c r="X296" s="196">
        <v>145</v>
      </c>
      <c r="Y296" s="200">
        <v>67</v>
      </c>
      <c r="Z296" s="198">
        <v>289</v>
      </c>
      <c r="AA296" s="196">
        <v>364</v>
      </c>
      <c r="AB296" s="172">
        <f t="shared" si="4359"/>
        <v>2299</v>
      </c>
      <c r="AC296" s="173">
        <f t="shared" si="4360"/>
        <v>2351</v>
      </c>
      <c r="AE296" s="275" t="str">
        <f>$AE$17</f>
        <v>17:00 - 17:59</v>
      </c>
      <c r="AF296" s="126">
        <f t="shared" ref="AF296:AU297" si="4551">SUMIF($A$9:$A$32,$AE296,B$288:B$311)</f>
        <v>294</v>
      </c>
      <c r="AG296" s="186">
        <f t="shared" si="4551"/>
        <v>519</v>
      </c>
      <c r="AH296" s="127">
        <f t="shared" si="4551"/>
        <v>106</v>
      </c>
      <c r="AI296" s="180">
        <f t="shared" si="4551"/>
        <v>211</v>
      </c>
      <c r="AJ296" s="126">
        <f t="shared" si="4551"/>
        <v>292</v>
      </c>
      <c r="AK296" s="128">
        <f t="shared" si="4551"/>
        <v>1272</v>
      </c>
      <c r="AL296" s="127">
        <f t="shared" si="4551"/>
        <v>515</v>
      </c>
      <c r="AM296" s="180">
        <f t="shared" si="4551"/>
        <v>918</v>
      </c>
      <c r="AN296" s="126">
        <f t="shared" si="4551"/>
        <v>122</v>
      </c>
      <c r="AO296" s="128">
        <f t="shared" si="4551"/>
        <v>71</v>
      </c>
      <c r="AP296" s="127">
        <f t="shared" si="4551"/>
        <v>549</v>
      </c>
      <c r="AQ296" s="126">
        <f t="shared" si="4551"/>
        <v>139</v>
      </c>
      <c r="AR296" s="179">
        <f t="shared" si="4551"/>
        <v>944</v>
      </c>
      <c r="AS296" s="181">
        <f t="shared" si="4551"/>
        <v>613</v>
      </c>
      <c r="AT296" s="126">
        <f t="shared" si="4551"/>
        <v>524</v>
      </c>
      <c r="AU296" s="128">
        <f t="shared" si="4551"/>
        <v>335</v>
      </c>
      <c r="AV296" s="127">
        <f t="shared" ref="AP296:BE297" si="4552">SUMIF($A$9:$A$32,$AE296,R$288:R$311)</f>
        <v>501</v>
      </c>
      <c r="AW296" s="180">
        <f t="shared" si="4552"/>
        <v>548</v>
      </c>
      <c r="AX296" s="126">
        <f t="shared" si="4552"/>
        <v>99</v>
      </c>
      <c r="AY296" s="128">
        <f t="shared" si="4552"/>
        <v>25</v>
      </c>
      <c r="AZ296" s="127">
        <f t="shared" si="4552"/>
        <v>422</v>
      </c>
      <c r="BA296" s="180">
        <f t="shared" si="4552"/>
        <v>387</v>
      </c>
      <c r="BB296" s="126">
        <f t="shared" si="4552"/>
        <v>364</v>
      </c>
      <c r="BC296" s="128">
        <f t="shared" si="4552"/>
        <v>141</v>
      </c>
      <c r="BD296" s="184">
        <f t="shared" si="4552"/>
        <v>505</v>
      </c>
      <c r="BE296" s="185">
        <f t="shared" si="4552"/>
        <v>787</v>
      </c>
      <c r="BF296" s="170">
        <f>AF296+AH296+AJ296+AL296+AN296+AP296+AR296+AT296+AV296+AX296+AZ296+BB296+BD296</f>
        <v>5237</v>
      </c>
      <c r="BG296" s="171">
        <f>AG296+AI296+AK296+AM296+AO296+AQ296+AS296+AU296+AW296+AY296+BA296+BC296+BE296</f>
        <v>5966</v>
      </c>
      <c r="BI296" s="146" t="s">
        <v>24</v>
      </c>
      <c r="BJ296" s="129">
        <f>B296/B312</f>
        <v>4.8226950354609929E-2</v>
      </c>
      <c r="BK296" s="130">
        <f t="shared" ref="BK296" si="4553">C296/C312</f>
        <v>5.2877866167524566E-2</v>
      </c>
      <c r="BL296" s="131">
        <f t="shared" ref="BL296" si="4554">D296/D312</f>
        <v>4.9001814882032667E-2</v>
      </c>
      <c r="BM296" s="132">
        <f t="shared" ref="BM296" si="4555">E296/E312</f>
        <v>6.3840399002493761E-2</v>
      </c>
      <c r="BN296" s="129">
        <f t="shared" ref="BN296" si="4556">F296/F312</f>
        <v>3.8504257682339872E-2</v>
      </c>
      <c r="BO296" s="130">
        <f t="shared" ref="BO296" si="4557">G296/G312</f>
        <v>3.0186871106851941E-2</v>
      </c>
      <c r="BP296" s="131">
        <f t="shared" ref="BP296" si="4558">H296/H312</f>
        <v>4.8002577319587632E-2</v>
      </c>
      <c r="BQ296" s="132">
        <f t="shared" ref="BQ296" si="4559">I296/I312</f>
        <v>4.9284803852145585E-2</v>
      </c>
      <c r="BR296" s="129">
        <f t="shared" ref="BR296" si="4560">J296/J312</f>
        <v>5.5684454756380508E-2</v>
      </c>
      <c r="BS296" s="130">
        <f t="shared" ref="BS296" si="4561">K296/K312</f>
        <v>4.1079812206572773E-2</v>
      </c>
      <c r="BT296" s="131">
        <f t="shared" ref="BT296" si="4562">L296/L312</f>
        <v>3.1462860849821604E-2</v>
      </c>
      <c r="BU296" s="129">
        <f t="shared" ref="BU296" si="4563">M296/M312</f>
        <v>5.400572246065808E-2</v>
      </c>
      <c r="BV296" s="133">
        <f t="shared" ref="BV296" si="4564">N296/N312</f>
        <v>4.0665682458730375E-2</v>
      </c>
      <c r="BW296" s="134">
        <f t="shared" ref="BW296" si="4565">O296/O312</f>
        <v>4.2632066728452274E-2</v>
      </c>
      <c r="BX296" s="129">
        <f t="shared" ref="BX296" si="4566">P296/P312</f>
        <v>4.462524654832347E-2</v>
      </c>
      <c r="BY296" s="130">
        <f t="shared" ref="BY296" si="4567">Q296/Q312</f>
        <v>4.3787318737560421E-2</v>
      </c>
      <c r="BZ296" s="131">
        <f t="shared" ref="BZ296" si="4568">R296/R312</f>
        <v>5.8044164037854888E-2</v>
      </c>
      <c r="CA296" s="132">
        <f t="shared" ref="CA296" si="4569">S296/S312</f>
        <v>4.6069218427687374E-2</v>
      </c>
      <c r="CB296" s="129">
        <f t="shared" ref="CB296" si="4570">T296/T312</f>
        <v>4.884004884004884E-2</v>
      </c>
      <c r="CC296" s="130">
        <f t="shared" ref="CC296" si="4571">U296/U312</f>
        <v>3.6011080332409975E-2</v>
      </c>
      <c r="CD296" s="131">
        <f t="shared" ref="CD296" si="4572">V296/V312</f>
        <v>4.8919567827130854E-2</v>
      </c>
      <c r="CE296" s="132">
        <f t="shared" ref="CE296" si="4573">W296/W312</f>
        <v>4.9336870026525197E-2</v>
      </c>
      <c r="CF296" s="129">
        <f t="shared" ref="CF296" si="4574">X296/X312</f>
        <v>4.4153471376370282E-2</v>
      </c>
      <c r="CG296" s="130">
        <f t="shared" ref="CG296" si="4575">Y296/Y312</f>
        <v>3.6021505376344083E-2</v>
      </c>
      <c r="CH296" s="131">
        <f t="shared" ref="CH296" si="4576">Z296/Z312</f>
        <v>4.91413024995749E-2</v>
      </c>
      <c r="CI296" s="129">
        <f t="shared" ref="CI296" si="4577">AA296/AA312</f>
        <v>5.810983397190294E-2</v>
      </c>
      <c r="CJ296" s="135">
        <f t="shared" ref="CJ296" si="4578">AB296/AB312</f>
        <v>4.5695772296316911E-2</v>
      </c>
      <c r="CK296" s="136">
        <f t="shared" ref="CK296" si="4579">AC296/AC312</f>
        <v>4.6814950516736696E-2</v>
      </c>
    </row>
    <row r="297" spans="1:89" x14ac:dyDescent="0.2">
      <c r="A297" s="137" t="s">
        <v>25</v>
      </c>
      <c r="B297" s="206">
        <v>191</v>
      </c>
      <c r="C297" s="190">
        <v>151</v>
      </c>
      <c r="D297" s="191">
        <v>79</v>
      </c>
      <c r="E297" s="192">
        <v>70</v>
      </c>
      <c r="F297" s="189">
        <v>211</v>
      </c>
      <c r="G297" s="193">
        <v>232</v>
      </c>
      <c r="H297" s="191">
        <v>327</v>
      </c>
      <c r="I297" s="192">
        <v>383</v>
      </c>
      <c r="J297" s="189">
        <v>60</v>
      </c>
      <c r="K297" s="190">
        <v>37</v>
      </c>
      <c r="L297" s="191">
        <v>126</v>
      </c>
      <c r="M297" s="189">
        <v>105</v>
      </c>
      <c r="N297" s="194">
        <v>325</v>
      </c>
      <c r="O297" s="207">
        <v>251</v>
      </c>
      <c r="P297" s="189">
        <v>186</v>
      </c>
      <c r="Q297" s="190">
        <v>124</v>
      </c>
      <c r="R297" s="191">
        <v>195</v>
      </c>
      <c r="S297" s="192">
        <v>188</v>
      </c>
      <c r="T297" s="198">
        <v>41</v>
      </c>
      <c r="U297" s="189">
        <v>20</v>
      </c>
      <c r="V297" s="191">
        <v>165</v>
      </c>
      <c r="W297" s="208">
        <v>195</v>
      </c>
      <c r="X297" s="189">
        <v>149</v>
      </c>
      <c r="Y297" s="193">
        <v>56</v>
      </c>
      <c r="Z297" s="191">
        <v>336</v>
      </c>
      <c r="AA297" s="189">
        <v>314</v>
      </c>
      <c r="AB297" s="172">
        <f t="shared" si="4359"/>
        <v>2391</v>
      </c>
      <c r="AC297" s="173">
        <f t="shared" si="4360"/>
        <v>2126</v>
      </c>
      <c r="AE297" s="277" t="str">
        <f>$AE$18</f>
        <v>18:00 - 18:59</v>
      </c>
      <c r="AF297" s="126">
        <f t="shared" si="4551"/>
        <v>166</v>
      </c>
      <c r="AG297" s="190">
        <f t="shared" si="4551"/>
        <v>388</v>
      </c>
      <c r="AH297" s="191">
        <f t="shared" si="4551"/>
        <v>61</v>
      </c>
      <c r="AI297" s="192">
        <f t="shared" si="4551"/>
        <v>172</v>
      </c>
      <c r="AJ297" s="278">
        <f t="shared" si="4551"/>
        <v>177</v>
      </c>
      <c r="AK297" s="193">
        <f t="shared" si="4551"/>
        <v>607</v>
      </c>
      <c r="AL297" s="191">
        <f t="shared" si="4551"/>
        <v>308</v>
      </c>
      <c r="AM297" s="192">
        <f t="shared" si="4551"/>
        <v>547</v>
      </c>
      <c r="AN297" s="278">
        <f t="shared" si="4551"/>
        <v>55</v>
      </c>
      <c r="AO297" s="193">
        <f t="shared" si="4551"/>
        <v>31</v>
      </c>
      <c r="AP297" s="191">
        <f t="shared" si="4552"/>
        <v>287</v>
      </c>
      <c r="AQ297" s="278">
        <f t="shared" si="4552"/>
        <v>101</v>
      </c>
      <c r="AR297" s="194">
        <f t="shared" si="4552"/>
        <v>416</v>
      </c>
      <c r="AS297" s="195">
        <f t="shared" si="4552"/>
        <v>383</v>
      </c>
      <c r="AT297" s="278">
        <f t="shared" si="4552"/>
        <v>219</v>
      </c>
      <c r="AU297" s="193">
        <f t="shared" si="4552"/>
        <v>180</v>
      </c>
      <c r="AV297" s="191">
        <f t="shared" si="4552"/>
        <v>251</v>
      </c>
      <c r="AW297" s="192">
        <f t="shared" si="4552"/>
        <v>261</v>
      </c>
      <c r="AX297" s="278">
        <f t="shared" si="4552"/>
        <v>50</v>
      </c>
      <c r="AY297" s="193">
        <f t="shared" si="4552"/>
        <v>21</v>
      </c>
      <c r="AZ297" s="191">
        <f t="shared" si="4552"/>
        <v>249</v>
      </c>
      <c r="BA297" s="192">
        <f t="shared" si="4552"/>
        <v>214</v>
      </c>
      <c r="BB297" s="278">
        <f t="shared" si="4552"/>
        <v>197</v>
      </c>
      <c r="BC297" s="193">
        <f t="shared" si="4552"/>
        <v>97</v>
      </c>
      <c r="BD297" s="191">
        <f t="shared" si="4552"/>
        <v>306</v>
      </c>
      <c r="BE297" s="278">
        <f t="shared" si="4552"/>
        <v>365</v>
      </c>
      <c r="BF297" s="172">
        <f>SUM(AF297,AH297,AJ297,AL297,AN297,AP297,AR297,AT297,AV297,AX297,AZ297,BB297,BD297)</f>
        <v>2742</v>
      </c>
      <c r="BG297" s="173">
        <f>SUM(AG297,AI297,AK297,AM297,AO297,AQ297,AS297,AU297,AW297,AY297,BA297,BC297,BE297)</f>
        <v>3367</v>
      </c>
      <c r="BI297" s="137" t="s">
        <v>25</v>
      </c>
      <c r="BJ297" s="129">
        <f>B297/B312</f>
        <v>5.4184397163120568E-2</v>
      </c>
      <c r="BK297" s="130">
        <f t="shared" ref="BK297" si="4580">C297/C312</f>
        <v>3.532990173139916E-2</v>
      </c>
      <c r="BL297" s="131">
        <f t="shared" ref="BL297" si="4581">D297/D312</f>
        <v>4.7791893526920752E-2</v>
      </c>
      <c r="BM297" s="132">
        <f t="shared" ref="BM297" si="4582">E297/E312</f>
        <v>3.4912718204488775E-2</v>
      </c>
      <c r="BN297" s="129">
        <f t="shared" ref="BN297" si="4583">F297/F312</f>
        <v>3.9059607552758238E-2</v>
      </c>
      <c r="BO297" s="130">
        <f t="shared" ref="BO297" si="4584">G297/G312</f>
        <v>3.7054783580897623E-2</v>
      </c>
      <c r="BP297" s="131">
        <f t="shared" ref="BP297" si="4585">H297/H312</f>
        <v>5.2673969072164949E-2</v>
      </c>
      <c r="BQ297" s="132">
        <f t="shared" ref="BQ297" si="4586">I297/I312</f>
        <v>5.4241608837275176E-2</v>
      </c>
      <c r="BR297" s="129">
        <f t="shared" ref="BR297" si="4587">J297/J312</f>
        <v>6.9605568445475635E-2</v>
      </c>
      <c r="BS297" s="130">
        <f t="shared" ref="BS297" si="4588">K297/K312</f>
        <v>4.3427230046948359E-2</v>
      </c>
      <c r="BT297" s="131">
        <f t="shared" ref="BT297" si="4589">L297/L312</f>
        <v>4.0869283165747651E-2</v>
      </c>
      <c r="BU297" s="129">
        <f t="shared" ref="BU297" si="4590">M297/M312</f>
        <v>3.755364806866953E-2</v>
      </c>
      <c r="BV297" s="133">
        <f t="shared" ref="BV297" si="4591">N297/N312</f>
        <v>4.3618306267615085E-2</v>
      </c>
      <c r="BW297" s="134">
        <f t="shared" ref="BW297" si="4592">O297/O312</f>
        <v>3.8770466481309857E-2</v>
      </c>
      <c r="BX297" s="129">
        <f t="shared" ref="BX297" si="4593">P297/P312</f>
        <v>4.5857988165680472E-2</v>
      </c>
      <c r="BY297" s="130">
        <f t="shared" ref="BY297" si="4594">Q297/Q312</f>
        <v>3.5257321580892807E-2</v>
      </c>
      <c r="BZ297" s="131">
        <f t="shared" ref="BZ297" si="4595">R297/R312</f>
        <v>4.1009463722397478E-2</v>
      </c>
      <c r="CA297" s="132">
        <f t="shared" ref="CA297" si="4596">S297/S312</f>
        <v>4.3089617235846894E-2</v>
      </c>
      <c r="CB297" s="129">
        <f t="shared" ref="CB297" si="4597">T297/T312</f>
        <v>5.0061050061050064E-2</v>
      </c>
      <c r="CC297" s="130">
        <f t="shared" ref="CC297" si="4598">U297/U312</f>
        <v>2.7700831024930747E-2</v>
      </c>
      <c r="CD297" s="131">
        <f t="shared" ref="CD297" si="4599">V297/V312</f>
        <v>4.9519807923169269E-2</v>
      </c>
      <c r="CE297" s="132">
        <f t="shared" ref="CE297" si="4600">W297/W312</f>
        <v>5.1724137931034482E-2</v>
      </c>
      <c r="CF297" s="129">
        <f t="shared" ref="CF297" si="4601">X297/X312</f>
        <v>4.5371498172959802E-2</v>
      </c>
      <c r="CG297" s="130">
        <f t="shared" ref="CG297" si="4602">Y297/Y312</f>
        <v>3.0107526881720432E-2</v>
      </c>
      <c r="CH297" s="131">
        <f t="shared" ref="CH297" si="4603">Z297/Z312</f>
        <v>5.7133140622343141E-2</v>
      </c>
      <c r="CI297" s="129">
        <f t="shared" ref="CI297" si="4604">AA297/AA312</f>
        <v>5.0127713920817371E-2</v>
      </c>
      <c r="CJ297" s="135">
        <f t="shared" ref="CJ297" si="4605">AB297/AB312</f>
        <v>4.7524398242928985E-2</v>
      </c>
      <c r="CK297" s="136">
        <f t="shared" ref="CK297" si="4606">AC297/AC312</f>
        <v>4.2334574563412254E-2</v>
      </c>
    </row>
    <row r="298" spans="1:89" ht="13.5" thickBot="1" x14ac:dyDescent="0.25">
      <c r="A298" s="146" t="s">
        <v>26</v>
      </c>
      <c r="B298" s="203">
        <v>148</v>
      </c>
      <c r="C298" s="197">
        <v>295</v>
      </c>
      <c r="D298" s="198">
        <v>76</v>
      </c>
      <c r="E298" s="199">
        <v>128</v>
      </c>
      <c r="F298" s="196">
        <v>254</v>
      </c>
      <c r="G298" s="200">
        <v>298</v>
      </c>
      <c r="H298" s="198">
        <v>316</v>
      </c>
      <c r="I298" s="199">
        <v>461</v>
      </c>
      <c r="J298" s="196">
        <v>51</v>
      </c>
      <c r="K298" s="197">
        <v>33</v>
      </c>
      <c r="L298" s="198">
        <v>127</v>
      </c>
      <c r="M298" s="196">
        <v>118</v>
      </c>
      <c r="N298" s="201">
        <v>379</v>
      </c>
      <c r="O298" s="204">
        <v>294</v>
      </c>
      <c r="P298" s="196">
        <v>165</v>
      </c>
      <c r="Q298" s="197">
        <v>176</v>
      </c>
      <c r="R298" s="198">
        <v>257</v>
      </c>
      <c r="S298" s="199">
        <v>230</v>
      </c>
      <c r="T298" s="196">
        <v>35</v>
      </c>
      <c r="U298" s="200">
        <v>32</v>
      </c>
      <c r="V298" s="198">
        <v>146</v>
      </c>
      <c r="W298" s="205">
        <v>204</v>
      </c>
      <c r="X298" s="196">
        <v>139</v>
      </c>
      <c r="Y298" s="200">
        <v>66</v>
      </c>
      <c r="Z298" s="198">
        <v>359</v>
      </c>
      <c r="AA298" s="196">
        <v>352</v>
      </c>
      <c r="AB298" s="172">
        <f t="shared" si="4359"/>
        <v>2452</v>
      </c>
      <c r="AC298" s="173">
        <f t="shared" si="4360"/>
        <v>2687</v>
      </c>
      <c r="AE298" s="275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4.198581560283688E-2</v>
      </c>
      <c r="BK298" s="130">
        <f t="shared" ref="BK298" si="4607">C298/C312</f>
        <v>6.902199344875995E-2</v>
      </c>
      <c r="BL298" s="131">
        <f t="shared" ref="BL298" si="4608">D298/D312</f>
        <v>4.5977011494252873E-2</v>
      </c>
      <c r="BM298" s="132">
        <f t="shared" ref="BM298" si="4609">E298/E312</f>
        <v>6.3840399002493761E-2</v>
      </c>
      <c r="BN298" s="129">
        <f t="shared" ref="BN298" si="4610">F298/F312</f>
        <v>4.7019622362088113E-2</v>
      </c>
      <c r="BO298" s="130">
        <f t="shared" ref="BO298" si="4611">G298/G312</f>
        <v>4.7596230634084011E-2</v>
      </c>
      <c r="BP298" s="131">
        <f t="shared" ref="BP298" si="4612">H298/H312</f>
        <v>5.0902061855670103E-2</v>
      </c>
      <c r="BQ298" s="132">
        <f t="shared" ref="BQ298" si="4613">I298/I312</f>
        <v>6.5288202804135387E-2</v>
      </c>
      <c r="BR298" s="129">
        <f t="shared" ref="BR298" si="4614">J298/J312</f>
        <v>5.916473317865429E-2</v>
      </c>
      <c r="BS298" s="130">
        <f t="shared" ref="BS298" si="4615">K298/K312</f>
        <v>3.873239436619718E-2</v>
      </c>
      <c r="BT298" s="131">
        <f t="shared" ref="BT298" si="4616">L298/L312</f>
        <v>4.1193642555951995E-2</v>
      </c>
      <c r="BU298" s="129">
        <f t="shared" ref="BU298" si="4617">M298/M312</f>
        <v>4.2203147353361947E-2</v>
      </c>
      <c r="BV298" s="133">
        <f t="shared" ref="BV298" si="4618">N298/N312</f>
        <v>5.0865655616695746E-2</v>
      </c>
      <c r="BW298" s="134">
        <f t="shared" ref="BW298" si="4619">O298/O312</f>
        <v>4.5412418906394809E-2</v>
      </c>
      <c r="BX298" s="129">
        <f t="shared" ref="BX298" si="4620">P298/P312</f>
        <v>4.0680473372781065E-2</v>
      </c>
      <c r="BY298" s="130">
        <f t="shared" ref="BY298" si="4621">Q298/Q312</f>
        <v>5.0042649985783338E-2</v>
      </c>
      <c r="BZ298" s="131">
        <f t="shared" ref="BZ298" si="4622">R298/R312</f>
        <v>5.4048370136698214E-2</v>
      </c>
      <c r="CA298" s="132">
        <f t="shared" ref="CA298" si="4623">S298/S312</f>
        <v>5.2716021086408438E-2</v>
      </c>
      <c r="CB298" s="129">
        <f t="shared" ref="CB298" si="4624">T298/T312</f>
        <v>4.2735042735042736E-2</v>
      </c>
      <c r="CC298" s="130">
        <f t="shared" ref="CC298" si="4625">U298/U312</f>
        <v>4.4321329639889197E-2</v>
      </c>
      <c r="CD298" s="131">
        <f t="shared" ref="CD298" si="4626">V298/V312</f>
        <v>4.3817527010804325E-2</v>
      </c>
      <c r="CE298" s="132">
        <f t="shared" ref="CE298" si="4627">W298/W312</f>
        <v>5.4111405835543767E-2</v>
      </c>
      <c r="CF298" s="129">
        <f t="shared" ref="CF298" si="4628">X298/X312</f>
        <v>4.2326431181485991E-2</v>
      </c>
      <c r="CG298" s="130">
        <f t="shared" ref="CG298" si="4629">Y298/Y312</f>
        <v>3.5483870967741936E-2</v>
      </c>
      <c r="CH298" s="131">
        <f t="shared" ref="CH298" si="4630">Z298/Z312</f>
        <v>6.1044040129229725E-2</v>
      </c>
      <c r="CI298" s="129">
        <f t="shared" ref="CI298" si="4631">AA298/AA312</f>
        <v>5.6194125159642401E-2</v>
      </c>
      <c r="CJ298" s="135">
        <f t="shared" ref="CJ298" si="4632">AB298/AB312</f>
        <v>4.8736856751008722E-2</v>
      </c>
      <c r="CK298" s="136">
        <f t="shared" ref="CK298" si="4633">AC298/AC312</f>
        <v>5.3505645273701191E-2</v>
      </c>
    </row>
    <row r="299" spans="1:89" ht="14.25" thickTop="1" thickBot="1" x14ac:dyDescent="0.25">
      <c r="A299" s="137" t="s">
        <v>27</v>
      </c>
      <c r="B299" s="206">
        <v>153</v>
      </c>
      <c r="C299" s="190">
        <v>272</v>
      </c>
      <c r="D299" s="191">
        <v>97</v>
      </c>
      <c r="E299" s="192">
        <v>110</v>
      </c>
      <c r="F299" s="189">
        <v>236</v>
      </c>
      <c r="G299" s="193">
        <v>317</v>
      </c>
      <c r="H299" s="191">
        <v>351</v>
      </c>
      <c r="I299" s="192">
        <v>377</v>
      </c>
      <c r="J299" s="189">
        <v>40</v>
      </c>
      <c r="K299" s="190">
        <v>26</v>
      </c>
      <c r="L299" s="191">
        <v>152</v>
      </c>
      <c r="M299" s="189">
        <v>100</v>
      </c>
      <c r="N299" s="194">
        <v>383</v>
      </c>
      <c r="O299" s="207">
        <v>304</v>
      </c>
      <c r="P299" s="189">
        <v>233</v>
      </c>
      <c r="Q299" s="190">
        <v>166</v>
      </c>
      <c r="R299" s="191">
        <v>250</v>
      </c>
      <c r="S299" s="192">
        <v>205</v>
      </c>
      <c r="T299" s="189">
        <v>37</v>
      </c>
      <c r="U299" s="193">
        <v>16</v>
      </c>
      <c r="V299" s="191">
        <v>209</v>
      </c>
      <c r="W299" s="208">
        <v>178</v>
      </c>
      <c r="X299" s="189">
        <v>138</v>
      </c>
      <c r="Y299" s="193">
        <v>62</v>
      </c>
      <c r="Z299" s="191">
        <v>331</v>
      </c>
      <c r="AA299" s="189">
        <v>348</v>
      </c>
      <c r="AB299" s="172">
        <f t="shared" si="4359"/>
        <v>2610</v>
      </c>
      <c r="AC299" s="173">
        <f t="shared" si="4360"/>
        <v>2481</v>
      </c>
      <c r="AE299" s="269" t="s">
        <v>13</v>
      </c>
      <c r="AF299" s="20">
        <f t="shared" ref="AF299:BG299" si="4634">SUM(AF296:AF298)</f>
        <v>460</v>
      </c>
      <c r="AG299" s="21">
        <f t="shared" si="4634"/>
        <v>907</v>
      </c>
      <c r="AH299" s="20">
        <f t="shared" si="4634"/>
        <v>167</v>
      </c>
      <c r="AI299" s="21">
        <f t="shared" si="4634"/>
        <v>383</v>
      </c>
      <c r="AJ299" s="20">
        <f t="shared" si="4634"/>
        <v>469</v>
      </c>
      <c r="AK299" s="21">
        <f t="shared" si="4634"/>
        <v>1879</v>
      </c>
      <c r="AL299" s="20">
        <f t="shared" si="4634"/>
        <v>823</v>
      </c>
      <c r="AM299" s="21">
        <f t="shared" si="4634"/>
        <v>1465</v>
      </c>
      <c r="AN299" s="20">
        <f t="shared" si="4634"/>
        <v>177</v>
      </c>
      <c r="AO299" s="21">
        <f t="shared" si="4634"/>
        <v>102</v>
      </c>
      <c r="AP299" s="20">
        <f t="shared" si="4634"/>
        <v>836</v>
      </c>
      <c r="AQ299" s="21">
        <f t="shared" si="4634"/>
        <v>240</v>
      </c>
      <c r="AR299" s="20">
        <f t="shared" si="4634"/>
        <v>1360</v>
      </c>
      <c r="AS299" s="21">
        <f t="shared" si="4634"/>
        <v>996</v>
      </c>
      <c r="AT299" s="20">
        <f t="shared" si="4634"/>
        <v>743</v>
      </c>
      <c r="AU299" s="21">
        <f t="shared" si="4634"/>
        <v>515</v>
      </c>
      <c r="AV299" s="20">
        <f t="shared" si="4634"/>
        <v>752</v>
      </c>
      <c r="AW299" s="21">
        <f t="shared" si="4634"/>
        <v>809</v>
      </c>
      <c r="AX299" s="20">
        <f t="shared" si="4634"/>
        <v>149</v>
      </c>
      <c r="AY299" s="21">
        <f t="shared" si="4634"/>
        <v>46</v>
      </c>
      <c r="AZ299" s="20">
        <f t="shared" si="4634"/>
        <v>671</v>
      </c>
      <c r="BA299" s="21">
        <f t="shared" si="4634"/>
        <v>601</v>
      </c>
      <c r="BB299" s="20">
        <f t="shared" si="4634"/>
        <v>561</v>
      </c>
      <c r="BC299" s="21">
        <f t="shared" si="4634"/>
        <v>238</v>
      </c>
      <c r="BD299" s="20">
        <f t="shared" si="4634"/>
        <v>811</v>
      </c>
      <c r="BE299" s="21">
        <f t="shared" si="4634"/>
        <v>1152</v>
      </c>
      <c r="BF299" s="174">
        <f t="shared" si="4634"/>
        <v>7979</v>
      </c>
      <c r="BG299" s="175">
        <f t="shared" si="4634"/>
        <v>9333</v>
      </c>
      <c r="BI299" s="137" t="s">
        <v>27</v>
      </c>
      <c r="BJ299" s="129">
        <f>B299/B312</f>
        <v>4.3404255319148939E-2</v>
      </c>
      <c r="BK299" s="130">
        <f t="shared" ref="BK299" si="4635">C299/C312</f>
        <v>6.3640617688348153E-2</v>
      </c>
      <c r="BL299" s="131">
        <f t="shared" ref="BL299" si="4636">D299/D312</f>
        <v>5.8681185722928013E-2</v>
      </c>
      <c r="BM299" s="132">
        <f t="shared" ref="BM299" si="4637">E299/E312</f>
        <v>5.4862842892768077E-2</v>
      </c>
      <c r="BN299" s="129">
        <f t="shared" ref="BN299" si="4638">F299/F312</f>
        <v>4.3687523139577931E-2</v>
      </c>
      <c r="BO299" s="130">
        <f t="shared" ref="BO299" si="4639">G299/G312</f>
        <v>5.0630889634243732E-2</v>
      </c>
      <c r="BP299" s="131">
        <f t="shared" ref="BP299" si="4640">H299/H312</f>
        <v>5.6539948453608248E-2</v>
      </c>
      <c r="BQ299" s="132">
        <f t="shared" ref="BQ299" si="4641">I299/I312</f>
        <v>5.3391870839824385E-2</v>
      </c>
      <c r="BR299" s="129">
        <f t="shared" ref="BR299" si="4642">J299/J312</f>
        <v>4.6403712296983757E-2</v>
      </c>
      <c r="BS299" s="130">
        <f t="shared" ref="BS299" si="4643">K299/K312</f>
        <v>3.0516431924882629E-2</v>
      </c>
      <c r="BT299" s="131">
        <f t="shared" ref="BT299" si="4644">L299/L312</f>
        <v>4.9302627311060658E-2</v>
      </c>
      <c r="BU299" s="129">
        <f t="shared" ref="BU299" si="4645">M299/M312</f>
        <v>3.5765379113018601E-2</v>
      </c>
      <c r="BV299" s="133">
        <f t="shared" ref="BV299" si="4646">N299/N312</f>
        <v>5.1402496309220239E-2</v>
      </c>
      <c r="BW299" s="134">
        <f t="shared" ref="BW299" si="4647">O299/O312</f>
        <v>4.6957059005251774E-2</v>
      </c>
      <c r="BX299" s="129">
        <f t="shared" ref="BX299" si="4648">P299/P312</f>
        <v>5.7445759368836294E-2</v>
      </c>
      <c r="BY299" s="130">
        <f t="shared" ref="BY299" si="4649">Q299/Q312</f>
        <v>4.7199317600227469E-2</v>
      </c>
      <c r="BZ299" s="131">
        <f t="shared" ref="BZ299" si="4650">R299/R312</f>
        <v>5.2576235541535225E-2</v>
      </c>
      <c r="CA299" s="132">
        <f t="shared" ref="CA299" si="4651">S299/S312</f>
        <v>4.6986018794407516E-2</v>
      </c>
      <c r="CB299" s="129">
        <f t="shared" ref="CB299" si="4652">T299/T312</f>
        <v>4.5177045177045176E-2</v>
      </c>
      <c r="CC299" s="130">
        <f t="shared" ref="CC299" si="4653">U299/U312</f>
        <v>2.2160664819944598E-2</v>
      </c>
      <c r="CD299" s="131">
        <f t="shared" ref="CD299" si="4654">V299/V312</f>
        <v>6.2725090036014411E-2</v>
      </c>
      <c r="CE299" s="132">
        <f t="shared" ref="CE299" si="4655">W299/W312</f>
        <v>4.7214854111405836E-2</v>
      </c>
      <c r="CF299" s="129">
        <f t="shared" ref="CF299" si="4656">X299/X312</f>
        <v>4.2021924482338609E-2</v>
      </c>
      <c r="CG299" s="130">
        <f t="shared" ref="CG299" si="4657">Y299/Y312</f>
        <v>3.3333333333333333E-2</v>
      </c>
      <c r="CH299" s="131">
        <f t="shared" ref="CH299" si="4658">Z299/Z312</f>
        <v>5.6282945077367794E-2</v>
      </c>
      <c r="CI299" s="129">
        <f t="shared" ref="CI299" si="4659">AA299/AA312</f>
        <v>5.5555555555555552E-2</v>
      </c>
      <c r="CJ299" s="135">
        <f t="shared" ref="CJ299" si="4660">AB299/AB312</f>
        <v>5.1877323050625111E-2</v>
      </c>
      <c r="CK299" s="136">
        <f t="shared" ref="CK299" si="4661">AC299/AC312</f>
        <v>4.9403612178657477E-2</v>
      </c>
    </row>
    <row r="300" spans="1:89" ht="13.5" thickTop="1" x14ac:dyDescent="0.2">
      <c r="A300" s="146" t="s">
        <v>28</v>
      </c>
      <c r="B300" s="203">
        <v>181</v>
      </c>
      <c r="C300" s="197">
        <v>340</v>
      </c>
      <c r="D300" s="198">
        <v>141</v>
      </c>
      <c r="E300" s="199">
        <v>123</v>
      </c>
      <c r="F300" s="196">
        <v>225</v>
      </c>
      <c r="G300" s="200">
        <v>540</v>
      </c>
      <c r="H300" s="198">
        <v>426</v>
      </c>
      <c r="I300" s="199">
        <v>509</v>
      </c>
      <c r="J300" s="196">
        <v>82</v>
      </c>
      <c r="K300" s="197">
        <v>29</v>
      </c>
      <c r="L300" s="198">
        <v>246</v>
      </c>
      <c r="M300" s="196">
        <v>123</v>
      </c>
      <c r="N300" s="201">
        <v>650</v>
      </c>
      <c r="O300" s="204">
        <v>338</v>
      </c>
      <c r="P300" s="196">
        <v>352</v>
      </c>
      <c r="Q300" s="197">
        <v>183</v>
      </c>
      <c r="R300" s="198">
        <v>319</v>
      </c>
      <c r="S300" s="199">
        <v>304</v>
      </c>
      <c r="T300" s="196">
        <v>70</v>
      </c>
      <c r="U300" s="200">
        <v>17</v>
      </c>
      <c r="V300" s="198">
        <v>272</v>
      </c>
      <c r="W300" s="205">
        <v>227</v>
      </c>
      <c r="X300" s="196">
        <v>253</v>
      </c>
      <c r="Y300" s="200">
        <v>56</v>
      </c>
      <c r="Z300" s="198">
        <v>449</v>
      </c>
      <c r="AA300" s="196">
        <v>389</v>
      </c>
      <c r="AB300" s="172">
        <f t="shared" si="4359"/>
        <v>3666</v>
      </c>
      <c r="AC300" s="173">
        <f t="shared" si="4360"/>
        <v>3178</v>
      </c>
      <c r="BI300" s="146" t="s">
        <v>28</v>
      </c>
      <c r="BJ300" s="129">
        <f>B300/B312</f>
        <v>5.1347517730496457E-2</v>
      </c>
      <c r="BK300" s="130">
        <f t="shared" ref="BK300" si="4662">C300/C312</f>
        <v>7.9550772110435194E-2</v>
      </c>
      <c r="BL300" s="131">
        <f t="shared" ref="BL300" si="4663">D300/D312</f>
        <v>8.5299455535390201E-2</v>
      </c>
      <c r="BM300" s="132">
        <f t="shared" ref="BM300" si="4664">E300/E312</f>
        <v>6.1346633416458851E-2</v>
      </c>
      <c r="BN300" s="129">
        <f t="shared" ref="BN300" si="4665">F300/F312</f>
        <v>4.1651240281377268E-2</v>
      </c>
      <c r="BO300" s="130">
        <f t="shared" ref="BO300" si="4666">G300/G312</f>
        <v>8.6248203162434117E-2</v>
      </c>
      <c r="BP300" s="131">
        <f t="shared" ref="BP300" si="4667">H300/H312</f>
        <v>6.8621134020618563E-2</v>
      </c>
      <c r="BQ300" s="132">
        <f t="shared" ref="BQ300" si="4668">I300/I312</f>
        <v>7.208610678374168E-2</v>
      </c>
      <c r="BR300" s="129">
        <f t="shared" ref="BR300" si="4669">J300/J312</f>
        <v>9.5127610208816701E-2</v>
      </c>
      <c r="BS300" s="130">
        <f t="shared" ref="BS300" si="4670">K300/K312</f>
        <v>3.4037558685446008E-2</v>
      </c>
      <c r="BT300" s="131">
        <f t="shared" ref="BT300" si="4671">L300/L312</f>
        <v>7.9792409990269222E-2</v>
      </c>
      <c r="BU300" s="129">
        <f t="shared" ref="BU300" si="4672">M300/M312</f>
        <v>4.3991416309012876E-2</v>
      </c>
      <c r="BV300" s="133">
        <f t="shared" ref="BV300" si="4673">N300/N312</f>
        <v>8.7236612535230171E-2</v>
      </c>
      <c r="BW300" s="134">
        <f t="shared" ref="BW300" si="4674">O300/O312</f>
        <v>5.2208835341365459E-2</v>
      </c>
      <c r="BX300" s="129">
        <f t="shared" ref="BX300" si="4675">P300/P312</f>
        <v>8.6785009861932938E-2</v>
      </c>
      <c r="BY300" s="130">
        <f t="shared" ref="BY300" si="4676">Q300/Q312</f>
        <v>5.2032982655672445E-2</v>
      </c>
      <c r="BZ300" s="131">
        <f t="shared" ref="BZ300" si="4677">R300/R312</f>
        <v>6.7087276550998942E-2</v>
      </c>
      <c r="CA300" s="132">
        <f t="shared" ref="CA300" si="4678">S300/S312</f>
        <v>6.9676827870731151E-2</v>
      </c>
      <c r="CB300" s="129">
        <f t="shared" ref="CB300" si="4679">T300/T312</f>
        <v>8.5470085470085472E-2</v>
      </c>
      <c r="CC300" s="130">
        <f t="shared" ref="CC300" si="4680">U300/U312</f>
        <v>2.3545706371191136E-2</v>
      </c>
      <c r="CD300" s="131">
        <f t="shared" ref="CD300" si="4681">V300/V312</f>
        <v>8.1632653061224483E-2</v>
      </c>
      <c r="CE300" s="132">
        <f t="shared" ref="CE300" si="4682">W300/W312</f>
        <v>6.0212201591511937E-2</v>
      </c>
      <c r="CF300" s="129">
        <f t="shared" ref="CF300" si="4683">X300/X312</f>
        <v>7.7040194884287455E-2</v>
      </c>
      <c r="CG300" s="130">
        <f t="shared" ref="CG300" si="4684">Y300/Y312</f>
        <v>3.0107526881720432E-2</v>
      </c>
      <c r="CH300" s="131">
        <f t="shared" ref="CH300" si="4685">Z300/Z312</f>
        <v>7.6347559938785919E-2</v>
      </c>
      <c r="CI300" s="129">
        <f t="shared" ref="CI300" si="4686">AA300/AA312</f>
        <v>6.2100893997445721E-2</v>
      </c>
      <c r="CJ300" s="135">
        <f t="shared" ref="CJ300" si="4687">AB300/AB312</f>
        <v>7.2866768698694129E-2</v>
      </c>
      <c r="CK300" s="136">
        <f t="shared" ref="CK300" si="4688">AC300/AC312</f>
        <v>6.3282821242955853E-2</v>
      </c>
    </row>
    <row r="301" spans="1:89" x14ac:dyDescent="0.2">
      <c r="A301" s="137" t="s">
        <v>29</v>
      </c>
      <c r="B301" s="206">
        <v>260</v>
      </c>
      <c r="C301" s="190">
        <v>434</v>
      </c>
      <c r="D301" s="191">
        <v>149</v>
      </c>
      <c r="E301" s="192">
        <v>173</v>
      </c>
      <c r="F301" s="189">
        <v>377</v>
      </c>
      <c r="G301" s="193">
        <v>781</v>
      </c>
      <c r="H301" s="191">
        <v>483</v>
      </c>
      <c r="I301" s="192">
        <v>771</v>
      </c>
      <c r="J301" s="189">
        <v>116</v>
      </c>
      <c r="K301" s="190">
        <v>34</v>
      </c>
      <c r="L301" s="191">
        <v>401</v>
      </c>
      <c r="M301" s="189">
        <v>107</v>
      </c>
      <c r="N301" s="194">
        <v>750</v>
      </c>
      <c r="O301" s="207">
        <v>413</v>
      </c>
      <c r="P301" s="189">
        <v>476</v>
      </c>
      <c r="Q301" s="190">
        <v>238</v>
      </c>
      <c r="R301" s="191">
        <v>518</v>
      </c>
      <c r="S301" s="192">
        <v>388</v>
      </c>
      <c r="T301" s="189">
        <v>103</v>
      </c>
      <c r="U301" s="193">
        <v>24</v>
      </c>
      <c r="V301" s="191">
        <v>438</v>
      </c>
      <c r="W301" s="208">
        <v>292</v>
      </c>
      <c r="X301" s="189">
        <v>389</v>
      </c>
      <c r="Y301" s="193">
        <v>108</v>
      </c>
      <c r="Z301" s="191">
        <v>603</v>
      </c>
      <c r="AA301" s="189">
        <v>559</v>
      </c>
      <c r="AB301" s="172">
        <f t="shared" si="4359"/>
        <v>5063</v>
      </c>
      <c r="AC301" s="173">
        <f t="shared" si="4360"/>
        <v>4322</v>
      </c>
      <c r="BI301" s="137" t="s">
        <v>29</v>
      </c>
      <c r="BJ301" s="129">
        <f>B301/B312</f>
        <v>7.3758865248226946E-2</v>
      </c>
      <c r="BK301" s="130">
        <f t="shared" ref="BK301" si="4689">C301/C312</f>
        <v>0.10154422087037904</v>
      </c>
      <c r="BL301" s="131">
        <f t="shared" ref="BL301" si="4690">D301/D312</f>
        <v>9.0139140955837874E-2</v>
      </c>
      <c r="BM301" s="132">
        <f t="shared" ref="BM301" si="4691">E301/E312</f>
        <v>8.6284289276807979E-2</v>
      </c>
      <c r="BN301" s="129">
        <f t="shared" ref="BN301" si="4692">F301/F312</f>
        <v>6.9788967049241021E-2</v>
      </c>
      <c r="BO301" s="130">
        <f t="shared" ref="BO301" si="4693">G301/G312</f>
        <v>0.12474045679603897</v>
      </c>
      <c r="BP301" s="131">
        <f t="shared" ref="BP301" si="4694">H301/H312</f>
        <v>7.7802835051546393E-2</v>
      </c>
      <c r="BQ301" s="132">
        <f t="shared" ref="BQ301" si="4695">I301/I312</f>
        <v>0.10919133267242601</v>
      </c>
      <c r="BR301" s="129">
        <f t="shared" ref="BR301" si="4696">J301/J312</f>
        <v>0.13457076566125289</v>
      </c>
      <c r="BS301" s="130">
        <f t="shared" ref="BS301" si="4697">K301/K312</f>
        <v>3.9906103286384977E-2</v>
      </c>
      <c r="BT301" s="131">
        <f t="shared" ref="BT301" si="4698">L301/L312</f>
        <v>0.13006811547194291</v>
      </c>
      <c r="BU301" s="129">
        <f t="shared" ref="BU301" si="4699">M301/M312</f>
        <v>3.8268955650929901E-2</v>
      </c>
      <c r="BV301" s="133">
        <f t="shared" ref="BV301" si="4700">N301/N312</f>
        <v>0.10065762984834251</v>
      </c>
      <c r="BW301" s="134">
        <f t="shared" ref="BW301" si="4701">O301/O312</f>
        <v>6.3793636082792704E-2</v>
      </c>
      <c r="BX301" s="129">
        <f t="shared" ref="BX301" si="4702">P301/P312</f>
        <v>0.11735700197238659</v>
      </c>
      <c r="BY301" s="130">
        <f t="shared" ref="BY301" si="4703">Q301/Q312</f>
        <v>6.7671310776229746E-2</v>
      </c>
      <c r="BZ301" s="131">
        <f t="shared" ref="BZ301" si="4704">R301/R312</f>
        <v>0.10893796004206099</v>
      </c>
      <c r="CA301" s="132">
        <f t="shared" ref="CA301" si="4705">S301/S312</f>
        <v>8.8929635571854224E-2</v>
      </c>
      <c r="CB301" s="129">
        <f t="shared" ref="CB301" si="4706">T301/T312</f>
        <v>0.12576312576312576</v>
      </c>
      <c r="CC301" s="130">
        <f t="shared" ref="CC301" si="4707">U301/U312</f>
        <v>3.3240997229916899E-2</v>
      </c>
      <c r="CD301" s="131">
        <f t="shared" ref="CD301" si="4708">V301/V312</f>
        <v>0.13145258103241297</v>
      </c>
      <c r="CE301" s="132">
        <f t="shared" ref="CE301" si="4709">W301/W312</f>
        <v>7.7453580901856764E-2</v>
      </c>
      <c r="CF301" s="129">
        <f t="shared" ref="CF301" si="4710">X301/X312</f>
        <v>0.11845310596833131</v>
      </c>
      <c r="CG301" s="130">
        <f t="shared" ref="CG301" si="4711">Y301/Y312</f>
        <v>5.8064516129032261E-2</v>
      </c>
      <c r="CH301" s="131">
        <f t="shared" ref="CH301" si="4712">Z301/Z312</f>
        <v>0.10253358272402653</v>
      </c>
      <c r="CI301" s="129">
        <f t="shared" ref="CI301" si="4713">AA301/AA312</f>
        <v>8.9240102171136648E-2</v>
      </c>
      <c r="CJ301" s="135">
        <f t="shared" ref="CJ301" si="4714">AB301/AB312</f>
        <v>0.10063405617061875</v>
      </c>
      <c r="CK301" s="136">
        <f t="shared" ref="CK301" si="4715">AC301/AC312</f>
        <v>8.6063043867858777E-2</v>
      </c>
    </row>
    <row r="302" spans="1:89" x14ac:dyDescent="0.2">
      <c r="A302" s="146" t="s">
        <v>30</v>
      </c>
      <c r="B302" s="203">
        <v>294</v>
      </c>
      <c r="C302" s="197">
        <v>519</v>
      </c>
      <c r="D302" s="198">
        <v>106</v>
      </c>
      <c r="E302" s="199">
        <v>211</v>
      </c>
      <c r="F302" s="196">
        <v>292</v>
      </c>
      <c r="G302" s="200">
        <v>1272</v>
      </c>
      <c r="H302" s="198">
        <v>515</v>
      </c>
      <c r="I302" s="199">
        <v>918</v>
      </c>
      <c r="J302" s="196">
        <v>122</v>
      </c>
      <c r="K302" s="197">
        <v>71</v>
      </c>
      <c r="L302" s="198">
        <v>549</v>
      </c>
      <c r="M302" s="196">
        <v>139</v>
      </c>
      <c r="N302" s="201">
        <v>944</v>
      </c>
      <c r="O302" s="204">
        <v>613</v>
      </c>
      <c r="P302" s="196">
        <v>524</v>
      </c>
      <c r="Q302" s="197">
        <v>335</v>
      </c>
      <c r="R302" s="198">
        <v>501</v>
      </c>
      <c r="S302" s="199">
        <v>548</v>
      </c>
      <c r="T302" s="196">
        <v>99</v>
      </c>
      <c r="U302" s="200">
        <v>25</v>
      </c>
      <c r="V302" s="198">
        <v>422</v>
      </c>
      <c r="W302" s="205">
        <v>387</v>
      </c>
      <c r="X302" s="196">
        <v>364</v>
      </c>
      <c r="Y302" s="200">
        <v>141</v>
      </c>
      <c r="Z302" s="198">
        <v>505</v>
      </c>
      <c r="AA302" s="196">
        <v>787</v>
      </c>
      <c r="AB302" s="172">
        <f t="shared" si="4359"/>
        <v>5237</v>
      </c>
      <c r="AC302" s="173">
        <f t="shared" si="4360"/>
        <v>5966</v>
      </c>
      <c r="BI302" s="146" t="s">
        <v>30</v>
      </c>
      <c r="BJ302" s="129">
        <f>B302/B312</f>
        <v>8.340425531914894E-2</v>
      </c>
      <c r="BK302" s="130">
        <f t="shared" ref="BK302" si="4716">C302/C312</f>
        <v>0.12143191389798784</v>
      </c>
      <c r="BL302" s="131">
        <f t="shared" ref="BL302" si="4717">D302/D312</f>
        <v>6.4125831820931636E-2</v>
      </c>
      <c r="BM302" s="132">
        <f t="shared" ref="BM302" si="4718">E302/E312</f>
        <v>0.10523690773067332</v>
      </c>
      <c r="BN302" s="129">
        <f t="shared" ref="BN302" si="4719">F302/F312</f>
        <v>5.4054054054054057E-2</v>
      </c>
      <c r="BO302" s="130">
        <f t="shared" ref="BO302" si="4720">G302/G312</f>
        <v>0.20316243411595591</v>
      </c>
      <c r="BP302" s="131">
        <f t="shared" ref="BP302" si="4721">H302/H312</f>
        <v>8.295747422680412E-2</v>
      </c>
      <c r="BQ302" s="132">
        <f t="shared" ref="BQ302" si="4722">I302/I312</f>
        <v>0.13000991360997025</v>
      </c>
      <c r="BR302" s="129">
        <f t="shared" ref="BR302" si="4723">J302/J312</f>
        <v>0.14153132250580047</v>
      </c>
      <c r="BS302" s="130">
        <f t="shared" ref="BS302" si="4724">K302/K312</f>
        <v>8.3333333333333329E-2</v>
      </c>
      <c r="BT302" s="131">
        <f t="shared" ref="BT302" si="4725">L302/L312</f>
        <v>0.17807330522218617</v>
      </c>
      <c r="BU302" s="129">
        <f t="shared" ref="BU302" si="4726">M302/M312</f>
        <v>4.9713876967095852E-2</v>
      </c>
      <c r="BV302" s="133">
        <f t="shared" ref="BV302" si="4727">N302/N312</f>
        <v>0.12669440343578042</v>
      </c>
      <c r="BW302" s="134">
        <f t="shared" ref="BW302" si="4728">O302/O312</f>
        <v>9.4686438059932029E-2</v>
      </c>
      <c r="BX302" s="129">
        <f t="shared" ref="BX302" si="4729">P302/P312</f>
        <v>0.1291913214990138</v>
      </c>
      <c r="BY302" s="130">
        <f t="shared" ref="BY302" si="4730">Q302/Q312</f>
        <v>9.5251634916121694E-2</v>
      </c>
      <c r="BZ302" s="131">
        <f t="shared" ref="BZ302" si="4731">R302/R312</f>
        <v>0.1053627760252366</v>
      </c>
      <c r="CA302" s="132">
        <f t="shared" ref="CA302" si="4732">S302/S312</f>
        <v>0.12560165024066008</v>
      </c>
      <c r="CB302" s="129">
        <f t="shared" ref="CB302" si="4733">T302/T312</f>
        <v>0.12087912087912088</v>
      </c>
      <c r="CC302" s="130">
        <f t="shared" ref="CC302" si="4734">U302/U312</f>
        <v>3.4626038781163437E-2</v>
      </c>
      <c r="CD302" s="131">
        <f t="shared" ref="CD302" si="4735">V302/V312</f>
        <v>0.12665066026410565</v>
      </c>
      <c r="CE302" s="132">
        <f t="shared" ref="CE302" si="4736">W302/W312</f>
        <v>0.1026525198938992</v>
      </c>
      <c r="CF302" s="129">
        <f t="shared" ref="CF302" si="4737">X302/X312</f>
        <v>0.11084043848964677</v>
      </c>
      <c r="CG302" s="130">
        <f t="shared" ref="CG302" si="4738">Y302/Y312</f>
        <v>7.5806451612903225E-2</v>
      </c>
      <c r="CH302" s="131">
        <f t="shared" ref="CH302" si="4739">Z302/Z312</f>
        <v>8.5869750042509782E-2</v>
      </c>
      <c r="CI302" s="129">
        <f t="shared" ref="CI302" si="4740">AA302/AA312</f>
        <v>0.12563856960408684</v>
      </c>
      <c r="CJ302" s="135">
        <f t="shared" ref="CJ302" si="4741">AB302/AB312</f>
        <v>0.10409254437399376</v>
      </c>
      <c r="CK302" s="136">
        <f t="shared" ref="CK302" si="4742">AC302/AC312</f>
        <v>0.11879965750014934</v>
      </c>
    </row>
    <row r="303" spans="1:89" x14ac:dyDescent="0.2">
      <c r="A303" s="137" t="s">
        <v>31</v>
      </c>
      <c r="B303" s="206">
        <v>166</v>
      </c>
      <c r="C303" s="190">
        <v>388</v>
      </c>
      <c r="D303" s="191">
        <v>61</v>
      </c>
      <c r="E303" s="192">
        <v>172</v>
      </c>
      <c r="F303" s="189">
        <v>177</v>
      </c>
      <c r="G303" s="193">
        <v>607</v>
      </c>
      <c r="H303" s="191">
        <v>308</v>
      </c>
      <c r="I303" s="192">
        <v>547</v>
      </c>
      <c r="J303" s="189">
        <v>55</v>
      </c>
      <c r="K303" s="190">
        <v>31</v>
      </c>
      <c r="L303" s="191">
        <v>287</v>
      </c>
      <c r="M303" s="189">
        <v>101</v>
      </c>
      <c r="N303" s="194">
        <v>416</v>
      </c>
      <c r="O303" s="207">
        <v>383</v>
      </c>
      <c r="P303" s="189">
        <v>219</v>
      </c>
      <c r="Q303" s="190">
        <v>180</v>
      </c>
      <c r="R303" s="191">
        <v>251</v>
      </c>
      <c r="S303" s="192">
        <v>261</v>
      </c>
      <c r="T303" s="189">
        <v>50</v>
      </c>
      <c r="U303" s="193">
        <v>21</v>
      </c>
      <c r="V303" s="191">
        <v>249</v>
      </c>
      <c r="W303" s="208">
        <v>214</v>
      </c>
      <c r="X303" s="189">
        <v>197</v>
      </c>
      <c r="Y303" s="193">
        <v>97</v>
      </c>
      <c r="Z303" s="191">
        <v>306</v>
      </c>
      <c r="AA303" s="189">
        <v>365</v>
      </c>
      <c r="AB303" s="172">
        <f t="shared" si="4359"/>
        <v>2742</v>
      </c>
      <c r="AC303" s="173">
        <f t="shared" si="4360"/>
        <v>3367</v>
      </c>
      <c r="BI303" s="137" t="s">
        <v>31</v>
      </c>
      <c r="BJ303" s="129">
        <f>B303/B312</f>
        <v>4.7092198581560281E-2</v>
      </c>
      <c r="BK303" s="130">
        <f t="shared" ref="BK303" si="4743">C303/C312</f>
        <v>9.0781469349555458E-2</v>
      </c>
      <c r="BL303" s="131">
        <f t="shared" ref="BL303" si="4744">D303/D312</f>
        <v>3.6902601330913491E-2</v>
      </c>
      <c r="BM303" s="132">
        <f t="shared" ref="BM303" si="4745">E303/E312</f>
        <v>8.5785536159600995E-2</v>
      </c>
      <c r="BN303" s="129">
        <f t="shared" ref="BN303" si="4746">F303/F312</f>
        <v>3.2765642354683454E-2</v>
      </c>
      <c r="BO303" s="130">
        <f t="shared" ref="BO303" si="4747">G303/G312</f>
        <v>9.6949369110365752E-2</v>
      </c>
      <c r="BP303" s="131">
        <f t="shared" ref="BP303" si="4748">H303/H312</f>
        <v>4.9613402061855667E-2</v>
      </c>
      <c r="BQ303" s="132">
        <f t="shared" ref="BQ303" si="4749">I303/I312</f>
        <v>7.7467780767596653E-2</v>
      </c>
      <c r="BR303" s="129">
        <f t="shared" ref="BR303" si="4750">J303/J312</f>
        <v>6.3805104408352672E-2</v>
      </c>
      <c r="BS303" s="130">
        <f t="shared" ref="BS303" si="4751">K303/K312</f>
        <v>3.6384976525821594E-2</v>
      </c>
      <c r="BT303" s="131">
        <f t="shared" ref="BT303" si="4752">L303/L312</f>
        <v>9.3091144988647415E-2</v>
      </c>
      <c r="BU303" s="129">
        <f t="shared" ref="BU303" si="4753">M303/M312</f>
        <v>3.6123032904148783E-2</v>
      </c>
      <c r="BV303" s="133">
        <f t="shared" ref="BV303" si="4754">N303/N312</f>
        <v>5.5831432022547312E-2</v>
      </c>
      <c r="BW303" s="134">
        <f t="shared" ref="BW303" si="4755">O303/O312</f>
        <v>5.9159715786221811E-2</v>
      </c>
      <c r="BX303" s="129">
        <f t="shared" ref="BX303" si="4756">P303/P312</f>
        <v>5.3994082840236685E-2</v>
      </c>
      <c r="BY303" s="130">
        <f t="shared" ref="BY303" si="4757">Q303/Q312</f>
        <v>5.1179982940005683E-2</v>
      </c>
      <c r="BZ303" s="131">
        <f t="shared" ref="BZ303" si="4758">R303/R312</f>
        <v>5.2786540483701364E-2</v>
      </c>
      <c r="CA303" s="132">
        <f t="shared" ref="CA303" si="4759">S303/S312</f>
        <v>5.982122392848957E-2</v>
      </c>
      <c r="CB303" s="129">
        <f t="shared" ref="CB303" si="4760">T303/T312</f>
        <v>6.1050061050061048E-2</v>
      </c>
      <c r="CC303" s="130">
        <f t="shared" ref="CC303" si="4761">U303/U312</f>
        <v>2.9085872576177285E-2</v>
      </c>
      <c r="CD303" s="131">
        <f t="shared" ref="CD303" si="4762">V303/V312</f>
        <v>7.4729891956782715E-2</v>
      </c>
      <c r="CE303" s="132">
        <f t="shared" ref="CE303" si="4763">W303/W312</f>
        <v>5.6763925729442971E-2</v>
      </c>
      <c r="CF303" s="129">
        <f t="shared" ref="CF303" si="4764">X303/X312</f>
        <v>5.9987819732034105E-2</v>
      </c>
      <c r="CG303" s="130">
        <f t="shared" ref="CG303" si="4765">Y303/Y312</f>
        <v>5.2150537634408599E-2</v>
      </c>
      <c r="CH303" s="131">
        <f t="shared" ref="CH303" si="4766">Z303/Z312</f>
        <v>5.2031967352491076E-2</v>
      </c>
      <c r="CI303" s="129">
        <f t="shared" ref="CI303" si="4767">AA303/AA312</f>
        <v>5.826947637292465E-2</v>
      </c>
      <c r="CJ303" s="135">
        <f t="shared" ref="CJ303" si="4768">AB303/AB312</f>
        <v>5.4501003756633741E-2</v>
      </c>
      <c r="CK303" s="136">
        <f t="shared" ref="CK303" si="4769">AC303/AC312</f>
        <v>6.7046337043748377E-2</v>
      </c>
    </row>
    <row r="304" spans="1:89" x14ac:dyDescent="0.2">
      <c r="A304" s="146" t="s">
        <v>32</v>
      </c>
      <c r="B304" s="203">
        <v>93</v>
      </c>
      <c r="C304" s="197">
        <v>139</v>
      </c>
      <c r="D304" s="198">
        <v>33</v>
      </c>
      <c r="E304" s="199">
        <v>104</v>
      </c>
      <c r="F304" s="196">
        <v>120</v>
      </c>
      <c r="G304" s="200">
        <v>272</v>
      </c>
      <c r="H304" s="198">
        <v>154</v>
      </c>
      <c r="I304" s="199">
        <v>208</v>
      </c>
      <c r="J304" s="196">
        <v>25</v>
      </c>
      <c r="K304" s="197">
        <v>15</v>
      </c>
      <c r="L304" s="198">
        <v>91</v>
      </c>
      <c r="M304" s="196">
        <v>74</v>
      </c>
      <c r="N304" s="201">
        <v>169</v>
      </c>
      <c r="O304" s="204">
        <v>201</v>
      </c>
      <c r="P304" s="196">
        <v>106</v>
      </c>
      <c r="Q304" s="197">
        <v>108</v>
      </c>
      <c r="R304" s="198">
        <v>117</v>
      </c>
      <c r="S304" s="199">
        <v>105</v>
      </c>
      <c r="T304" s="196">
        <v>27</v>
      </c>
      <c r="U304" s="200">
        <v>16</v>
      </c>
      <c r="V304" s="198">
        <v>90</v>
      </c>
      <c r="W304" s="205">
        <v>94</v>
      </c>
      <c r="X304" s="196">
        <v>88</v>
      </c>
      <c r="Y304" s="200">
        <v>77</v>
      </c>
      <c r="Z304" s="198">
        <v>186</v>
      </c>
      <c r="AA304" s="196">
        <v>196</v>
      </c>
      <c r="AB304" s="172">
        <f t="shared" si="4359"/>
        <v>1299</v>
      </c>
      <c r="AC304" s="173">
        <f t="shared" si="4360"/>
        <v>1609</v>
      </c>
      <c r="BI304" s="146" t="s">
        <v>32</v>
      </c>
      <c r="BJ304" s="129">
        <f>B304/B312</f>
        <v>2.6382978723404255E-2</v>
      </c>
      <c r="BK304" s="130">
        <f t="shared" ref="BK304" si="4770">C304/C312</f>
        <v>3.2522227421619095E-2</v>
      </c>
      <c r="BL304" s="131">
        <f t="shared" ref="BL304" si="4771">D304/D312</f>
        <v>1.9963702359346643E-2</v>
      </c>
      <c r="BM304" s="132">
        <f t="shared" ref="BM304" si="4772">E304/E312</f>
        <v>5.1870324189526182E-2</v>
      </c>
      <c r="BN304" s="129">
        <f t="shared" ref="BN304" si="4773">F304/F312</f>
        <v>2.2213994816734542E-2</v>
      </c>
      <c r="BO304" s="130">
        <f t="shared" ref="BO304" si="4774">G304/G312</f>
        <v>4.3443539370707558E-2</v>
      </c>
      <c r="BP304" s="131">
        <f t="shared" ref="BP304" si="4775">H304/H312</f>
        <v>2.4806701030927834E-2</v>
      </c>
      <c r="BQ304" s="132">
        <f t="shared" ref="BQ304" si="4776">I304/I312</f>
        <v>2.9457583911627248E-2</v>
      </c>
      <c r="BR304" s="129">
        <f t="shared" ref="BR304" si="4777">J304/J312</f>
        <v>2.9002320185614848E-2</v>
      </c>
      <c r="BS304" s="130">
        <f t="shared" ref="BS304" si="4778">K304/K312</f>
        <v>1.7605633802816902E-2</v>
      </c>
      <c r="BT304" s="131">
        <f t="shared" ref="BT304" si="4779">L304/L312</f>
        <v>2.9516704508595525E-2</v>
      </c>
      <c r="BU304" s="129">
        <f t="shared" ref="BU304" si="4780">M304/M312</f>
        <v>2.6466380543633764E-2</v>
      </c>
      <c r="BV304" s="133">
        <f t="shared" ref="BV304" si="4781">N304/N312</f>
        <v>2.2681519259159844E-2</v>
      </c>
      <c r="BW304" s="134">
        <f t="shared" ref="BW304" si="4782">O304/O312</f>
        <v>3.1047265987025022E-2</v>
      </c>
      <c r="BX304" s="129">
        <f t="shared" ref="BX304" si="4783">P304/P312</f>
        <v>2.6134122287968443E-2</v>
      </c>
      <c r="BY304" s="130">
        <f t="shared" ref="BY304" si="4784">Q304/Q312</f>
        <v>3.0707989764003411E-2</v>
      </c>
      <c r="BZ304" s="131">
        <f t="shared" ref="BZ304" si="4785">R304/R312</f>
        <v>2.4605678233438486E-2</v>
      </c>
      <c r="CA304" s="132">
        <f t="shared" ref="CA304" si="4786">S304/S312</f>
        <v>2.4066009626403852E-2</v>
      </c>
      <c r="CB304" s="129">
        <f t="shared" ref="CB304" si="4787">T304/T312</f>
        <v>3.2967032967032968E-2</v>
      </c>
      <c r="CC304" s="130">
        <f t="shared" ref="CC304" si="4788">U304/U312</f>
        <v>2.2160664819944598E-2</v>
      </c>
      <c r="CD304" s="131">
        <f t="shared" ref="CD304" si="4789">V304/V312</f>
        <v>2.7010804321728692E-2</v>
      </c>
      <c r="CE304" s="132">
        <f t="shared" ref="CE304" si="4790">W304/W312</f>
        <v>2.493368700265252E-2</v>
      </c>
      <c r="CF304" s="129">
        <f t="shared" ref="CF304" si="4791">X304/X312</f>
        <v>2.679658952496955E-2</v>
      </c>
      <c r="CG304" s="130">
        <f t="shared" ref="CG304" si="4792">Y304/Y312</f>
        <v>4.1397849462365591E-2</v>
      </c>
      <c r="CH304" s="131">
        <f t="shared" ref="CH304" si="4793">Z304/Z312</f>
        <v>3.162727427308281E-2</v>
      </c>
      <c r="CI304" s="129">
        <f t="shared" ref="CI304" si="4794">AA304/AA312</f>
        <v>3.1289910600255426E-2</v>
      </c>
      <c r="CJ304" s="135">
        <f t="shared" ref="CJ304" si="4795">AB304/AB312</f>
        <v>2.5819403311403071E-2</v>
      </c>
      <c r="CK304" s="136">
        <f t="shared" ref="CK304" si="4796">AC304/AC312</f>
        <v>3.2039666261773431E-2</v>
      </c>
    </row>
    <row r="305" spans="1:89" x14ac:dyDescent="0.2">
      <c r="A305" s="137" t="s">
        <v>33</v>
      </c>
      <c r="B305" s="206">
        <v>33</v>
      </c>
      <c r="C305" s="190">
        <v>54</v>
      </c>
      <c r="D305" s="191">
        <v>25</v>
      </c>
      <c r="E305" s="192">
        <v>53</v>
      </c>
      <c r="F305" s="189">
        <v>63</v>
      </c>
      <c r="G305" s="193">
        <v>89</v>
      </c>
      <c r="H305" s="191">
        <v>79</v>
      </c>
      <c r="I305" s="192">
        <v>110</v>
      </c>
      <c r="J305" s="189">
        <v>10</v>
      </c>
      <c r="K305" s="190">
        <v>2</v>
      </c>
      <c r="L305" s="191">
        <v>50</v>
      </c>
      <c r="M305" s="189">
        <v>71</v>
      </c>
      <c r="N305" s="194">
        <v>81</v>
      </c>
      <c r="O305" s="207">
        <v>141</v>
      </c>
      <c r="P305" s="189">
        <v>50</v>
      </c>
      <c r="Q305" s="190">
        <v>61</v>
      </c>
      <c r="R305" s="191">
        <v>59</v>
      </c>
      <c r="S305" s="192">
        <v>53</v>
      </c>
      <c r="T305" s="189">
        <v>8</v>
      </c>
      <c r="U305" s="193">
        <v>37</v>
      </c>
      <c r="V305" s="191">
        <v>51</v>
      </c>
      <c r="W305" s="208">
        <v>45</v>
      </c>
      <c r="X305" s="189">
        <v>32</v>
      </c>
      <c r="Y305" s="193">
        <v>82</v>
      </c>
      <c r="Z305" s="191">
        <v>129</v>
      </c>
      <c r="AA305" s="189">
        <v>90</v>
      </c>
      <c r="AB305" s="172">
        <f t="shared" si="4359"/>
        <v>670</v>
      </c>
      <c r="AC305" s="173">
        <f t="shared" si="4360"/>
        <v>888</v>
      </c>
      <c r="BI305" s="137" t="s">
        <v>33</v>
      </c>
      <c r="BJ305" s="129">
        <f>B305/B312</f>
        <v>9.3617021276595751E-3</v>
      </c>
      <c r="BK305" s="130">
        <f t="shared" ref="BK305" si="4797">C305/C312</f>
        <v>1.2634534394010294E-2</v>
      </c>
      <c r="BL305" s="131">
        <f t="shared" ref="BL305" si="4798">D305/D312</f>
        <v>1.5124016938898971E-2</v>
      </c>
      <c r="BM305" s="132">
        <f t="shared" ref="BM305" si="4799">E305/E312</f>
        <v>2.6433915211970076E-2</v>
      </c>
      <c r="BN305" s="129">
        <f t="shared" ref="BN305" si="4800">F305/F312</f>
        <v>1.1662347278785635E-2</v>
      </c>
      <c r="BO305" s="130">
        <f t="shared" ref="BO305" si="4801">G305/G312</f>
        <v>1.4214981632327104E-2</v>
      </c>
      <c r="BP305" s="131">
        <f t="shared" ref="BP305" si="4802">H305/H312</f>
        <v>1.2725515463917526E-2</v>
      </c>
      <c r="BQ305" s="132">
        <f t="shared" ref="BQ305" si="4803">I305/I312</f>
        <v>1.5578529953264411E-2</v>
      </c>
      <c r="BR305" s="129">
        <f t="shared" ref="BR305" si="4804">J305/J312</f>
        <v>1.1600928074245939E-2</v>
      </c>
      <c r="BS305" s="130">
        <f t="shared" ref="BS305" si="4805">K305/K312</f>
        <v>2.3474178403755869E-3</v>
      </c>
      <c r="BT305" s="131">
        <f t="shared" ref="BT305" si="4806">L305/L312</f>
        <v>1.6217969510217322E-2</v>
      </c>
      <c r="BU305" s="129">
        <f t="shared" ref="BU305" si="4807">M305/M312</f>
        <v>2.5393419170243205E-2</v>
      </c>
      <c r="BV305" s="133">
        <f t="shared" ref="BV305" si="4808">N305/N312</f>
        <v>1.0871024023620991E-2</v>
      </c>
      <c r="BW305" s="134">
        <f t="shared" ref="BW305" si="4809">O305/O312</f>
        <v>2.1779425393883226E-2</v>
      </c>
      <c r="BX305" s="129">
        <f t="shared" ref="BX305" si="4810">P305/P312</f>
        <v>1.232741617357002E-2</v>
      </c>
      <c r="BY305" s="130">
        <f t="shared" ref="BY305" si="4811">Q305/Q312</f>
        <v>1.7344327551890817E-2</v>
      </c>
      <c r="BZ305" s="131">
        <f t="shared" ref="BZ305" si="4812">R305/R312</f>
        <v>1.2407991587802314E-2</v>
      </c>
      <c r="CA305" s="132">
        <f t="shared" ref="CA305" si="4813">S305/S312</f>
        <v>1.2147604859041943E-2</v>
      </c>
      <c r="CB305" s="129">
        <f t="shared" ref="CB305" si="4814">T305/T312</f>
        <v>9.768009768009768E-3</v>
      </c>
      <c r="CC305" s="130">
        <f t="shared" ref="CC305" si="4815">U305/U312</f>
        <v>5.1246537396121887E-2</v>
      </c>
      <c r="CD305" s="131">
        <f t="shared" ref="CD305" si="4816">V305/V312</f>
        <v>1.5306122448979591E-2</v>
      </c>
      <c r="CE305" s="132">
        <f t="shared" ref="CE305" si="4817">W305/W312</f>
        <v>1.1936339522546418E-2</v>
      </c>
      <c r="CF305" s="129">
        <f t="shared" ref="CF305" si="4818">X305/X312</f>
        <v>9.7442143727161992E-3</v>
      </c>
      <c r="CG305" s="130">
        <f t="shared" ref="CG305" si="4819">Y305/Y312</f>
        <v>4.4086021505376341E-2</v>
      </c>
      <c r="CH305" s="131">
        <f t="shared" ref="CH305" si="4820">Z305/Z312</f>
        <v>2.1935045060363884E-2</v>
      </c>
      <c r="CI305" s="129">
        <f t="shared" ref="CI305" si="4821">AA305/AA312</f>
        <v>1.4367816091954023E-2</v>
      </c>
      <c r="CJ305" s="135">
        <f t="shared" ref="CJ305" si="4822">AB305/AB312</f>
        <v>1.3317167219892271E-2</v>
      </c>
      <c r="CK305" s="136">
        <f t="shared" ref="CK305" si="4823">AC305/AC312</f>
        <v>1.7682550429120453E-2</v>
      </c>
    </row>
    <row r="306" spans="1:89" x14ac:dyDescent="0.2">
      <c r="A306" s="146" t="s">
        <v>34</v>
      </c>
      <c r="B306" s="203">
        <v>5</v>
      </c>
      <c r="C306" s="197">
        <v>41</v>
      </c>
      <c r="D306" s="198">
        <v>16</v>
      </c>
      <c r="E306" s="199">
        <v>43</v>
      </c>
      <c r="F306" s="196">
        <v>15</v>
      </c>
      <c r="G306" s="200">
        <v>46</v>
      </c>
      <c r="H306" s="198">
        <v>34</v>
      </c>
      <c r="I306" s="199">
        <v>44</v>
      </c>
      <c r="J306" s="196">
        <v>4</v>
      </c>
      <c r="K306" s="197">
        <v>6</v>
      </c>
      <c r="L306" s="198">
        <v>23</v>
      </c>
      <c r="M306" s="196">
        <v>30</v>
      </c>
      <c r="N306" s="201">
        <v>34</v>
      </c>
      <c r="O306" s="204">
        <v>53</v>
      </c>
      <c r="P306" s="196">
        <v>30</v>
      </c>
      <c r="Q306" s="197">
        <v>24</v>
      </c>
      <c r="R306" s="198">
        <v>29</v>
      </c>
      <c r="S306" s="199">
        <v>21</v>
      </c>
      <c r="T306" s="196">
        <v>6</v>
      </c>
      <c r="U306" s="200">
        <v>12</v>
      </c>
      <c r="V306" s="198">
        <v>30</v>
      </c>
      <c r="W306" s="205">
        <v>33</v>
      </c>
      <c r="X306" s="196">
        <v>19</v>
      </c>
      <c r="Y306" s="200">
        <v>39</v>
      </c>
      <c r="Z306" s="198">
        <v>45</v>
      </c>
      <c r="AA306" s="196">
        <v>46</v>
      </c>
      <c r="AB306" s="172">
        <f t="shared" si="4359"/>
        <v>290</v>
      </c>
      <c r="AC306" s="173">
        <f t="shared" si="4360"/>
        <v>438</v>
      </c>
      <c r="BI306" s="146" t="s">
        <v>34</v>
      </c>
      <c r="BJ306" s="129">
        <f>B306/B312</f>
        <v>1.4184397163120568E-3</v>
      </c>
      <c r="BK306" s="130">
        <f t="shared" ref="BK306" si="4824">C306/C312</f>
        <v>9.5928872250818902E-3</v>
      </c>
      <c r="BL306" s="131">
        <f t="shared" ref="BL306" si="4825">D306/D312</f>
        <v>9.6793708408953426E-3</v>
      </c>
      <c r="BM306" s="132">
        <f t="shared" ref="BM306" si="4826">E306/E312</f>
        <v>2.1446384039900249E-2</v>
      </c>
      <c r="BN306" s="129">
        <f t="shared" ref="BN306" si="4827">F306/F312</f>
        <v>2.7767493520918177E-3</v>
      </c>
      <c r="BO306" s="130">
        <f t="shared" ref="BO306" si="4828">G306/G312</f>
        <v>7.3470691582814248E-3</v>
      </c>
      <c r="BP306" s="131">
        <f t="shared" ref="BP306" si="4829">H306/H312</f>
        <v>5.4768041237113398E-3</v>
      </c>
      <c r="BQ306" s="132">
        <f t="shared" ref="BQ306" si="4830">I306/I312</f>
        <v>6.2314119813057641E-3</v>
      </c>
      <c r="BR306" s="129">
        <f t="shared" ref="BR306" si="4831">J306/J312</f>
        <v>4.6403712296983757E-3</v>
      </c>
      <c r="BS306" s="130">
        <f t="shared" ref="BS306" si="4832">K306/K312</f>
        <v>7.0422535211267607E-3</v>
      </c>
      <c r="BT306" s="131">
        <f t="shared" ref="BT306" si="4833">L306/L312</f>
        <v>7.4602659746999672E-3</v>
      </c>
      <c r="BU306" s="129">
        <f t="shared" ref="BU306" si="4834">M306/M312</f>
        <v>1.0729613733905579E-2</v>
      </c>
      <c r="BV306" s="133">
        <f t="shared" ref="BV306" si="4835">N306/N312</f>
        <v>4.5631458864581935E-3</v>
      </c>
      <c r="BW306" s="134">
        <f t="shared" ref="BW306" si="4836">O306/O312</f>
        <v>8.1865925239419223E-3</v>
      </c>
      <c r="BX306" s="129">
        <f t="shared" ref="BX306" si="4837">P306/P312</f>
        <v>7.3964497041420114E-3</v>
      </c>
      <c r="BY306" s="130">
        <f t="shared" ref="BY306" si="4838">Q306/Q312</f>
        <v>6.8239977253340914E-3</v>
      </c>
      <c r="BZ306" s="131">
        <f t="shared" ref="BZ306" si="4839">R306/R312</f>
        <v>6.0988433228180861E-3</v>
      </c>
      <c r="CA306" s="132">
        <f t="shared" ref="CA306" si="4840">S306/S312</f>
        <v>4.81320192528077E-3</v>
      </c>
      <c r="CB306" s="129">
        <f t="shared" ref="CB306" si="4841">T306/T312</f>
        <v>7.326007326007326E-3</v>
      </c>
      <c r="CC306" s="130">
        <f t="shared" ref="CC306" si="4842">U306/U312</f>
        <v>1.662049861495845E-2</v>
      </c>
      <c r="CD306" s="131">
        <f t="shared" ref="CD306" si="4843">V306/V312</f>
        <v>9.00360144057623E-3</v>
      </c>
      <c r="CE306" s="132">
        <f t="shared" ref="CE306" si="4844">W306/W312</f>
        <v>8.7533156498673746E-3</v>
      </c>
      <c r="CF306" s="129">
        <f t="shared" ref="CF306" si="4845">X306/X312</f>
        <v>5.7856272838002435E-3</v>
      </c>
      <c r="CG306" s="130">
        <f t="shared" ref="CG306" si="4846">Y306/Y312</f>
        <v>2.0967741935483872E-2</v>
      </c>
      <c r="CH306" s="131">
        <f t="shared" ref="CH306" si="4847">Z306/Z312</f>
        <v>7.651759904778099E-3</v>
      </c>
      <c r="CI306" s="129">
        <f t="shared" ref="CI306" si="4848">AA306/AA312</f>
        <v>7.3435504469987227E-3</v>
      </c>
      <c r="CJ306" s="135">
        <f t="shared" ref="CJ306" si="4849">AB306/AB312</f>
        <v>5.7641470056250125E-3</v>
      </c>
      <c r="CK306" s="136">
        <f t="shared" ref="CK306" si="4850">AC306/AC312</f>
        <v>8.721798522471574E-3</v>
      </c>
    </row>
    <row r="307" spans="1:89" x14ac:dyDescent="0.2">
      <c r="A307" s="137" t="s">
        <v>35</v>
      </c>
      <c r="B307" s="206">
        <v>0</v>
      </c>
      <c r="C307" s="190">
        <v>9</v>
      </c>
      <c r="D307" s="191">
        <v>0</v>
      </c>
      <c r="E307" s="192">
        <v>10</v>
      </c>
      <c r="F307" s="189">
        <v>0</v>
      </c>
      <c r="G307" s="193">
        <v>16</v>
      </c>
      <c r="H307" s="191">
        <v>2</v>
      </c>
      <c r="I307" s="192">
        <v>18</v>
      </c>
      <c r="J307" s="189">
        <v>2</v>
      </c>
      <c r="K307" s="190">
        <v>2</v>
      </c>
      <c r="L307" s="191">
        <v>10</v>
      </c>
      <c r="M307" s="189">
        <v>1</v>
      </c>
      <c r="N307" s="194">
        <v>8</v>
      </c>
      <c r="O307" s="207">
        <v>8</v>
      </c>
      <c r="P307" s="189">
        <v>15</v>
      </c>
      <c r="Q307" s="190">
        <v>1</v>
      </c>
      <c r="R307" s="191">
        <v>1</v>
      </c>
      <c r="S307" s="192">
        <v>2</v>
      </c>
      <c r="T307" s="189">
        <v>2</v>
      </c>
      <c r="U307" s="193">
        <v>0</v>
      </c>
      <c r="V307" s="191">
        <v>3</v>
      </c>
      <c r="W307" s="208">
        <v>1</v>
      </c>
      <c r="X307" s="189">
        <v>3</v>
      </c>
      <c r="Y307" s="193">
        <v>4</v>
      </c>
      <c r="Z307" s="191">
        <v>1</v>
      </c>
      <c r="AA307" s="189">
        <v>2</v>
      </c>
      <c r="AB307" s="172">
        <f t="shared" si="4359"/>
        <v>47</v>
      </c>
      <c r="AC307" s="173">
        <f t="shared" si="4360"/>
        <v>74</v>
      </c>
      <c r="BI307" s="137" t="s">
        <v>35</v>
      </c>
      <c r="BJ307" s="129">
        <f>B307/B312</f>
        <v>0</v>
      </c>
      <c r="BK307" s="130">
        <f t="shared" ref="BK307" si="4851">C307/C312</f>
        <v>2.1057557323350493E-3</v>
      </c>
      <c r="BL307" s="131">
        <f t="shared" ref="BL307" si="4852">D307/D312</f>
        <v>0</v>
      </c>
      <c r="BM307" s="132">
        <f t="shared" ref="BM307" si="4853">E307/E312</f>
        <v>4.9875311720698253E-3</v>
      </c>
      <c r="BN307" s="129">
        <f t="shared" ref="BN307" si="4854">F307/F312</f>
        <v>0</v>
      </c>
      <c r="BO307" s="130">
        <f t="shared" ref="BO307" si="4855">G307/G312</f>
        <v>2.5555023159239739E-3</v>
      </c>
      <c r="BP307" s="131">
        <f t="shared" ref="BP307" si="4856">H307/H312</f>
        <v>3.2216494845360824E-4</v>
      </c>
      <c r="BQ307" s="132">
        <f t="shared" ref="BQ307" si="4857">I307/I312</f>
        <v>2.5492139923523581E-3</v>
      </c>
      <c r="BR307" s="129">
        <f t="shared" ref="BR307" si="4858">J307/J312</f>
        <v>2.3201856148491878E-3</v>
      </c>
      <c r="BS307" s="130">
        <f t="shared" ref="BS307" si="4859">K307/K312</f>
        <v>2.3474178403755869E-3</v>
      </c>
      <c r="BT307" s="131">
        <f t="shared" ref="BT307" si="4860">L307/L312</f>
        <v>3.2435939020434641E-3</v>
      </c>
      <c r="BU307" s="129">
        <f t="shared" ref="BU307" si="4861">M307/M312</f>
        <v>3.5765379113018598E-4</v>
      </c>
      <c r="BV307" s="133">
        <f t="shared" ref="BV307" si="4862">N307/N312</f>
        <v>1.0736813850489868E-3</v>
      </c>
      <c r="BW307" s="134">
        <f t="shared" ref="BW307" si="4863">O307/O312</f>
        <v>1.2357120790855731E-3</v>
      </c>
      <c r="BX307" s="129">
        <f t="shared" ref="BX307" si="4864">P307/P312</f>
        <v>3.6982248520710057E-3</v>
      </c>
      <c r="BY307" s="130">
        <f t="shared" ref="BY307" si="4865">Q307/Q312</f>
        <v>2.8433323855558713E-4</v>
      </c>
      <c r="BZ307" s="131">
        <f t="shared" ref="BZ307" si="4866">R307/R312</f>
        <v>2.1030494216614089E-4</v>
      </c>
      <c r="CA307" s="132">
        <f t="shared" ref="CA307" si="4867">S307/S312</f>
        <v>4.5840018336007336E-4</v>
      </c>
      <c r="CB307" s="129">
        <f t="shared" ref="CB307" si="4868">T307/T312</f>
        <v>2.442002442002442E-3</v>
      </c>
      <c r="CC307" s="130">
        <f t="shared" ref="CC307" si="4869">U307/U312</f>
        <v>0</v>
      </c>
      <c r="CD307" s="131">
        <f t="shared" ref="CD307" si="4870">V307/V312</f>
        <v>9.0036014405762304E-4</v>
      </c>
      <c r="CE307" s="132">
        <f t="shared" ref="CE307" si="4871">W307/W312</f>
        <v>2.652519893899204E-4</v>
      </c>
      <c r="CF307" s="129">
        <f t="shared" ref="CF307" si="4872">X307/X312</f>
        <v>9.1352009744214368E-4</v>
      </c>
      <c r="CG307" s="130">
        <f t="shared" ref="CG307" si="4873">Y307/Y312</f>
        <v>2.1505376344086021E-3</v>
      </c>
      <c r="CH307" s="131">
        <f t="shared" ref="CH307" si="4874">Z307/Z312</f>
        <v>1.7003910899506886E-4</v>
      </c>
      <c r="CI307" s="129">
        <f t="shared" ref="CI307" si="4875">AA307/AA312</f>
        <v>3.1928480204342275E-4</v>
      </c>
      <c r="CJ307" s="135">
        <f t="shared" ref="CJ307" si="4876">AB307/AB312</f>
        <v>9.3418934229095034E-4</v>
      </c>
      <c r="CK307" s="136">
        <f t="shared" ref="CK307" si="4877">AC307/AC312</f>
        <v>1.473545869093371E-3</v>
      </c>
    </row>
    <row r="308" spans="1:89" x14ac:dyDescent="0.2">
      <c r="A308" s="146" t="s">
        <v>36</v>
      </c>
      <c r="B308" s="203"/>
      <c r="C308" s="197"/>
      <c r="D308" s="198"/>
      <c r="E308" s="199"/>
      <c r="F308" s="196"/>
      <c r="G308" s="200"/>
      <c r="H308" s="198"/>
      <c r="I308" s="199"/>
      <c r="J308" s="196"/>
      <c r="K308" s="200"/>
      <c r="L308" s="198"/>
      <c r="M308" s="196"/>
      <c r="N308" s="201"/>
      <c r="O308" s="204"/>
      <c r="P308" s="196"/>
      <c r="Q308" s="200"/>
      <c r="R308" s="198"/>
      <c r="S308" s="199"/>
      <c r="T308" s="196"/>
      <c r="U308" s="200"/>
      <c r="V308" s="198"/>
      <c r="W308" s="199"/>
      <c r="X308" s="196"/>
      <c r="Y308" s="200"/>
      <c r="Z308" s="198"/>
      <c r="AA308" s="196"/>
      <c r="AB308" s="172">
        <f t="shared" si="4359"/>
        <v>0</v>
      </c>
      <c r="AC308" s="173">
        <f t="shared" si="4360"/>
        <v>0</v>
      </c>
      <c r="BI308" s="146" t="s">
        <v>36</v>
      </c>
      <c r="BJ308" s="129">
        <f>B308/B312</f>
        <v>0</v>
      </c>
      <c r="BK308" s="130">
        <f t="shared" ref="BK308" si="4878">C308/C312</f>
        <v>0</v>
      </c>
      <c r="BL308" s="131">
        <f t="shared" ref="BL308" si="4879">D308/D312</f>
        <v>0</v>
      </c>
      <c r="BM308" s="132">
        <f t="shared" ref="BM308" si="4880">E308/E312</f>
        <v>0</v>
      </c>
      <c r="BN308" s="129">
        <f t="shared" ref="BN308" si="4881">F308/F312</f>
        <v>0</v>
      </c>
      <c r="BO308" s="130">
        <f t="shared" ref="BO308" si="4882">G308/G312</f>
        <v>0</v>
      </c>
      <c r="BP308" s="131">
        <f t="shared" ref="BP308" si="4883">H308/H312</f>
        <v>0</v>
      </c>
      <c r="BQ308" s="132">
        <f t="shared" ref="BQ308" si="4884">I308/I312</f>
        <v>0</v>
      </c>
      <c r="BR308" s="129">
        <f t="shared" ref="BR308" si="4885">J308/J312</f>
        <v>0</v>
      </c>
      <c r="BS308" s="130">
        <f t="shared" ref="BS308" si="4886">K308/K312</f>
        <v>0</v>
      </c>
      <c r="BT308" s="131">
        <f t="shared" ref="BT308" si="4887">L308/L312</f>
        <v>0</v>
      </c>
      <c r="BU308" s="129">
        <f t="shared" ref="BU308" si="4888">M308/M312</f>
        <v>0</v>
      </c>
      <c r="BV308" s="133">
        <f t="shared" ref="BV308" si="4889">N308/N312</f>
        <v>0</v>
      </c>
      <c r="BW308" s="134">
        <f t="shared" ref="BW308" si="4890">O308/O312</f>
        <v>0</v>
      </c>
      <c r="BX308" s="129">
        <f t="shared" ref="BX308" si="4891">P308/P312</f>
        <v>0</v>
      </c>
      <c r="BY308" s="130">
        <f t="shared" ref="BY308" si="4892">Q308/Q312</f>
        <v>0</v>
      </c>
      <c r="BZ308" s="131">
        <f t="shared" ref="BZ308" si="4893">R308/R312</f>
        <v>0</v>
      </c>
      <c r="CA308" s="132">
        <f t="shared" ref="CA308" si="4894">S308/S312</f>
        <v>0</v>
      </c>
      <c r="CB308" s="129">
        <f t="shared" ref="CB308" si="4895">T308/T312</f>
        <v>0</v>
      </c>
      <c r="CC308" s="130">
        <f t="shared" ref="CC308" si="4896">U308/U312</f>
        <v>0</v>
      </c>
      <c r="CD308" s="131">
        <f t="shared" ref="CD308" si="4897">V308/V312</f>
        <v>0</v>
      </c>
      <c r="CE308" s="132">
        <f t="shared" ref="CE308" si="4898">W308/W312</f>
        <v>0</v>
      </c>
      <c r="CF308" s="129">
        <f t="shared" ref="CF308" si="4899">X308/X312</f>
        <v>0</v>
      </c>
      <c r="CG308" s="130">
        <f t="shared" ref="CG308" si="4900">Y308/Y312</f>
        <v>0</v>
      </c>
      <c r="CH308" s="131">
        <f t="shared" ref="CH308" si="4901">Z308/Z312</f>
        <v>0</v>
      </c>
      <c r="CI308" s="129">
        <f t="shared" ref="CI308" si="4902">AA308/AA312</f>
        <v>0</v>
      </c>
      <c r="CJ308" s="135">
        <f t="shared" ref="CJ308" si="4903">AB308/AB312</f>
        <v>0</v>
      </c>
      <c r="CK308" s="136">
        <f t="shared" ref="CK308" si="4904">AC308/AC312</f>
        <v>0</v>
      </c>
    </row>
    <row r="309" spans="1:89" x14ac:dyDescent="0.2">
      <c r="A309" s="137" t="s">
        <v>37</v>
      </c>
      <c r="B309" s="59"/>
      <c r="C309" s="60"/>
      <c r="D309" s="139"/>
      <c r="E309" s="140"/>
      <c r="F309" s="138"/>
      <c r="G309" s="141"/>
      <c r="H309" s="139"/>
      <c r="I309" s="140"/>
      <c r="J309" s="138"/>
      <c r="K309" s="141"/>
      <c r="L309" s="139"/>
      <c r="M309" s="138"/>
      <c r="N309" s="142"/>
      <c r="O309" s="143"/>
      <c r="P309" s="138"/>
      <c r="Q309" s="141"/>
      <c r="R309" s="139"/>
      <c r="S309" s="140"/>
      <c r="T309" s="138"/>
      <c r="U309" s="141"/>
      <c r="V309" s="139"/>
      <c r="W309" s="140"/>
      <c r="X309" s="138"/>
      <c r="Y309" s="141"/>
      <c r="Z309" s="144"/>
      <c r="AA309" s="145"/>
      <c r="AB309" s="172"/>
      <c r="AC309" s="173"/>
      <c r="BI309" s="137" t="s">
        <v>37</v>
      </c>
      <c r="BJ309" s="129">
        <f>B309/B312</f>
        <v>0</v>
      </c>
      <c r="BK309" s="130">
        <f t="shared" ref="BK309" si="4905">C309/C312</f>
        <v>0</v>
      </c>
      <c r="BL309" s="131">
        <f t="shared" ref="BL309" si="4906">D309/D312</f>
        <v>0</v>
      </c>
      <c r="BM309" s="132">
        <f t="shared" ref="BM309" si="4907">E309/E312</f>
        <v>0</v>
      </c>
      <c r="BN309" s="129">
        <f t="shared" ref="BN309" si="4908">F309/F312</f>
        <v>0</v>
      </c>
      <c r="BO309" s="130">
        <f t="shared" ref="BO309" si="4909">G309/G312</f>
        <v>0</v>
      </c>
      <c r="BP309" s="131">
        <f t="shared" ref="BP309" si="4910">H309/H312</f>
        <v>0</v>
      </c>
      <c r="BQ309" s="132">
        <f t="shared" ref="BQ309" si="4911">I309/I312</f>
        <v>0</v>
      </c>
      <c r="BR309" s="129">
        <f t="shared" ref="BR309" si="4912">J309/J312</f>
        <v>0</v>
      </c>
      <c r="BS309" s="130">
        <f t="shared" ref="BS309" si="4913">K309/K312</f>
        <v>0</v>
      </c>
      <c r="BT309" s="131">
        <f t="shared" ref="BT309" si="4914">L309/L312</f>
        <v>0</v>
      </c>
      <c r="BU309" s="129">
        <f t="shared" ref="BU309" si="4915">M309/M312</f>
        <v>0</v>
      </c>
      <c r="BV309" s="133">
        <f t="shared" ref="BV309" si="4916">N309/N312</f>
        <v>0</v>
      </c>
      <c r="BW309" s="134">
        <f t="shared" ref="BW309" si="4917">O309/O312</f>
        <v>0</v>
      </c>
      <c r="BX309" s="129">
        <f t="shared" ref="BX309" si="4918">P309/P312</f>
        <v>0</v>
      </c>
      <c r="BY309" s="130">
        <f t="shared" ref="BY309" si="4919">Q309/Q312</f>
        <v>0</v>
      </c>
      <c r="BZ309" s="131">
        <f t="shared" ref="BZ309" si="4920">R309/R312</f>
        <v>0</v>
      </c>
      <c r="CA309" s="132">
        <f t="shared" ref="CA309" si="4921">S309/S312</f>
        <v>0</v>
      </c>
      <c r="CB309" s="129">
        <f t="shared" ref="CB309" si="4922">T309/T312</f>
        <v>0</v>
      </c>
      <c r="CC309" s="130">
        <f t="shared" ref="CC309" si="4923">U309/U312</f>
        <v>0</v>
      </c>
      <c r="CD309" s="131">
        <f t="shared" ref="CD309" si="4924">V309/V312</f>
        <v>0</v>
      </c>
      <c r="CE309" s="132">
        <f t="shared" ref="CE309" si="4925">W309/W312</f>
        <v>0</v>
      </c>
      <c r="CF309" s="129">
        <f t="shared" ref="CF309" si="4926">X309/X312</f>
        <v>0</v>
      </c>
      <c r="CG309" s="130">
        <f t="shared" ref="CG309" si="4927">Y309/Y312</f>
        <v>0</v>
      </c>
      <c r="CH309" s="131">
        <f t="shared" ref="CH309" si="4928">Z309/Z312</f>
        <v>0</v>
      </c>
      <c r="CI309" s="129">
        <f t="shared" ref="CI309" si="4929">AA309/AA312</f>
        <v>0</v>
      </c>
      <c r="CJ309" s="135">
        <f t="shared" ref="CJ309" si="4930">AB309/AB312</f>
        <v>0</v>
      </c>
      <c r="CK309" s="136">
        <f t="shared" ref="CK309" si="4931">AC309/AC312</f>
        <v>0</v>
      </c>
    </row>
    <row r="310" spans="1:89" x14ac:dyDescent="0.2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/>
      <c r="AC310" s="173"/>
      <c r="BI310" s="146" t="s">
        <v>38</v>
      </c>
      <c r="BJ310" s="129">
        <f>B310/B312</f>
        <v>0</v>
      </c>
      <c r="BK310" s="130">
        <f t="shared" ref="BK310" si="4932">C310/C312</f>
        <v>0</v>
      </c>
      <c r="BL310" s="131">
        <f t="shared" ref="BL310" si="4933">D310/D312</f>
        <v>0</v>
      </c>
      <c r="BM310" s="132">
        <f t="shared" ref="BM310" si="4934">E310/E312</f>
        <v>0</v>
      </c>
      <c r="BN310" s="129">
        <f t="shared" ref="BN310" si="4935">F310/F312</f>
        <v>0</v>
      </c>
      <c r="BO310" s="130">
        <f t="shared" ref="BO310" si="4936">G310/G312</f>
        <v>0</v>
      </c>
      <c r="BP310" s="131">
        <f t="shared" ref="BP310" si="4937">H310/H312</f>
        <v>0</v>
      </c>
      <c r="BQ310" s="132">
        <f t="shared" ref="BQ310" si="4938">I310/I312</f>
        <v>0</v>
      </c>
      <c r="BR310" s="129">
        <f t="shared" ref="BR310" si="4939">J310/J312</f>
        <v>0</v>
      </c>
      <c r="BS310" s="130">
        <f t="shared" ref="BS310" si="4940">K310/K312</f>
        <v>0</v>
      </c>
      <c r="BT310" s="131">
        <f t="shared" ref="BT310" si="4941">L310/L312</f>
        <v>0</v>
      </c>
      <c r="BU310" s="129">
        <f t="shared" ref="BU310" si="4942">M310/M312</f>
        <v>0</v>
      </c>
      <c r="BV310" s="133">
        <f t="shared" ref="BV310" si="4943">N310/N312</f>
        <v>0</v>
      </c>
      <c r="BW310" s="134">
        <f t="shared" ref="BW310" si="4944">O310/O312</f>
        <v>0</v>
      </c>
      <c r="BX310" s="129">
        <f t="shared" ref="BX310" si="4945">P310/P312</f>
        <v>0</v>
      </c>
      <c r="BY310" s="130">
        <f t="shared" ref="BY310" si="4946">Q310/Q312</f>
        <v>0</v>
      </c>
      <c r="BZ310" s="131">
        <f t="shared" ref="BZ310" si="4947">R310/R312</f>
        <v>0</v>
      </c>
      <c r="CA310" s="132">
        <f t="shared" ref="CA310" si="4948">S310/S312</f>
        <v>0</v>
      </c>
      <c r="CB310" s="129">
        <f t="shared" ref="CB310" si="4949">T310/T312</f>
        <v>0</v>
      </c>
      <c r="CC310" s="130">
        <f t="shared" ref="CC310" si="4950">U310/U312</f>
        <v>0</v>
      </c>
      <c r="CD310" s="131">
        <f t="shared" ref="CD310" si="4951">V310/V312</f>
        <v>0</v>
      </c>
      <c r="CE310" s="132">
        <f t="shared" ref="CE310" si="4952">W310/W312</f>
        <v>0</v>
      </c>
      <c r="CF310" s="129">
        <f t="shared" ref="CF310" si="4953">X310/X312</f>
        <v>0</v>
      </c>
      <c r="CG310" s="130">
        <f t="shared" ref="CG310" si="4954">Y310/Y312</f>
        <v>0</v>
      </c>
      <c r="CH310" s="131">
        <f t="shared" ref="CH310" si="4955">Z310/Z312</f>
        <v>0</v>
      </c>
      <c r="CI310" s="129">
        <f t="shared" ref="CI310" si="4956">AA310/AA312</f>
        <v>0</v>
      </c>
      <c r="CJ310" s="135">
        <f t="shared" ref="CJ310" si="4957">AB310/AB312</f>
        <v>0</v>
      </c>
      <c r="CK310" s="136">
        <f t="shared" ref="CK310" si="4958">AC310/AC312</f>
        <v>0</v>
      </c>
    </row>
    <row r="311" spans="1:89" ht="13.5" thickBot="1" x14ac:dyDescent="0.25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/>
      <c r="AC311" s="173"/>
      <c r="BI311" s="137" t="s">
        <v>39</v>
      </c>
      <c r="BJ311" s="129">
        <f>B311/B312</f>
        <v>0</v>
      </c>
      <c r="BK311" s="130">
        <f t="shared" ref="BK311" si="4959">C311/C312</f>
        <v>0</v>
      </c>
      <c r="BL311" s="131">
        <f t="shared" ref="BL311" si="4960">D311/D312</f>
        <v>0</v>
      </c>
      <c r="BM311" s="132">
        <f t="shared" ref="BM311" si="4961">E311/E312</f>
        <v>0</v>
      </c>
      <c r="BN311" s="129">
        <f t="shared" ref="BN311" si="4962">F311/F312</f>
        <v>0</v>
      </c>
      <c r="BO311" s="130">
        <f t="shared" ref="BO311" si="4963">G311/G312</f>
        <v>0</v>
      </c>
      <c r="BP311" s="131">
        <f t="shared" ref="BP311" si="4964">H311/H312</f>
        <v>0</v>
      </c>
      <c r="BQ311" s="132">
        <f t="shared" ref="BQ311" si="4965">I311/I312</f>
        <v>0</v>
      </c>
      <c r="BR311" s="129">
        <f t="shared" ref="BR311" si="4966">J311/J312</f>
        <v>0</v>
      </c>
      <c r="BS311" s="130">
        <f t="shared" ref="BS311" si="4967">K311/K312</f>
        <v>0</v>
      </c>
      <c r="BT311" s="131">
        <f t="shared" ref="BT311" si="4968">L311/L312</f>
        <v>0</v>
      </c>
      <c r="BU311" s="129">
        <f t="shared" ref="BU311" si="4969">M311/M312</f>
        <v>0</v>
      </c>
      <c r="BV311" s="133">
        <f t="shared" ref="BV311" si="4970">N311/N312</f>
        <v>0</v>
      </c>
      <c r="BW311" s="134">
        <f t="shared" ref="BW311" si="4971">O311/O312</f>
        <v>0</v>
      </c>
      <c r="BX311" s="129">
        <f t="shared" ref="BX311" si="4972">P311/P312</f>
        <v>0</v>
      </c>
      <c r="BY311" s="130">
        <f t="shared" ref="BY311" si="4973">Q311/Q312</f>
        <v>0</v>
      </c>
      <c r="BZ311" s="131">
        <f t="shared" ref="BZ311" si="4974">R311/R312</f>
        <v>0</v>
      </c>
      <c r="CA311" s="132">
        <f t="shared" ref="CA311" si="4975">S311/S312</f>
        <v>0</v>
      </c>
      <c r="CB311" s="129">
        <f t="shared" ref="CB311" si="4976">T311/T312</f>
        <v>0</v>
      </c>
      <c r="CC311" s="130">
        <f t="shared" ref="CC311" si="4977">U311/U312</f>
        <v>0</v>
      </c>
      <c r="CD311" s="131">
        <f t="shared" ref="CD311" si="4978">V311/V312</f>
        <v>0</v>
      </c>
      <c r="CE311" s="132">
        <f t="shared" ref="CE311" si="4979">W311/W312</f>
        <v>0</v>
      </c>
      <c r="CF311" s="129">
        <f t="shared" ref="CF311" si="4980">X311/X312</f>
        <v>0</v>
      </c>
      <c r="CG311" s="130">
        <f t="shared" ref="CG311" si="4981">Y311/Y312</f>
        <v>0</v>
      </c>
      <c r="CH311" s="131">
        <f t="shared" ref="CH311" si="4982">Z311/Z312</f>
        <v>0</v>
      </c>
      <c r="CI311" s="129">
        <f t="shared" ref="CI311" si="4983">AA311/AA312</f>
        <v>0</v>
      </c>
      <c r="CJ311" s="135">
        <f t="shared" ref="CJ311" si="4984">AB311/AB312</f>
        <v>0</v>
      </c>
      <c r="CK311" s="136">
        <f t="shared" ref="CK311" si="4985">AC311/AC312</f>
        <v>0</v>
      </c>
    </row>
    <row r="312" spans="1:89" ht="14.25" thickTop="1" thickBot="1" x14ac:dyDescent="0.25">
      <c r="A312" s="269" t="s">
        <v>13</v>
      </c>
      <c r="B312" s="20">
        <f t="shared" ref="B312:AA312" si="4986">SUM(B289:B311)</f>
        <v>3525</v>
      </c>
      <c r="C312" s="20">
        <f t="shared" si="4986"/>
        <v>4274</v>
      </c>
      <c r="D312" s="20">
        <f t="shared" si="4986"/>
        <v>1653</v>
      </c>
      <c r="E312" s="20">
        <f t="shared" si="4986"/>
        <v>2005</v>
      </c>
      <c r="F312" s="20">
        <f t="shared" si="4986"/>
        <v>5402</v>
      </c>
      <c r="G312" s="20">
        <f t="shared" si="4986"/>
        <v>6261</v>
      </c>
      <c r="H312" s="20">
        <f t="shared" si="4986"/>
        <v>6208</v>
      </c>
      <c r="I312" s="20">
        <f t="shared" si="4986"/>
        <v>7061</v>
      </c>
      <c r="J312" s="20">
        <f t="shared" si="4986"/>
        <v>862</v>
      </c>
      <c r="K312" s="20">
        <f t="shared" si="4986"/>
        <v>852</v>
      </c>
      <c r="L312" s="20">
        <f t="shared" si="4986"/>
        <v>3083</v>
      </c>
      <c r="M312" s="20">
        <f t="shared" si="4986"/>
        <v>2796</v>
      </c>
      <c r="N312" s="20">
        <f t="shared" si="4986"/>
        <v>7451</v>
      </c>
      <c r="O312" s="20">
        <f t="shared" si="4986"/>
        <v>6474</v>
      </c>
      <c r="P312" s="20">
        <f t="shared" si="4986"/>
        <v>4056</v>
      </c>
      <c r="Q312" s="20">
        <f t="shared" si="4986"/>
        <v>3517</v>
      </c>
      <c r="R312" s="20">
        <f t="shared" si="4986"/>
        <v>4755</v>
      </c>
      <c r="S312" s="20">
        <f t="shared" si="4986"/>
        <v>4363</v>
      </c>
      <c r="T312" s="20">
        <f t="shared" si="4986"/>
        <v>819</v>
      </c>
      <c r="U312" s="20">
        <f t="shared" si="4986"/>
        <v>722</v>
      </c>
      <c r="V312" s="20">
        <f t="shared" si="4986"/>
        <v>3332</v>
      </c>
      <c r="W312" s="20">
        <f t="shared" si="4986"/>
        <v>3770</v>
      </c>
      <c r="X312" s="20">
        <f t="shared" si="4986"/>
        <v>3284</v>
      </c>
      <c r="Y312" s="20">
        <f t="shared" si="4986"/>
        <v>1860</v>
      </c>
      <c r="Z312" s="20">
        <f t="shared" si="4986"/>
        <v>5881</v>
      </c>
      <c r="AA312" s="20">
        <f t="shared" si="4986"/>
        <v>6264</v>
      </c>
      <c r="AB312" s="174">
        <f t="shared" ref="AB312:AC312" si="4987">SUM(AB288:AB311)</f>
        <v>50311</v>
      </c>
      <c r="AC312" s="175">
        <f t="shared" si="4987"/>
        <v>50219</v>
      </c>
      <c r="BI312" s="269" t="s">
        <v>13</v>
      </c>
      <c r="BJ312" s="155">
        <f>SUM(BJ288:BJ311)</f>
        <v>1</v>
      </c>
      <c r="BK312" s="156">
        <f t="shared" ref="BK312:CK312" si="4988">SUM(BK288:BK311)</f>
        <v>1</v>
      </c>
      <c r="BL312" s="155">
        <f t="shared" si="4988"/>
        <v>0.99999999999999989</v>
      </c>
      <c r="BM312" s="156">
        <f t="shared" si="4988"/>
        <v>1</v>
      </c>
      <c r="BN312" s="155">
        <f t="shared" si="4988"/>
        <v>1</v>
      </c>
      <c r="BO312" s="156">
        <f t="shared" si="4988"/>
        <v>1</v>
      </c>
      <c r="BP312" s="155">
        <f t="shared" si="4988"/>
        <v>1</v>
      </c>
      <c r="BQ312" s="156">
        <f t="shared" si="4988"/>
        <v>0.99999999999999989</v>
      </c>
      <c r="BR312" s="155">
        <f t="shared" si="4988"/>
        <v>1</v>
      </c>
      <c r="BS312" s="156">
        <f t="shared" si="4988"/>
        <v>1</v>
      </c>
      <c r="BT312" s="155">
        <f t="shared" si="4988"/>
        <v>1</v>
      </c>
      <c r="BU312" s="156">
        <f t="shared" si="4988"/>
        <v>1</v>
      </c>
      <c r="BV312" s="155">
        <f t="shared" si="4988"/>
        <v>1</v>
      </c>
      <c r="BW312" s="156">
        <f t="shared" si="4988"/>
        <v>1</v>
      </c>
      <c r="BX312" s="155">
        <f t="shared" si="4988"/>
        <v>1</v>
      </c>
      <c r="BY312" s="156">
        <f t="shared" si="4988"/>
        <v>1</v>
      </c>
      <c r="BZ312" s="155">
        <f t="shared" si="4988"/>
        <v>1</v>
      </c>
      <c r="CA312" s="156">
        <f t="shared" si="4988"/>
        <v>1</v>
      </c>
      <c r="CB312" s="155">
        <f t="shared" si="4988"/>
        <v>0.99999999999999989</v>
      </c>
      <c r="CC312" s="156">
        <f t="shared" si="4988"/>
        <v>1</v>
      </c>
      <c r="CD312" s="155">
        <f t="shared" si="4988"/>
        <v>0.99999999999999989</v>
      </c>
      <c r="CE312" s="156">
        <f t="shared" si="4988"/>
        <v>0.99999999999999989</v>
      </c>
      <c r="CF312" s="155">
        <f t="shared" si="4988"/>
        <v>1.0000000000000002</v>
      </c>
      <c r="CG312" s="156">
        <f t="shared" si="4988"/>
        <v>1</v>
      </c>
      <c r="CH312" s="155">
        <f t="shared" si="4988"/>
        <v>0.99999999999999978</v>
      </c>
      <c r="CI312" s="156">
        <f t="shared" si="4988"/>
        <v>1</v>
      </c>
      <c r="CJ312" s="155">
        <f t="shared" si="4988"/>
        <v>0.99999999999999978</v>
      </c>
      <c r="CK312" s="156">
        <f t="shared" si="4988"/>
        <v>0.99999999999999989</v>
      </c>
    </row>
    <row r="313" spans="1:89" ht="13.5" thickTop="1" x14ac:dyDescent="0.2">
      <c r="A313" s="187"/>
    </row>
    <row r="315" spans="1:89" x14ac:dyDescent="0.2">
      <c r="A315" s="301">
        <f>+A284+1</f>
        <v>44297</v>
      </c>
      <c r="B315" s="301"/>
      <c r="C315" s="301"/>
      <c r="D315" s="301"/>
      <c r="BI315" s="300">
        <f>+BI284+1</f>
        <v>44297</v>
      </c>
      <c r="BJ315" s="300"/>
      <c r="BK315" s="300"/>
      <c r="BL315" s="300"/>
    </row>
    <row r="316" spans="1:89" ht="13.5" thickBot="1" x14ac:dyDescent="0.25">
      <c r="AE316" s="272" t="s">
        <v>84</v>
      </c>
    </row>
    <row r="317" spans="1:89" ht="14.25" thickTop="1" thickBot="1" x14ac:dyDescent="0.25">
      <c r="A317" s="298" t="s">
        <v>0</v>
      </c>
      <c r="B317" s="292" t="s">
        <v>1</v>
      </c>
      <c r="C317" s="293"/>
      <c r="D317" s="292" t="s">
        <v>2</v>
      </c>
      <c r="E317" s="293"/>
      <c r="F317" s="292" t="s">
        <v>3</v>
      </c>
      <c r="G317" s="293"/>
      <c r="H317" s="292" t="s">
        <v>4</v>
      </c>
      <c r="I317" s="293"/>
      <c r="J317" s="292" t="s">
        <v>5</v>
      </c>
      <c r="K317" s="293"/>
      <c r="L317" s="292" t="s">
        <v>6</v>
      </c>
      <c r="M317" s="293"/>
      <c r="N317" s="292" t="s">
        <v>7</v>
      </c>
      <c r="O317" s="293"/>
      <c r="P317" s="292" t="s">
        <v>8</v>
      </c>
      <c r="Q317" s="293"/>
      <c r="R317" s="292" t="s">
        <v>9</v>
      </c>
      <c r="S317" s="293"/>
      <c r="T317" s="292" t="s">
        <v>10</v>
      </c>
      <c r="U317" s="293"/>
      <c r="V317" s="292" t="s">
        <v>11</v>
      </c>
      <c r="W317" s="293"/>
      <c r="X317" s="292" t="s">
        <v>12</v>
      </c>
      <c r="Y317" s="293"/>
      <c r="Z317" s="294" t="s">
        <v>40</v>
      </c>
      <c r="AA317" s="295"/>
      <c r="AB317" s="296" t="s">
        <v>41</v>
      </c>
      <c r="AC317" s="297"/>
      <c r="AE317" s="298" t="s">
        <v>0</v>
      </c>
      <c r="AF317" s="292" t="s">
        <v>1</v>
      </c>
      <c r="AG317" s="293"/>
      <c r="AH317" s="292" t="s">
        <v>2</v>
      </c>
      <c r="AI317" s="293"/>
      <c r="AJ317" s="292" t="s">
        <v>3</v>
      </c>
      <c r="AK317" s="293"/>
      <c r="AL317" s="292" t="s">
        <v>4</v>
      </c>
      <c r="AM317" s="293"/>
      <c r="AN317" s="292" t="s">
        <v>5</v>
      </c>
      <c r="AO317" s="293"/>
      <c r="AP317" s="292" t="s">
        <v>6</v>
      </c>
      <c r="AQ317" s="293"/>
      <c r="AR317" s="292" t="s">
        <v>7</v>
      </c>
      <c r="AS317" s="293"/>
      <c r="AT317" s="292" t="s">
        <v>8</v>
      </c>
      <c r="AU317" s="293"/>
      <c r="AV317" s="292" t="s">
        <v>9</v>
      </c>
      <c r="AW317" s="293"/>
      <c r="AX317" s="292" t="s">
        <v>10</v>
      </c>
      <c r="AY317" s="293"/>
      <c r="AZ317" s="292" t="s">
        <v>11</v>
      </c>
      <c r="BA317" s="293"/>
      <c r="BB317" s="292" t="s">
        <v>12</v>
      </c>
      <c r="BC317" s="293"/>
      <c r="BD317" s="294" t="s">
        <v>40</v>
      </c>
      <c r="BE317" s="295"/>
      <c r="BF317" s="296" t="s">
        <v>41</v>
      </c>
      <c r="BG317" s="297"/>
      <c r="BI317" s="298" t="s">
        <v>0</v>
      </c>
      <c r="BJ317" s="292" t="s">
        <v>1</v>
      </c>
      <c r="BK317" s="293"/>
      <c r="BL317" s="292" t="s">
        <v>2</v>
      </c>
      <c r="BM317" s="293"/>
      <c r="BN317" s="292" t="s">
        <v>3</v>
      </c>
      <c r="BO317" s="293"/>
      <c r="BP317" s="292" t="s">
        <v>4</v>
      </c>
      <c r="BQ317" s="293"/>
      <c r="BR317" s="292" t="s">
        <v>5</v>
      </c>
      <c r="BS317" s="293"/>
      <c r="BT317" s="292" t="s">
        <v>6</v>
      </c>
      <c r="BU317" s="293"/>
      <c r="BV317" s="292" t="s">
        <v>7</v>
      </c>
      <c r="BW317" s="293"/>
      <c r="BX317" s="292" t="s">
        <v>8</v>
      </c>
      <c r="BY317" s="293"/>
      <c r="BZ317" s="292" t="s">
        <v>9</v>
      </c>
      <c r="CA317" s="293"/>
      <c r="CB317" s="292" t="s">
        <v>10</v>
      </c>
      <c r="CC317" s="293"/>
      <c r="CD317" s="292" t="s">
        <v>11</v>
      </c>
      <c r="CE317" s="293"/>
      <c r="CF317" s="292" t="s">
        <v>12</v>
      </c>
      <c r="CG317" s="293"/>
      <c r="CH317" s="294" t="s">
        <v>40</v>
      </c>
      <c r="CI317" s="295"/>
      <c r="CJ317" s="292" t="s">
        <v>41</v>
      </c>
      <c r="CK317" s="293"/>
    </row>
    <row r="318" spans="1:89" ht="15" thickTop="1" thickBot="1" x14ac:dyDescent="0.3">
      <c r="A318" s="299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9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9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3.5" thickTop="1" x14ac:dyDescent="0.2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5" t="str">
        <f>$AE$9</f>
        <v>07:00 - 07:59</v>
      </c>
      <c r="AF319" s="126">
        <f>SUMIF($A$9:$A$32,$AE319,B$319:B$342)</f>
        <v>235</v>
      </c>
      <c r="AG319" s="186">
        <f t="shared" ref="AG319:AV320" si="4989">SUMIF($A$9:$A$32,$AE319,C$319:C$342)</f>
        <v>249</v>
      </c>
      <c r="AH319" s="127">
        <f t="shared" si="4989"/>
        <v>79</v>
      </c>
      <c r="AI319" s="180">
        <f t="shared" si="4989"/>
        <v>87</v>
      </c>
      <c r="AJ319" s="126">
        <f t="shared" si="4989"/>
        <v>408</v>
      </c>
      <c r="AK319" s="128">
        <f t="shared" si="4989"/>
        <v>258</v>
      </c>
      <c r="AL319" s="127">
        <f t="shared" si="4989"/>
        <v>376</v>
      </c>
      <c r="AM319" s="180">
        <f t="shared" si="4989"/>
        <v>360</v>
      </c>
      <c r="AN319" s="126">
        <f t="shared" si="4989"/>
        <v>44</v>
      </c>
      <c r="AO319" s="128">
        <f t="shared" si="4989"/>
        <v>60</v>
      </c>
      <c r="AP319" s="127">
        <f t="shared" si="4989"/>
        <v>113</v>
      </c>
      <c r="AQ319" s="126">
        <f t="shared" si="4989"/>
        <v>264</v>
      </c>
      <c r="AR319" s="179">
        <f t="shared" si="4989"/>
        <v>389</v>
      </c>
      <c r="AS319" s="181">
        <f t="shared" si="4989"/>
        <v>452</v>
      </c>
      <c r="AT319" s="126">
        <f t="shared" si="4989"/>
        <v>215</v>
      </c>
      <c r="AU319" s="128">
        <f t="shared" si="4989"/>
        <v>211</v>
      </c>
      <c r="AV319" s="127">
        <f t="shared" si="4989"/>
        <v>285</v>
      </c>
      <c r="AW319" s="180">
        <f t="shared" ref="AW319:BE320" si="4990">SUMIF($A$9:$A$32,$AE319,S$319:S$342)</f>
        <v>241</v>
      </c>
      <c r="AX319" s="126">
        <f t="shared" si="4990"/>
        <v>41</v>
      </c>
      <c r="AY319" s="128">
        <f t="shared" si="4990"/>
        <v>51</v>
      </c>
      <c r="AZ319" s="127">
        <f t="shared" si="4990"/>
        <v>160</v>
      </c>
      <c r="BA319" s="180">
        <f t="shared" si="4990"/>
        <v>277</v>
      </c>
      <c r="BB319" s="126">
        <f t="shared" si="4990"/>
        <v>210</v>
      </c>
      <c r="BC319" s="128">
        <f t="shared" si="4990"/>
        <v>136</v>
      </c>
      <c r="BD319" s="184">
        <f t="shared" si="4990"/>
        <v>328</v>
      </c>
      <c r="BE319" s="185">
        <f t="shared" si="4990"/>
        <v>340</v>
      </c>
      <c r="BF319" s="170">
        <f>AF319+AH319+AJ319+AL319+AN319+AP319+AR319+AT319+AV319+AX319+AZ319+BB319+BD319</f>
        <v>2883</v>
      </c>
      <c r="BG319" s="171">
        <f>AG319+AI319+AK319+AM319+AO319+AQ319+AS319+AU319+AW319+AY319+BA319+BC319+BE319</f>
        <v>2986</v>
      </c>
      <c r="BI319" s="125" t="s">
        <v>16</v>
      </c>
      <c r="BJ319" s="129">
        <f>B319/B343</f>
        <v>0</v>
      </c>
      <c r="BK319" s="130">
        <f t="shared" ref="BK319" si="4991">C319/C343</f>
        <v>0</v>
      </c>
      <c r="BL319" s="131">
        <f t="shared" ref="BL319" si="4992">D319/D343</f>
        <v>0</v>
      </c>
      <c r="BM319" s="132">
        <f t="shared" ref="BM319" si="4993">E319/E343</f>
        <v>0</v>
      </c>
      <c r="BN319" s="129">
        <f t="shared" ref="BN319" si="4994">F319/F343</f>
        <v>0</v>
      </c>
      <c r="BO319" s="130">
        <f t="shared" ref="BO319" si="4995">G319/G343</f>
        <v>0</v>
      </c>
      <c r="BP319" s="131">
        <f t="shared" ref="BP319" si="4996">H319/H343</f>
        <v>0</v>
      </c>
      <c r="BQ319" s="132">
        <f t="shared" ref="BQ319" si="4997">I319/I343</f>
        <v>0</v>
      </c>
      <c r="BR319" s="129">
        <f t="shared" ref="BR319" si="4998">J319/J343</f>
        <v>0</v>
      </c>
      <c r="BS319" s="130">
        <f t="shared" ref="BS319" si="4999">K319/K343</f>
        <v>0</v>
      </c>
      <c r="BT319" s="131">
        <f t="shared" ref="BT319" si="5000">L319/L343</f>
        <v>0</v>
      </c>
      <c r="BU319" s="129">
        <f t="shared" ref="BU319" si="5001">M319/M343</f>
        <v>0</v>
      </c>
      <c r="BV319" s="133">
        <f t="shared" ref="BV319" si="5002">N319/N343</f>
        <v>0</v>
      </c>
      <c r="BW319" s="134">
        <f t="shared" ref="BW319" si="5003">O319/O343</f>
        <v>0</v>
      </c>
      <c r="BX319" s="129">
        <f t="shared" ref="BX319" si="5004">P319/P343</f>
        <v>0</v>
      </c>
      <c r="BY319" s="130">
        <f t="shared" ref="BY319" si="5005">Q319/Q343</f>
        <v>0</v>
      </c>
      <c r="BZ319" s="131">
        <f t="shared" ref="BZ319" si="5006">R319/R343</f>
        <v>0</v>
      </c>
      <c r="CA319" s="132">
        <f t="shared" ref="CA319" si="5007">S319/S343</f>
        <v>0</v>
      </c>
      <c r="CB319" s="129">
        <f t="shared" ref="CB319" si="5008">T319/T343</f>
        <v>0</v>
      </c>
      <c r="CC319" s="130">
        <f t="shared" ref="CC319" si="5009">U319/U343</f>
        <v>0</v>
      </c>
      <c r="CD319" s="131">
        <f t="shared" ref="CD319" si="5010">V319/V343</f>
        <v>0</v>
      </c>
      <c r="CE319" s="132">
        <f t="shared" ref="CE319" si="5011">W319/W343</f>
        <v>0</v>
      </c>
      <c r="CF319" s="129">
        <f t="shared" ref="CF319" si="5012">X319/X343</f>
        <v>0</v>
      </c>
      <c r="CG319" s="130">
        <f t="shared" ref="CG319" si="5013">Y319/Y343</f>
        <v>0</v>
      </c>
      <c r="CH319" s="131">
        <f t="shared" ref="CH319" si="5014">Z319/Z343</f>
        <v>0</v>
      </c>
      <c r="CI319" s="129">
        <f t="shared" ref="CI319" si="5015">AA319/AA343</f>
        <v>0</v>
      </c>
      <c r="CJ319" s="135">
        <f t="shared" ref="CJ319" si="5016">AB319/AB343</f>
        <v>0</v>
      </c>
      <c r="CK319" s="136">
        <f t="shared" ref="CK319" si="5017">AC319/AC343</f>
        <v>0</v>
      </c>
    </row>
    <row r="320" spans="1:89" x14ac:dyDescent="0.2">
      <c r="A320" s="137" t="s">
        <v>17</v>
      </c>
      <c r="B320" s="189">
        <v>30</v>
      </c>
      <c r="C320" s="190">
        <v>0</v>
      </c>
      <c r="D320" s="191">
        <v>28</v>
      </c>
      <c r="E320" s="192">
        <v>1</v>
      </c>
      <c r="F320" s="189">
        <v>138</v>
      </c>
      <c r="G320" s="193">
        <v>0</v>
      </c>
      <c r="H320" s="191">
        <v>82</v>
      </c>
      <c r="I320" s="192">
        <v>13</v>
      </c>
      <c r="J320" s="189">
        <v>1</v>
      </c>
      <c r="K320" s="193">
        <v>2</v>
      </c>
      <c r="L320" s="191">
        <v>10</v>
      </c>
      <c r="M320" s="189">
        <v>7</v>
      </c>
      <c r="N320" s="194">
        <v>23</v>
      </c>
      <c r="O320" s="195">
        <v>31</v>
      </c>
      <c r="P320" s="189">
        <v>6</v>
      </c>
      <c r="Q320" s="193">
        <v>16</v>
      </c>
      <c r="R320" s="191">
        <v>5</v>
      </c>
      <c r="S320" s="192">
        <v>0</v>
      </c>
      <c r="T320" s="189">
        <v>0</v>
      </c>
      <c r="U320" s="193">
        <v>0</v>
      </c>
      <c r="V320" s="191">
        <v>0</v>
      </c>
      <c r="W320" s="192">
        <v>0</v>
      </c>
      <c r="X320" s="189">
        <v>0</v>
      </c>
      <c r="Y320" s="193">
        <v>0</v>
      </c>
      <c r="Z320" s="191">
        <v>0</v>
      </c>
      <c r="AA320" s="189">
        <v>0</v>
      </c>
      <c r="AB320" s="172">
        <v>323</v>
      </c>
      <c r="AC320" s="173">
        <v>70</v>
      </c>
      <c r="AE320" s="277" t="str">
        <f>$AE$10</f>
        <v>08:00 - 08:59</v>
      </c>
      <c r="AF320" s="126">
        <f>SUMIF($A$9:$A$32,$AE320,B$319:B$342)</f>
        <v>183</v>
      </c>
      <c r="AG320" s="190">
        <f t="shared" si="4989"/>
        <v>179</v>
      </c>
      <c r="AH320" s="191">
        <f t="shared" si="4989"/>
        <v>78</v>
      </c>
      <c r="AI320" s="192">
        <f t="shared" si="4989"/>
        <v>86</v>
      </c>
      <c r="AJ320" s="278">
        <f t="shared" si="4989"/>
        <v>300</v>
      </c>
      <c r="AK320" s="193">
        <f t="shared" si="4989"/>
        <v>229</v>
      </c>
      <c r="AL320" s="191">
        <f t="shared" si="4989"/>
        <v>351</v>
      </c>
      <c r="AM320" s="192">
        <f t="shared" si="4989"/>
        <v>332</v>
      </c>
      <c r="AN320" s="278">
        <f t="shared" si="4989"/>
        <v>45</v>
      </c>
      <c r="AO320" s="193">
        <f t="shared" si="4989"/>
        <v>58</v>
      </c>
      <c r="AP320" s="191">
        <f t="shared" si="4989"/>
        <v>92</v>
      </c>
      <c r="AQ320" s="278">
        <f t="shared" si="4989"/>
        <v>187</v>
      </c>
      <c r="AR320" s="194">
        <f t="shared" si="4989"/>
        <v>311</v>
      </c>
      <c r="AS320" s="195">
        <f t="shared" si="4989"/>
        <v>363</v>
      </c>
      <c r="AT320" s="278">
        <f t="shared" si="4989"/>
        <v>180</v>
      </c>
      <c r="AU320" s="193">
        <f t="shared" si="4989"/>
        <v>169</v>
      </c>
      <c r="AV320" s="191">
        <f t="shared" si="4989"/>
        <v>264</v>
      </c>
      <c r="AW320" s="192">
        <f t="shared" si="4990"/>
        <v>251</v>
      </c>
      <c r="AX320" s="278">
        <f t="shared" si="4990"/>
        <v>29</v>
      </c>
      <c r="AY320" s="193">
        <f t="shared" si="4990"/>
        <v>30</v>
      </c>
      <c r="AZ320" s="191">
        <f t="shared" si="4990"/>
        <v>139</v>
      </c>
      <c r="BA320" s="192">
        <f t="shared" si="4990"/>
        <v>220</v>
      </c>
      <c r="BB320" s="278">
        <f t="shared" si="4990"/>
        <v>131</v>
      </c>
      <c r="BC320" s="193">
        <f t="shared" si="4990"/>
        <v>106</v>
      </c>
      <c r="BD320" s="191">
        <f t="shared" si="4990"/>
        <v>316</v>
      </c>
      <c r="BE320" s="278">
        <f t="shared" si="4990"/>
        <v>274</v>
      </c>
      <c r="BF320" s="172">
        <f>SUM(AF320,AH320,AJ320,AL320,AN320,AP320,AR320,AT320,AV320,AX320,AZ320,BB320,BD320)</f>
        <v>2419</v>
      </c>
      <c r="BG320" s="173">
        <f>SUM(AG320,AI320,AK320,AM320,AO320,AQ320,AS320,AU320,AW320,AY320,BA320,BC320,BE320)</f>
        <v>2484</v>
      </c>
      <c r="BI320" s="137" t="s">
        <v>17</v>
      </c>
      <c r="BJ320" s="129" t="e">
        <f>#REF!/B343</f>
        <v>#REF!</v>
      </c>
      <c r="BK320" s="130">
        <f t="shared" ref="BK320" si="5018">C320/C343</f>
        <v>0</v>
      </c>
      <c r="BL320" s="131">
        <f t="shared" ref="BL320" si="5019">D320/D343</f>
        <v>2.5362318840579712E-2</v>
      </c>
      <c r="BM320" s="132">
        <f t="shared" ref="BM320" si="5020">E320/E343</f>
        <v>8.0971659919028337E-4</v>
      </c>
      <c r="BN320" s="129">
        <f t="shared" ref="BN320" si="5021">F320/F343</f>
        <v>3.1186440677966103E-2</v>
      </c>
      <c r="BO320" s="130">
        <f t="shared" ref="BO320" si="5022">G320/G343</f>
        <v>0</v>
      </c>
      <c r="BP320" s="131">
        <f t="shared" ref="BP320" si="5023">H320/H343</f>
        <v>1.6482412060301509E-2</v>
      </c>
      <c r="BQ320" s="132">
        <f t="shared" ref="BQ320" si="5024">I320/I343</f>
        <v>2.7219430485762143E-3</v>
      </c>
      <c r="BR320" s="129">
        <f t="shared" ref="BR320" si="5025">J320/J343</f>
        <v>1.976284584980237E-3</v>
      </c>
      <c r="BS320" s="130">
        <f t="shared" ref="BS320" si="5026">K320/K343</f>
        <v>3.663003663003663E-3</v>
      </c>
      <c r="BT320" s="131">
        <f t="shared" ref="BT320" si="5027">L320/L343</f>
        <v>5.7045065601825443E-3</v>
      </c>
      <c r="BU320" s="129">
        <f t="shared" ref="BU320" si="5028">M320/M343</f>
        <v>3.8356164383561643E-3</v>
      </c>
      <c r="BV320" s="133">
        <f t="shared" ref="BV320" si="5029">N320/N343</f>
        <v>5.0141704817963807E-3</v>
      </c>
      <c r="BW320" s="134">
        <f t="shared" ref="BW320" si="5030">O320/O343</f>
        <v>6.6381156316916486E-3</v>
      </c>
      <c r="BX320" s="129">
        <f t="shared" ref="BX320" si="5031">P320/P343</f>
        <v>2.4681201151789387E-3</v>
      </c>
      <c r="BY320" s="130">
        <f t="shared" ref="BY320" si="5032">Q320/Q343</f>
        <v>6.2622309197651665E-3</v>
      </c>
      <c r="BZ320" s="131">
        <f t="shared" ref="BZ320" si="5033">R320/R343</f>
        <v>1.671681711802073E-3</v>
      </c>
      <c r="CA320" s="132">
        <f t="shared" ref="CA320" si="5034">S320/S343</f>
        <v>0</v>
      </c>
      <c r="CB320" s="129">
        <f t="shared" ref="CB320" si="5035">T320/T343</f>
        <v>0</v>
      </c>
      <c r="CC320" s="130">
        <f t="shared" ref="CC320" si="5036">U320/U343</f>
        <v>0</v>
      </c>
      <c r="CD320" s="131">
        <f t="shared" ref="CD320" si="5037">V320/V343</f>
        <v>0</v>
      </c>
      <c r="CE320" s="132">
        <f t="shared" ref="CE320" si="5038">W320/W343</f>
        <v>0</v>
      </c>
      <c r="CF320" s="129">
        <f t="shared" ref="CF320" si="5039">X320/X343</f>
        <v>0</v>
      </c>
      <c r="CG320" s="130">
        <f t="shared" ref="CG320" si="5040">Y320/Y343</f>
        <v>0</v>
      </c>
      <c r="CH320" s="131">
        <f t="shared" ref="CH320" si="5041">Z320/Z343</f>
        <v>0</v>
      </c>
      <c r="CI320" s="129">
        <f t="shared" ref="CI320" si="5042">AA320/AA343</f>
        <v>0</v>
      </c>
      <c r="CJ320" s="135">
        <f t="shared" ref="CJ320" si="5043">AB320/AB343</f>
        <v>9.3158744808491002E-3</v>
      </c>
      <c r="CK320" s="136">
        <f t="shared" ref="CK320" si="5044">AC320/AC343</f>
        <v>2.0232968176431484E-3</v>
      </c>
    </row>
    <row r="321" spans="1:89" ht="13.5" thickBot="1" x14ac:dyDescent="0.25">
      <c r="A321" s="146" t="s">
        <v>18</v>
      </c>
      <c r="B321" s="196">
        <v>157</v>
      </c>
      <c r="C321" s="197">
        <v>43</v>
      </c>
      <c r="D321" s="198">
        <v>77</v>
      </c>
      <c r="E321" s="199">
        <v>20</v>
      </c>
      <c r="F321" s="196">
        <v>343</v>
      </c>
      <c r="G321" s="200">
        <v>91</v>
      </c>
      <c r="H321" s="198">
        <v>294</v>
      </c>
      <c r="I321" s="199">
        <v>146</v>
      </c>
      <c r="J321" s="196">
        <v>16</v>
      </c>
      <c r="K321" s="200">
        <v>25</v>
      </c>
      <c r="L321" s="198">
        <v>62</v>
      </c>
      <c r="M321" s="196">
        <v>131</v>
      </c>
      <c r="N321" s="201">
        <v>255</v>
      </c>
      <c r="O321" s="202">
        <v>234</v>
      </c>
      <c r="P321" s="196">
        <v>134</v>
      </c>
      <c r="Q321" s="200">
        <v>172</v>
      </c>
      <c r="R321" s="198">
        <v>131</v>
      </c>
      <c r="S321" s="199">
        <v>152</v>
      </c>
      <c r="T321" s="196">
        <v>10</v>
      </c>
      <c r="U321" s="200">
        <v>61</v>
      </c>
      <c r="V321" s="198">
        <v>91</v>
      </c>
      <c r="W321" s="199">
        <v>137</v>
      </c>
      <c r="X321" s="196">
        <v>133</v>
      </c>
      <c r="Y321" s="200">
        <v>90</v>
      </c>
      <c r="Z321" s="198">
        <v>207</v>
      </c>
      <c r="AA321" s="196">
        <v>159</v>
      </c>
      <c r="AB321" s="172">
        <v>1910</v>
      </c>
      <c r="AC321" s="173">
        <v>1461</v>
      </c>
      <c r="AE321" s="275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1.0660980810234541E-2</v>
      </c>
      <c r="BK321" s="130">
        <f t="shared" ref="BK321" si="5045">C321/C343</f>
        <v>1.5733626051957557E-2</v>
      </c>
      <c r="BL321" s="131">
        <f t="shared" ref="BL321" si="5046">D321/D343</f>
        <v>6.9746376811594207E-2</v>
      </c>
      <c r="BM321" s="132">
        <f t="shared" ref="BM321" si="5047">E321/E343</f>
        <v>1.6194331983805668E-2</v>
      </c>
      <c r="BN321" s="129">
        <f t="shared" ref="BN321" si="5048">F321/F343</f>
        <v>7.7514124293785305E-2</v>
      </c>
      <c r="BO321" s="130">
        <f t="shared" ref="BO321" si="5049">G321/G343</f>
        <v>2.6615969581749048E-2</v>
      </c>
      <c r="BP321" s="131">
        <f t="shared" ref="BP321" si="5050">H321/H343</f>
        <v>5.9095477386934672E-2</v>
      </c>
      <c r="BQ321" s="132">
        <f t="shared" ref="BQ321" si="5051">I321/I343</f>
        <v>3.0569514237855946E-2</v>
      </c>
      <c r="BR321" s="129">
        <f t="shared" ref="BR321" si="5052">J321/J343</f>
        <v>3.1620553359683792E-2</v>
      </c>
      <c r="BS321" s="130">
        <f t="shared" ref="BS321" si="5053">K321/K343</f>
        <v>4.5787545787545784E-2</v>
      </c>
      <c r="BT321" s="131">
        <f t="shared" ref="BT321" si="5054">L321/L343</f>
        <v>3.5367940673131773E-2</v>
      </c>
      <c r="BU321" s="129">
        <f t="shared" ref="BU321" si="5055">M321/M343</f>
        <v>7.1780821917808213E-2</v>
      </c>
      <c r="BV321" s="133">
        <f t="shared" ref="BV321" si="5056">N321/N343</f>
        <v>5.5591890124264222E-2</v>
      </c>
      <c r="BW321" s="134">
        <f t="shared" ref="BW321" si="5057">O321/O343</f>
        <v>5.0107066381156314E-2</v>
      </c>
      <c r="BX321" s="129">
        <f t="shared" ref="BX321" si="5058">P321/P343</f>
        <v>5.5121349238996295E-2</v>
      </c>
      <c r="BY321" s="130">
        <f t="shared" ref="BY321" si="5059">Q321/Q343</f>
        <v>6.7318982387475537E-2</v>
      </c>
      <c r="BZ321" s="131">
        <f t="shared" ref="BZ321" si="5060">R321/R343</f>
        <v>4.379806084921431E-2</v>
      </c>
      <c r="CA321" s="132">
        <f t="shared" ref="CA321" si="5061">S321/S343</f>
        <v>4.4147545744989837E-2</v>
      </c>
      <c r="CB321" s="129">
        <f t="shared" ref="CB321" si="5062">T321/T343</f>
        <v>2.3696682464454975E-2</v>
      </c>
      <c r="CC321" s="130">
        <f t="shared" ref="CC321" si="5063">U321/U343</f>
        <v>0.12761506276150628</v>
      </c>
      <c r="CD321" s="131">
        <f t="shared" ref="CD321" si="5064">V321/V343</f>
        <v>4.0880503144654086E-2</v>
      </c>
      <c r="CE321" s="132">
        <f t="shared" ref="CE321" si="5065">W321/W343</f>
        <v>4.8650568181818184E-2</v>
      </c>
      <c r="CF321" s="129">
        <f t="shared" ref="CF321" si="5066">X321/X343</f>
        <v>6.6334164588528685E-2</v>
      </c>
      <c r="CG321" s="130">
        <f t="shared" ref="CG321" si="5067">Y321/Y343</f>
        <v>6.4608758076094758E-2</v>
      </c>
      <c r="CH321" s="131">
        <f t="shared" ref="CH321" si="5068">Z321/Z343</f>
        <v>4.6695240243627339E-2</v>
      </c>
      <c r="CI321" s="129">
        <f t="shared" ref="CI321" si="5069">AA321/AA343</f>
        <v>3.3772302463891249E-2</v>
      </c>
      <c r="CJ321" s="135">
        <f t="shared" ref="CJ321" si="5070">AB321/AB343</f>
        <v>5.5087678818643286E-2</v>
      </c>
      <c r="CK321" s="136">
        <f t="shared" ref="CK321" si="5071">AC321/AC343</f>
        <v>4.222909500823771E-2</v>
      </c>
    </row>
    <row r="322" spans="1:89" ht="14.25" thickTop="1" thickBot="1" x14ac:dyDescent="0.25">
      <c r="A322" s="137" t="s">
        <v>19</v>
      </c>
      <c r="B322" s="189">
        <v>196</v>
      </c>
      <c r="C322" s="190">
        <v>166</v>
      </c>
      <c r="D322" s="191">
        <v>101</v>
      </c>
      <c r="E322" s="192">
        <v>72</v>
      </c>
      <c r="F322" s="189">
        <v>432</v>
      </c>
      <c r="G322" s="193">
        <v>223</v>
      </c>
      <c r="H322" s="191">
        <v>363</v>
      </c>
      <c r="I322" s="192">
        <v>274</v>
      </c>
      <c r="J322" s="189">
        <v>32</v>
      </c>
      <c r="K322" s="193">
        <v>45</v>
      </c>
      <c r="L322" s="191">
        <v>122</v>
      </c>
      <c r="M322" s="189">
        <v>197</v>
      </c>
      <c r="N322" s="194">
        <v>360</v>
      </c>
      <c r="O322" s="195">
        <v>344</v>
      </c>
      <c r="P322" s="189">
        <v>200</v>
      </c>
      <c r="Q322" s="193">
        <v>154</v>
      </c>
      <c r="R322" s="191">
        <v>223</v>
      </c>
      <c r="S322" s="192">
        <v>236</v>
      </c>
      <c r="T322" s="189">
        <v>65</v>
      </c>
      <c r="U322" s="193">
        <v>61</v>
      </c>
      <c r="V322" s="191">
        <v>127</v>
      </c>
      <c r="W322" s="192">
        <v>258</v>
      </c>
      <c r="X322" s="189">
        <v>202</v>
      </c>
      <c r="Y322" s="193">
        <v>138</v>
      </c>
      <c r="Z322" s="191">
        <v>289</v>
      </c>
      <c r="AA322" s="189">
        <v>309</v>
      </c>
      <c r="AB322" s="172">
        <v>2712</v>
      </c>
      <c r="AC322" s="173">
        <v>2477</v>
      </c>
      <c r="AE322" s="269" t="s">
        <v>13</v>
      </c>
      <c r="AF322" s="20">
        <f t="shared" ref="AF322:BG322" si="5072">SUM(AF319:AF321)</f>
        <v>418</v>
      </c>
      <c r="AG322" s="21">
        <f t="shared" si="5072"/>
        <v>428</v>
      </c>
      <c r="AH322" s="20">
        <f t="shared" si="5072"/>
        <v>157</v>
      </c>
      <c r="AI322" s="21">
        <f t="shared" si="5072"/>
        <v>173</v>
      </c>
      <c r="AJ322" s="20">
        <f t="shared" si="5072"/>
        <v>708</v>
      </c>
      <c r="AK322" s="21">
        <f t="shared" si="5072"/>
        <v>487</v>
      </c>
      <c r="AL322" s="20">
        <f t="shared" si="5072"/>
        <v>727</v>
      </c>
      <c r="AM322" s="21">
        <f t="shared" si="5072"/>
        <v>692</v>
      </c>
      <c r="AN322" s="20">
        <f t="shared" si="5072"/>
        <v>89</v>
      </c>
      <c r="AO322" s="21">
        <f t="shared" si="5072"/>
        <v>118</v>
      </c>
      <c r="AP322" s="20">
        <f t="shared" si="5072"/>
        <v>205</v>
      </c>
      <c r="AQ322" s="21">
        <f t="shared" si="5072"/>
        <v>451</v>
      </c>
      <c r="AR322" s="20">
        <f t="shared" si="5072"/>
        <v>700</v>
      </c>
      <c r="AS322" s="21">
        <f t="shared" si="5072"/>
        <v>815</v>
      </c>
      <c r="AT322" s="20">
        <f t="shared" si="5072"/>
        <v>395</v>
      </c>
      <c r="AU322" s="21">
        <f t="shared" si="5072"/>
        <v>380</v>
      </c>
      <c r="AV322" s="20">
        <f t="shared" si="5072"/>
        <v>549</v>
      </c>
      <c r="AW322" s="21">
        <f t="shared" si="5072"/>
        <v>492</v>
      </c>
      <c r="AX322" s="20">
        <f t="shared" si="5072"/>
        <v>70</v>
      </c>
      <c r="AY322" s="21">
        <f t="shared" si="5072"/>
        <v>81</v>
      </c>
      <c r="AZ322" s="20">
        <f t="shared" si="5072"/>
        <v>299</v>
      </c>
      <c r="BA322" s="21">
        <f t="shared" si="5072"/>
        <v>497</v>
      </c>
      <c r="BB322" s="20">
        <f t="shared" si="5072"/>
        <v>341</v>
      </c>
      <c r="BC322" s="21">
        <f t="shared" si="5072"/>
        <v>242</v>
      </c>
      <c r="BD322" s="20">
        <f t="shared" si="5072"/>
        <v>644</v>
      </c>
      <c r="BE322" s="21">
        <f t="shared" si="5072"/>
        <v>614</v>
      </c>
      <c r="BF322" s="174">
        <f t="shared" si="5072"/>
        <v>5302</v>
      </c>
      <c r="BG322" s="175">
        <f t="shared" si="5072"/>
        <v>5470</v>
      </c>
      <c r="BI322" s="137" t="s">
        <v>19</v>
      </c>
      <c r="BJ322" s="129">
        <f>B322/B343</f>
        <v>6.965174129353234E-2</v>
      </c>
      <c r="BK322" s="130">
        <f t="shared" ref="BK322" si="5073">C322/C343</f>
        <v>6.0739114526161729E-2</v>
      </c>
      <c r="BL322" s="131">
        <f t="shared" ref="BL322" si="5074">D322/D343</f>
        <v>9.1485507246376815E-2</v>
      </c>
      <c r="BM322" s="132">
        <f t="shared" ref="BM322" si="5075">E322/E343</f>
        <v>5.8299595141700404E-2</v>
      </c>
      <c r="BN322" s="129">
        <f t="shared" ref="BN322" si="5076">F322/F343</f>
        <v>9.7627118644067798E-2</v>
      </c>
      <c r="BO322" s="130">
        <f t="shared" ref="BO322" si="5077">G322/G343</f>
        <v>6.5223749634396019E-2</v>
      </c>
      <c r="BP322" s="131">
        <f t="shared" ref="BP322" si="5078">H322/H343</f>
        <v>7.2964824120603011E-2</v>
      </c>
      <c r="BQ322" s="132">
        <f t="shared" ref="BQ322" si="5079">I322/I343</f>
        <v>5.7370184254606368E-2</v>
      </c>
      <c r="BR322" s="129">
        <f t="shared" ref="BR322" si="5080">J322/J343</f>
        <v>6.3241106719367585E-2</v>
      </c>
      <c r="BS322" s="130">
        <f t="shared" ref="BS322" si="5081">K322/K343</f>
        <v>8.2417582417582416E-2</v>
      </c>
      <c r="BT322" s="131">
        <f t="shared" ref="BT322" si="5082">L322/L343</f>
        <v>6.9594980034227039E-2</v>
      </c>
      <c r="BU322" s="129">
        <f t="shared" ref="BU322" si="5083">M322/M343</f>
        <v>0.10794520547945205</v>
      </c>
      <c r="BV322" s="133">
        <f t="shared" ref="BV322" si="5084">N322/N343</f>
        <v>7.8482668410725959E-2</v>
      </c>
      <c r="BW322" s="134">
        <f t="shared" ref="BW322" si="5085">O322/O343</f>
        <v>7.366167023554604E-2</v>
      </c>
      <c r="BX322" s="129">
        <f t="shared" ref="BX322" si="5086">P322/P343</f>
        <v>8.2270670505964621E-2</v>
      </c>
      <c r="BY322" s="130">
        <f t="shared" ref="BY322" si="5087">Q322/Q343</f>
        <v>6.0273972602739728E-2</v>
      </c>
      <c r="BZ322" s="131">
        <f t="shared" ref="BZ322" si="5088">R322/R343</f>
        <v>7.4557004346372455E-2</v>
      </c>
      <c r="CA322" s="132">
        <f t="shared" ref="CA322" si="5089">S322/S343</f>
        <v>6.8544873656694746E-2</v>
      </c>
      <c r="CB322" s="129">
        <f t="shared" ref="CB322" si="5090">T322/T343</f>
        <v>0.15402843601895735</v>
      </c>
      <c r="CC322" s="130">
        <f t="shared" ref="CC322" si="5091">U322/U343</f>
        <v>0.12761506276150628</v>
      </c>
      <c r="CD322" s="131">
        <f t="shared" ref="CD322" si="5092">V322/V343</f>
        <v>5.7053009883198565E-2</v>
      </c>
      <c r="CE322" s="132">
        <f t="shared" ref="CE322" si="5093">W322/W343</f>
        <v>9.1619318181818177E-2</v>
      </c>
      <c r="CF322" s="129">
        <f t="shared" ref="CF322" si="5094">X322/X343</f>
        <v>0.10074812967581047</v>
      </c>
      <c r="CG322" s="130">
        <f t="shared" ref="CG322" si="5095">Y322/Y343</f>
        <v>9.9066762383345303E-2</v>
      </c>
      <c r="CH322" s="131">
        <f t="shared" ref="CH322" si="5096">Z322/Z343</f>
        <v>6.5192871644484549E-2</v>
      </c>
      <c r="CI322" s="129">
        <f t="shared" ref="CI322" si="5097">AA322/AA343</f>
        <v>6.5632965165675447E-2</v>
      </c>
      <c r="CJ322" s="135">
        <f t="shared" ref="CJ322" si="5098">AB322/AB343</f>
        <v>7.8218735579141677E-2</v>
      </c>
      <c r="CK322" s="136">
        <f t="shared" ref="CK322" si="5099">AC322/AC343</f>
        <v>7.1595803104315403E-2</v>
      </c>
    </row>
    <row r="323" spans="1:89" ht="13.5" thickTop="1" x14ac:dyDescent="0.2">
      <c r="A323" s="146" t="s">
        <v>20</v>
      </c>
      <c r="B323" s="196">
        <v>235</v>
      </c>
      <c r="C323" s="197">
        <v>249</v>
      </c>
      <c r="D323" s="198">
        <v>79</v>
      </c>
      <c r="E323" s="199">
        <v>87</v>
      </c>
      <c r="F323" s="196">
        <v>408</v>
      </c>
      <c r="G323" s="200">
        <v>258</v>
      </c>
      <c r="H323" s="198">
        <v>376</v>
      </c>
      <c r="I323" s="199">
        <v>360</v>
      </c>
      <c r="J323" s="196">
        <v>44</v>
      </c>
      <c r="K323" s="200">
        <v>60</v>
      </c>
      <c r="L323" s="198">
        <v>113</v>
      </c>
      <c r="M323" s="196">
        <v>264</v>
      </c>
      <c r="N323" s="201">
        <v>389</v>
      </c>
      <c r="O323" s="202">
        <v>452</v>
      </c>
      <c r="P323" s="196">
        <v>215</v>
      </c>
      <c r="Q323" s="200">
        <v>211</v>
      </c>
      <c r="R323" s="198">
        <v>285</v>
      </c>
      <c r="S323" s="199">
        <v>241</v>
      </c>
      <c r="T323" s="196">
        <v>41</v>
      </c>
      <c r="U323" s="200">
        <v>51</v>
      </c>
      <c r="V323" s="198">
        <v>160</v>
      </c>
      <c r="W323" s="199">
        <v>277</v>
      </c>
      <c r="X323" s="196">
        <v>210</v>
      </c>
      <c r="Y323" s="200">
        <v>136</v>
      </c>
      <c r="Z323" s="198">
        <v>328</v>
      </c>
      <c r="AA323" s="196">
        <v>340</v>
      </c>
      <c r="AB323" s="172">
        <v>2883</v>
      </c>
      <c r="AC323" s="173">
        <v>2986</v>
      </c>
      <c r="BI323" s="146" t="s">
        <v>20</v>
      </c>
      <c r="BJ323" s="129">
        <f>B323/B343</f>
        <v>8.3511016346837247E-2</v>
      </c>
      <c r="BK323" s="130">
        <f t="shared" ref="BK323" si="5100">C323/C343</f>
        <v>9.110867178924259E-2</v>
      </c>
      <c r="BL323" s="131">
        <f t="shared" ref="BL323" si="5101">D323/D343</f>
        <v>7.1557971014492752E-2</v>
      </c>
      <c r="BM323" s="132">
        <f t="shared" ref="BM323" si="5102">E323/E343</f>
        <v>7.0445344129554652E-2</v>
      </c>
      <c r="BN323" s="129">
        <f t="shared" ref="BN323" si="5103">F323/F343</f>
        <v>9.2203389830508478E-2</v>
      </c>
      <c r="BO323" s="130">
        <f t="shared" ref="BO323" si="5104">G323/G343</f>
        <v>7.5460661011991809E-2</v>
      </c>
      <c r="BP323" s="131">
        <f t="shared" ref="BP323" si="5105">H323/H343</f>
        <v>7.5577889447236174E-2</v>
      </c>
      <c r="BQ323" s="132">
        <f t="shared" ref="BQ323" si="5106">I323/I343</f>
        <v>7.5376884422110546E-2</v>
      </c>
      <c r="BR323" s="129">
        <f t="shared" ref="BR323" si="5107">J323/J343</f>
        <v>8.6956521739130432E-2</v>
      </c>
      <c r="BS323" s="130">
        <f t="shared" ref="BS323" si="5108">K323/K343</f>
        <v>0.10989010989010989</v>
      </c>
      <c r="BT323" s="131">
        <f t="shared" ref="BT323" si="5109">L323/L343</f>
        <v>6.4460924130062755E-2</v>
      </c>
      <c r="BU323" s="129">
        <f t="shared" ref="BU323" si="5110">M323/M343</f>
        <v>0.14465753424657535</v>
      </c>
      <c r="BV323" s="133">
        <f t="shared" ref="BV323" si="5111">N323/N343</f>
        <v>8.480488336603445E-2</v>
      </c>
      <c r="BW323" s="134">
        <f t="shared" ref="BW323" si="5112">O323/O343</f>
        <v>9.6788008565310488E-2</v>
      </c>
      <c r="BX323" s="129">
        <f t="shared" ref="BX323" si="5113">P323/P343</f>
        <v>8.8440970793911972E-2</v>
      </c>
      <c r="BY323" s="130">
        <f t="shared" ref="BY323" si="5114">Q323/Q343</f>
        <v>8.2583170254403135E-2</v>
      </c>
      <c r="BZ323" s="131">
        <f t="shared" ref="BZ323" si="5115">R323/R343</f>
        <v>9.5285857572718152E-2</v>
      </c>
      <c r="CA323" s="132">
        <f t="shared" ref="CA323" si="5116">S323/S343</f>
        <v>6.9997095556200983E-2</v>
      </c>
      <c r="CB323" s="129">
        <f t="shared" ref="CB323" si="5117">T323/T343</f>
        <v>9.7156398104265407E-2</v>
      </c>
      <c r="CC323" s="130">
        <f t="shared" ref="CC323" si="5118">U323/U343</f>
        <v>0.10669456066945607</v>
      </c>
      <c r="CD323" s="131">
        <f t="shared" ref="CD323" si="5119">V323/V343</f>
        <v>7.1877807726864335E-2</v>
      </c>
      <c r="CE323" s="132">
        <f t="shared" ref="CE323" si="5120">W323/W343</f>
        <v>9.8366477272727279E-2</v>
      </c>
      <c r="CF323" s="129">
        <f t="shared" ref="CF323" si="5121">X323/X343</f>
        <v>0.10473815461346633</v>
      </c>
      <c r="CG323" s="130">
        <f t="shared" ref="CG323" si="5122">Y323/Y343</f>
        <v>9.763101220387653E-2</v>
      </c>
      <c r="CH323" s="131">
        <f t="shared" ref="CH323" si="5123">Z323/Z343</f>
        <v>7.3990525603428836E-2</v>
      </c>
      <c r="CI323" s="129">
        <f t="shared" ref="CI323" si="5124">AA323/AA343</f>
        <v>7.2217502124044181E-2</v>
      </c>
      <c r="CJ323" s="135">
        <f t="shared" ref="CJ323" si="5125">AB323/AB343</f>
        <v>8.3150669127826482E-2</v>
      </c>
      <c r="CK323" s="136">
        <f t="shared" ref="CK323" si="5126">AC323/AC343</f>
        <v>8.63080613926063E-2</v>
      </c>
    </row>
    <row r="324" spans="1:89" ht="13.5" thickBot="1" x14ac:dyDescent="0.25">
      <c r="A324" s="137" t="s">
        <v>21</v>
      </c>
      <c r="B324" s="189">
        <v>183</v>
      </c>
      <c r="C324" s="190">
        <v>179</v>
      </c>
      <c r="D324" s="191">
        <v>78</v>
      </c>
      <c r="E324" s="192">
        <v>86</v>
      </c>
      <c r="F324" s="189">
        <v>300</v>
      </c>
      <c r="G324" s="193">
        <v>229</v>
      </c>
      <c r="H324" s="191">
        <v>351</v>
      </c>
      <c r="I324" s="192">
        <v>332</v>
      </c>
      <c r="J324" s="189">
        <v>45</v>
      </c>
      <c r="K324" s="193">
        <v>58</v>
      </c>
      <c r="L324" s="191">
        <v>92</v>
      </c>
      <c r="M324" s="189">
        <v>187</v>
      </c>
      <c r="N324" s="194">
        <v>311</v>
      </c>
      <c r="O324" s="195">
        <v>363</v>
      </c>
      <c r="P324" s="189">
        <v>180</v>
      </c>
      <c r="Q324" s="193">
        <v>169</v>
      </c>
      <c r="R324" s="191">
        <v>264</v>
      </c>
      <c r="S324" s="192">
        <v>251</v>
      </c>
      <c r="T324" s="189">
        <v>29</v>
      </c>
      <c r="U324" s="193">
        <v>30</v>
      </c>
      <c r="V324" s="191">
        <v>139</v>
      </c>
      <c r="W324" s="192">
        <v>220</v>
      </c>
      <c r="X324" s="189">
        <v>131</v>
      </c>
      <c r="Y324" s="193">
        <v>106</v>
      </c>
      <c r="Z324" s="191">
        <v>316</v>
      </c>
      <c r="AA324" s="189">
        <v>274</v>
      </c>
      <c r="AB324" s="172">
        <v>2419</v>
      </c>
      <c r="AC324" s="173">
        <v>2484</v>
      </c>
      <c r="AE324" s="272" t="s">
        <v>85</v>
      </c>
      <c r="BI324" s="137" t="s">
        <v>21</v>
      </c>
      <c r="BJ324" s="129">
        <f>B324/B343</f>
        <v>6.5031982942430705E-2</v>
      </c>
      <c r="BK324" s="130">
        <f t="shared" ref="BK324" si="5127">C324/C343</f>
        <v>6.5495792169776801E-2</v>
      </c>
      <c r="BL324" s="131">
        <f t="shared" ref="BL324" si="5128">D324/D343</f>
        <v>7.0652173913043473E-2</v>
      </c>
      <c r="BM324" s="132">
        <f t="shared" ref="BM324" si="5129">E324/E343</f>
        <v>6.9635627530364369E-2</v>
      </c>
      <c r="BN324" s="129">
        <f t="shared" ref="BN324" si="5130">F324/F343</f>
        <v>6.7796610169491525E-2</v>
      </c>
      <c r="BO324" s="130">
        <f t="shared" ref="BO324" si="5131">G324/G343</f>
        <v>6.6978648727698153E-2</v>
      </c>
      <c r="BP324" s="131">
        <f t="shared" ref="BP324" si="5132">H324/H343</f>
        <v>7.0552763819095476E-2</v>
      </c>
      <c r="BQ324" s="132">
        <f t="shared" ref="BQ324" si="5133">I324/I343</f>
        <v>6.9514237855946404E-2</v>
      </c>
      <c r="BR324" s="129">
        <f t="shared" ref="BR324" si="5134">J324/J343</f>
        <v>8.8932806324110672E-2</v>
      </c>
      <c r="BS324" s="130">
        <f t="shared" ref="BS324" si="5135">K324/K343</f>
        <v>0.10622710622710622</v>
      </c>
      <c r="BT324" s="131">
        <f t="shared" ref="BT324" si="5136">L324/L343</f>
        <v>5.2481460353679406E-2</v>
      </c>
      <c r="BU324" s="129">
        <f t="shared" ref="BU324" si="5137">M324/M343</f>
        <v>0.10246575342465754</v>
      </c>
      <c r="BV324" s="133">
        <f t="shared" ref="BV324" si="5138">N324/N343</f>
        <v>6.7800305210377151E-2</v>
      </c>
      <c r="BW324" s="134">
        <f t="shared" ref="BW324" si="5139">O324/O343</f>
        <v>7.7730192719486085E-2</v>
      </c>
      <c r="BX324" s="129">
        <f t="shared" ref="BX324" si="5140">P324/P343</f>
        <v>7.4043603455368159E-2</v>
      </c>
      <c r="BY324" s="130">
        <f t="shared" ref="BY324" si="5141">Q324/Q343</f>
        <v>6.6144814090019571E-2</v>
      </c>
      <c r="BZ324" s="131">
        <f t="shared" ref="BZ324" si="5142">R324/R343</f>
        <v>8.826479438314945E-2</v>
      </c>
      <c r="CA324" s="132">
        <f t="shared" ref="CA324" si="5143">S324/S343</f>
        <v>7.2901539355213471E-2</v>
      </c>
      <c r="CB324" s="129">
        <f t="shared" ref="CB324" si="5144">T324/T343</f>
        <v>6.8720379146919433E-2</v>
      </c>
      <c r="CC324" s="130">
        <f t="shared" ref="CC324" si="5145">U324/U343</f>
        <v>6.2761506276150625E-2</v>
      </c>
      <c r="CD324" s="131">
        <f t="shared" ref="CD324" si="5146">V324/V343</f>
        <v>6.2443845462713386E-2</v>
      </c>
      <c r="CE324" s="132">
        <f t="shared" ref="CE324" si="5147">W324/W343</f>
        <v>7.8125E-2</v>
      </c>
      <c r="CF324" s="129">
        <f t="shared" ref="CF324" si="5148">X324/X343</f>
        <v>6.5336658354114716E-2</v>
      </c>
      <c r="CG324" s="130">
        <f t="shared" ref="CG324" si="5149">Y324/Y343</f>
        <v>7.6094759511844939E-2</v>
      </c>
      <c r="CH324" s="131">
        <f t="shared" ref="CH324" si="5150">Z324/Z343</f>
        <v>7.1283555154522893E-2</v>
      </c>
      <c r="CI324" s="129">
        <f t="shared" ref="CI324" si="5151">AA324/AA343</f>
        <v>5.8198810535259132E-2</v>
      </c>
      <c r="CJ324" s="135">
        <f t="shared" ref="CJ324" si="5152">AB324/AB343</f>
        <v>6.9768112598061843E-2</v>
      </c>
      <c r="CK324" s="136">
        <f t="shared" ref="CK324" si="5153">AC324/AC343</f>
        <v>7.1798132786079716E-2</v>
      </c>
    </row>
    <row r="325" spans="1:89" ht="14.25" thickTop="1" thickBot="1" x14ac:dyDescent="0.25">
      <c r="A325" s="146" t="s">
        <v>22</v>
      </c>
      <c r="B325" s="196">
        <v>181</v>
      </c>
      <c r="C325" s="197">
        <v>147</v>
      </c>
      <c r="D325" s="198">
        <v>72</v>
      </c>
      <c r="E325" s="199">
        <v>49</v>
      </c>
      <c r="F325" s="196">
        <v>251</v>
      </c>
      <c r="G325" s="200">
        <v>203</v>
      </c>
      <c r="H325" s="198">
        <v>325</v>
      </c>
      <c r="I325" s="199">
        <v>286</v>
      </c>
      <c r="J325" s="196">
        <v>28</v>
      </c>
      <c r="K325" s="200">
        <v>60</v>
      </c>
      <c r="L325" s="198">
        <v>79</v>
      </c>
      <c r="M325" s="196">
        <v>128</v>
      </c>
      <c r="N325" s="201">
        <v>282</v>
      </c>
      <c r="O325" s="202">
        <v>281</v>
      </c>
      <c r="P325" s="196">
        <v>119</v>
      </c>
      <c r="Q325" s="200">
        <v>151</v>
      </c>
      <c r="R325" s="198">
        <v>232</v>
      </c>
      <c r="S325" s="199">
        <v>181</v>
      </c>
      <c r="T325" s="196">
        <v>14</v>
      </c>
      <c r="U325" s="200">
        <v>19</v>
      </c>
      <c r="V325" s="198">
        <v>111</v>
      </c>
      <c r="W325" s="199">
        <v>168</v>
      </c>
      <c r="X325" s="196">
        <v>94</v>
      </c>
      <c r="Y325" s="200">
        <v>78</v>
      </c>
      <c r="Z325" s="198">
        <v>262</v>
      </c>
      <c r="AA325" s="196">
        <v>304</v>
      </c>
      <c r="AB325" s="172">
        <v>2050</v>
      </c>
      <c r="AC325" s="173">
        <v>2055</v>
      </c>
      <c r="AE325" s="298" t="s">
        <v>0</v>
      </c>
      <c r="AF325" s="292" t="s">
        <v>1</v>
      </c>
      <c r="AG325" s="293"/>
      <c r="AH325" s="292" t="s">
        <v>2</v>
      </c>
      <c r="AI325" s="293"/>
      <c r="AJ325" s="292" t="s">
        <v>3</v>
      </c>
      <c r="AK325" s="293"/>
      <c r="AL325" s="292" t="s">
        <v>4</v>
      </c>
      <c r="AM325" s="293"/>
      <c r="AN325" s="292" t="s">
        <v>5</v>
      </c>
      <c r="AO325" s="293"/>
      <c r="AP325" s="292" t="s">
        <v>6</v>
      </c>
      <c r="AQ325" s="293"/>
      <c r="AR325" s="292" t="s">
        <v>7</v>
      </c>
      <c r="AS325" s="293"/>
      <c r="AT325" s="292" t="s">
        <v>8</v>
      </c>
      <c r="AU325" s="293"/>
      <c r="AV325" s="292" t="s">
        <v>9</v>
      </c>
      <c r="AW325" s="293"/>
      <c r="AX325" s="292" t="s">
        <v>10</v>
      </c>
      <c r="AY325" s="293"/>
      <c r="AZ325" s="292" t="s">
        <v>11</v>
      </c>
      <c r="BA325" s="293"/>
      <c r="BB325" s="292" t="s">
        <v>12</v>
      </c>
      <c r="BC325" s="293"/>
      <c r="BD325" s="294" t="s">
        <v>40</v>
      </c>
      <c r="BE325" s="295"/>
      <c r="BF325" s="296" t="s">
        <v>41</v>
      </c>
      <c r="BG325" s="297"/>
      <c r="BI325" s="146" t="s">
        <v>22</v>
      </c>
      <c r="BJ325" s="129">
        <f>B325/B343</f>
        <v>6.4321250888415074E-2</v>
      </c>
      <c r="BK325" s="130">
        <f t="shared" ref="BK325" si="5154">C325/C343</f>
        <v>5.3787047200878159E-2</v>
      </c>
      <c r="BL325" s="131">
        <f t="shared" ref="BL325" si="5155">D325/D343</f>
        <v>6.5217391304347824E-2</v>
      </c>
      <c r="BM325" s="132">
        <f t="shared" ref="BM325" si="5156">E325/E343</f>
        <v>3.9676113360323888E-2</v>
      </c>
      <c r="BN325" s="129">
        <f t="shared" ref="BN325" si="5157">F325/F343</f>
        <v>5.6723163841807908E-2</v>
      </c>
      <c r="BO325" s="130">
        <f t="shared" ref="BO325" si="5158">G325/G343</f>
        <v>5.9374085990055572E-2</v>
      </c>
      <c r="BP325" s="131">
        <f t="shared" ref="BP325" si="5159">H325/H343</f>
        <v>6.5326633165829151E-2</v>
      </c>
      <c r="BQ325" s="132">
        <f t="shared" ref="BQ325" si="5160">I325/I343</f>
        <v>5.9882747068676717E-2</v>
      </c>
      <c r="BR325" s="129">
        <f t="shared" ref="BR325" si="5161">J325/J343</f>
        <v>5.533596837944664E-2</v>
      </c>
      <c r="BS325" s="130">
        <f t="shared" ref="BS325" si="5162">K325/K343</f>
        <v>0.10989010989010989</v>
      </c>
      <c r="BT325" s="131">
        <f t="shared" ref="BT325" si="5163">L325/L343</f>
        <v>4.50656018254421E-2</v>
      </c>
      <c r="BU325" s="129">
        <f t="shared" ref="BU325" si="5164">M325/M343</f>
        <v>7.0136986301369858E-2</v>
      </c>
      <c r="BV325" s="133">
        <f t="shared" ref="BV325" si="5165">N325/N343</f>
        <v>6.1478090255068674E-2</v>
      </c>
      <c r="BW325" s="134">
        <f t="shared" ref="BW325" si="5166">O325/O343</f>
        <v>6.017130620985011E-2</v>
      </c>
      <c r="BX325" s="129">
        <f t="shared" ref="BX325" si="5167">P325/P343</f>
        <v>4.8951048951048952E-2</v>
      </c>
      <c r="BY325" s="130">
        <f t="shared" ref="BY325" si="5168">Q325/Q343</f>
        <v>5.9099804305283755E-2</v>
      </c>
      <c r="BZ325" s="131">
        <f t="shared" ref="BZ325" si="5169">R325/R343</f>
        <v>7.7566031427616186E-2</v>
      </c>
      <c r="CA325" s="132">
        <f t="shared" ref="CA325" si="5170">S325/S343</f>
        <v>5.257043276212605E-2</v>
      </c>
      <c r="CB325" s="129">
        <f t="shared" ref="CB325" si="5171">T325/T343</f>
        <v>3.3175355450236969E-2</v>
      </c>
      <c r="CC325" s="130">
        <f t="shared" ref="CC325" si="5172">U325/U343</f>
        <v>3.9748953974895397E-2</v>
      </c>
      <c r="CD325" s="131">
        <f t="shared" ref="CD325" si="5173">V325/V343</f>
        <v>4.9865229110512131E-2</v>
      </c>
      <c r="CE325" s="132">
        <f t="shared" ref="CE325" si="5174">W325/W343</f>
        <v>5.9659090909090912E-2</v>
      </c>
      <c r="CF325" s="129">
        <f t="shared" ref="CF325" si="5175">X325/X343</f>
        <v>4.6882793017456362E-2</v>
      </c>
      <c r="CG325" s="130">
        <f t="shared" ref="CG325" si="5176">Y325/Y343</f>
        <v>5.5994256999282122E-2</v>
      </c>
      <c r="CH325" s="131">
        <f t="shared" ref="CH325" si="5177">Z325/Z343</f>
        <v>5.9102188134446197E-2</v>
      </c>
      <c r="CI325" s="129">
        <f t="shared" ref="CI325" si="5178">AA325/AA343</f>
        <v>6.4570943075615977E-2</v>
      </c>
      <c r="CJ325" s="135">
        <f t="shared" ref="CJ325" si="5179">AB325/AB343</f>
        <v>5.9125519150899863E-2</v>
      </c>
      <c r="CK325" s="136">
        <f t="shared" ref="CK325" si="5180">AC325/AC343</f>
        <v>5.9398213717952425E-2</v>
      </c>
    </row>
    <row r="326" spans="1:89" ht="15" thickTop="1" thickBot="1" x14ac:dyDescent="0.3">
      <c r="A326" s="137" t="s">
        <v>23</v>
      </c>
      <c r="B326" s="189">
        <v>123</v>
      </c>
      <c r="C326" s="190">
        <v>173</v>
      </c>
      <c r="D326" s="191">
        <v>51</v>
      </c>
      <c r="E326" s="192">
        <v>73</v>
      </c>
      <c r="F326" s="189">
        <v>234</v>
      </c>
      <c r="G326" s="193">
        <v>114</v>
      </c>
      <c r="H326" s="191">
        <v>231</v>
      </c>
      <c r="I326" s="192">
        <v>282</v>
      </c>
      <c r="J326" s="189">
        <v>27</v>
      </c>
      <c r="K326" s="193">
        <v>34</v>
      </c>
      <c r="L326" s="191">
        <v>48</v>
      </c>
      <c r="M326" s="189">
        <v>77</v>
      </c>
      <c r="N326" s="194">
        <v>232</v>
      </c>
      <c r="O326" s="195">
        <v>257</v>
      </c>
      <c r="P326" s="189">
        <v>134</v>
      </c>
      <c r="Q326" s="193">
        <v>133</v>
      </c>
      <c r="R326" s="191">
        <v>147</v>
      </c>
      <c r="S326" s="192">
        <v>195</v>
      </c>
      <c r="T326" s="189">
        <v>30</v>
      </c>
      <c r="U326" s="193">
        <v>19</v>
      </c>
      <c r="V326" s="191">
        <v>116</v>
      </c>
      <c r="W326" s="192">
        <v>155</v>
      </c>
      <c r="X326" s="189">
        <v>81</v>
      </c>
      <c r="Y326" s="193">
        <v>36</v>
      </c>
      <c r="Z326" s="191">
        <v>296</v>
      </c>
      <c r="AA326" s="189">
        <v>370</v>
      </c>
      <c r="AB326" s="172">
        <v>1750</v>
      </c>
      <c r="AC326" s="173">
        <v>1918</v>
      </c>
      <c r="AE326" s="299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4.3710021321961619E-2</v>
      </c>
      <c r="BK326" s="130">
        <f t="shared" ref="BK326" si="5181">C326/C343</f>
        <v>6.3300402488108309E-2</v>
      </c>
      <c r="BL326" s="131">
        <f t="shared" ref="BL326" si="5182">D326/D343</f>
        <v>4.619565217391304E-2</v>
      </c>
      <c r="BM326" s="132">
        <f t="shared" ref="BM326" si="5183">E326/E343</f>
        <v>5.9109311740890687E-2</v>
      </c>
      <c r="BN326" s="129">
        <f t="shared" ref="BN326" si="5184">F326/F343</f>
        <v>5.2881355932203389E-2</v>
      </c>
      <c r="BO326" s="130">
        <f t="shared" ref="BO326" si="5185">G326/G343</f>
        <v>3.3343082772740569E-2</v>
      </c>
      <c r="BP326" s="131">
        <f t="shared" ref="BP326" si="5186">H326/H343</f>
        <v>4.6432160804020101E-2</v>
      </c>
      <c r="BQ326" s="132">
        <f t="shared" ref="BQ326" si="5187">I326/I343</f>
        <v>5.9045226130653265E-2</v>
      </c>
      <c r="BR326" s="129">
        <f t="shared" ref="BR326" si="5188">J326/J343</f>
        <v>5.33596837944664E-2</v>
      </c>
      <c r="BS326" s="130">
        <f t="shared" ref="BS326" si="5189">K326/K343</f>
        <v>6.2271062271062272E-2</v>
      </c>
      <c r="BT326" s="131">
        <f t="shared" ref="BT326" si="5190">L326/L343</f>
        <v>2.7381631488876214E-2</v>
      </c>
      <c r="BU326" s="129">
        <f t="shared" ref="BU326" si="5191">M326/M343</f>
        <v>4.219178082191781E-2</v>
      </c>
      <c r="BV326" s="133">
        <f t="shared" ref="BV326" si="5192">N326/N343</f>
        <v>5.0577719642467843E-2</v>
      </c>
      <c r="BW326" s="134">
        <f t="shared" ref="BW326" si="5193">O326/O343</f>
        <v>5.5032119914346894E-2</v>
      </c>
      <c r="BX326" s="129">
        <f t="shared" ref="BX326" si="5194">P326/P343</f>
        <v>5.5121349238996295E-2</v>
      </c>
      <c r="BY326" s="130">
        <f t="shared" ref="BY326" si="5195">Q326/Q343</f>
        <v>5.2054794520547946E-2</v>
      </c>
      <c r="BZ326" s="131">
        <f t="shared" ref="BZ326" si="5196">R326/R343</f>
        <v>4.9147442326980942E-2</v>
      </c>
      <c r="CA326" s="132">
        <f t="shared" ref="CA326" si="5197">S326/S343</f>
        <v>5.6636654080743538E-2</v>
      </c>
      <c r="CB326" s="129">
        <f t="shared" ref="CB326" si="5198">T326/T343</f>
        <v>7.1090047393364927E-2</v>
      </c>
      <c r="CC326" s="130">
        <f t="shared" ref="CC326" si="5199">U326/U343</f>
        <v>3.9748953974895397E-2</v>
      </c>
      <c r="CD326" s="131">
        <f t="shared" ref="CD326" si="5200">V326/V343</f>
        <v>5.2111410601976639E-2</v>
      </c>
      <c r="CE326" s="132">
        <f t="shared" ref="CE326" si="5201">W326/W343</f>
        <v>5.504261363636364E-2</v>
      </c>
      <c r="CF326" s="129">
        <f t="shared" ref="CF326" si="5202">X326/X343</f>
        <v>4.0399002493765587E-2</v>
      </c>
      <c r="CG326" s="130">
        <f t="shared" ref="CG326" si="5203">Y326/Y343</f>
        <v>2.5843503230437905E-2</v>
      </c>
      <c r="CH326" s="131">
        <f t="shared" ref="CH326" si="5204">Z326/Z343</f>
        <v>6.6771937739679682E-2</v>
      </c>
      <c r="CI326" s="129">
        <f t="shared" ref="CI326" si="5205">AA326/AA343</f>
        <v>7.8589634664401026E-2</v>
      </c>
      <c r="CJ326" s="135">
        <f t="shared" ref="CJ326" si="5206">AB326/AB343</f>
        <v>5.0473004153207199E-2</v>
      </c>
      <c r="CK326" s="136">
        <f t="shared" ref="CK326" si="5207">AC326/AC343</f>
        <v>5.5438332803422259E-2</v>
      </c>
    </row>
    <row r="327" spans="1:89" ht="13.5" thickTop="1" x14ac:dyDescent="0.2">
      <c r="A327" s="146" t="s">
        <v>24</v>
      </c>
      <c r="B327" s="203">
        <v>136</v>
      </c>
      <c r="C327" s="197">
        <v>153</v>
      </c>
      <c r="D327" s="198">
        <v>49</v>
      </c>
      <c r="E327" s="199">
        <v>80</v>
      </c>
      <c r="F327" s="196">
        <v>223</v>
      </c>
      <c r="G327" s="200">
        <v>170</v>
      </c>
      <c r="H327" s="198">
        <v>245</v>
      </c>
      <c r="I327" s="199">
        <v>236</v>
      </c>
      <c r="J327" s="196">
        <v>21</v>
      </c>
      <c r="K327" s="200">
        <v>27</v>
      </c>
      <c r="L327" s="198">
        <v>46</v>
      </c>
      <c r="M327" s="196">
        <v>72</v>
      </c>
      <c r="N327" s="201">
        <v>215</v>
      </c>
      <c r="O327" s="204">
        <v>229</v>
      </c>
      <c r="P327" s="196">
        <v>127</v>
      </c>
      <c r="Q327" s="200">
        <v>114</v>
      </c>
      <c r="R327" s="198">
        <v>185</v>
      </c>
      <c r="S327" s="199">
        <v>176</v>
      </c>
      <c r="T327" s="196">
        <v>19</v>
      </c>
      <c r="U327" s="200">
        <v>6</v>
      </c>
      <c r="V327" s="198">
        <v>124</v>
      </c>
      <c r="W327" s="205">
        <v>148</v>
      </c>
      <c r="X327" s="196">
        <v>81</v>
      </c>
      <c r="Y327" s="200">
        <v>48</v>
      </c>
      <c r="Z327" s="198">
        <v>284</v>
      </c>
      <c r="AA327" s="196">
        <v>285</v>
      </c>
      <c r="AB327" s="172">
        <v>1755</v>
      </c>
      <c r="AC327" s="173">
        <v>1744</v>
      </c>
      <c r="AE327" s="275" t="str">
        <f>$AE$17</f>
        <v>17:00 - 17:59</v>
      </c>
      <c r="AF327" s="126">
        <f t="shared" ref="AF327:AU328" si="5208">SUMIF($A$9:$A$32,$AE327,B$319:B$342)</f>
        <v>278</v>
      </c>
      <c r="AG327" s="186">
        <f t="shared" si="5208"/>
        <v>271</v>
      </c>
      <c r="AH327" s="127">
        <f t="shared" si="5208"/>
        <v>72</v>
      </c>
      <c r="AI327" s="180">
        <f t="shared" si="5208"/>
        <v>144</v>
      </c>
      <c r="AJ327" s="126">
        <f t="shared" si="5208"/>
        <v>335</v>
      </c>
      <c r="AK327" s="128">
        <f t="shared" si="5208"/>
        <v>495</v>
      </c>
      <c r="AL327" s="127">
        <f t="shared" si="5208"/>
        <v>440</v>
      </c>
      <c r="AM327" s="180">
        <f t="shared" si="5208"/>
        <v>514</v>
      </c>
      <c r="AN327" s="126">
        <f t="shared" si="5208"/>
        <v>62</v>
      </c>
      <c r="AO327" s="128">
        <f t="shared" si="5208"/>
        <v>53</v>
      </c>
      <c r="AP327" s="127">
        <f t="shared" si="5208"/>
        <v>319</v>
      </c>
      <c r="AQ327" s="126">
        <f t="shared" si="5208"/>
        <v>107</v>
      </c>
      <c r="AR327" s="179">
        <f t="shared" si="5208"/>
        <v>523</v>
      </c>
      <c r="AS327" s="181">
        <f t="shared" si="5208"/>
        <v>440</v>
      </c>
      <c r="AT327" s="126">
        <f t="shared" si="5208"/>
        <v>199</v>
      </c>
      <c r="AU327" s="128">
        <f t="shared" si="5208"/>
        <v>292</v>
      </c>
      <c r="AV327" s="127">
        <f t="shared" ref="AP327:BE328" si="5209">SUMIF($A$9:$A$32,$AE327,R$319:R$342)</f>
        <v>235</v>
      </c>
      <c r="AW327" s="180">
        <f t="shared" si="5209"/>
        <v>403</v>
      </c>
      <c r="AX327" s="126">
        <f t="shared" si="5209"/>
        <v>31</v>
      </c>
      <c r="AY327" s="128">
        <f t="shared" si="5209"/>
        <v>38</v>
      </c>
      <c r="AZ327" s="127">
        <f t="shared" si="5209"/>
        <v>293</v>
      </c>
      <c r="BA327" s="180">
        <f t="shared" si="5209"/>
        <v>247</v>
      </c>
      <c r="BB327" s="126">
        <f t="shared" si="5209"/>
        <v>219</v>
      </c>
      <c r="BC327" s="128">
        <f t="shared" si="5209"/>
        <v>131</v>
      </c>
      <c r="BD327" s="184">
        <f t="shared" si="5209"/>
        <v>310</v>
      </c>
      <c r="BE327" s="185">
        <f t="shared" si="5209"/>
        <v>430</v>
      </c>
      <c r="BF327" s="170">
        <f>AF327+AH327+AJ327+AL327+AN327+AP327+AR327+AT327+AV327+AX327+AZ327+BB327+BD327</f>
        <v>3316</v>
      </c>
      <c r="BG327" s="171">
        <f>AG327+AI327+AK327+AM327+AO327+AQ327+AS327+AU327+AW327+AY327+BA327+BC327+BE327</f>
        <v>3565</v>
      </c>
      <c r="BI327" s="146" t="s">
        <v>24</v>
      </c>
      <c r="BJ327" s="129">
        <f>B327/B343</f>
        <v>4.8329779673063254E-2</v>
      </c>
      <c r="BK327" s="130">
        <f t="shared" ref="BK327" si="5210">C327/C343</f>
        <v>5.598243688254665E-2</v>
      </c>
      <c r="BL327" s="131">
        <f t="shared" ref="BL327" si="5211">D327/D343</f>
        <v>4.4384057971014496E-2</v>
      </c>
      <c r="BM327" s="132">
        <f t="shared" ref="BM327" si="5212">E327/E343</f>
        <v>6.4777327935222673E-2</v>
      </c>
      <c r="BN327" s="129">
        <f t="shared" ref="BN327" si="5213">F327/F343</f>
        <v>5.0395480225988699E-2</v>
      </c>
      <c r="BO327" s="130">
        <f t="shared" ref="BO327" si="5214">G327/G343</f>
        <v>4.9722140976893828E-2</v>
      </c>
      <c r="BP327" s="131">
        <f t="shared" ref="BP327" si="5215">H327/H343</f>
        <v>4.9246231155778891E-2</v>
      </c>
      <c r="BQ327" s="132">
        <f t="shared" ref="BQ327" si="5216">I327/I343</f>
        <v>4.9413735343383586E-2</v>
      </c>
      <c r="BR327" s="129">
        <f t="shared" ref="BR327" si="5217">J327/J343</f>
        <v>4.1501976284584984E-2</v>
      </c>
      <c r="BS327" s="130">
        <f t="shared" ref="BS327" si="5218">K327/K343</f>
        <v>4.9450549450549448E-2</v>
      </c>
      <c r="BT327" s="131">
        <f t="shared" ref="BT327" si="5219">L327/L343</f>
        <v>2.6240730176839703E-2</v>
      </c>
      <c r="BU327" s="129">
        <f t="shared" ref="BU327" si="5220">M327/M343</f>
        <v>3.9452054794520547E-2</v>
      </c>
      <c r="BV327" s="133">
        <f t="shared" ref="BV327" si="5221">N327/N343</f>
        <v>4.6871593634183563E-2</v>
      </c>
      <c r="BW327" s="134">
        <f t="shared" ref="BW327" si="5222">O327/O343</f>
        <v>4.903640256959315E-2</v>
      </c>
      <c r="BX327" s="129">
        <f t="shared" ref="BX327" si="5223">P327/P343</f>
        <v>5.2241875771287534E-2</v>
      </c>
      <c r="BY327" s="130">
        <f t="shared" ref="BY327" si="5224">Q327/Q343</f>
        <v>4.4618395303326813E-2</v>
      </c>
      <c r="BZ327" s="131">
        <f t="shared" ref="BZ327" si="5225">R327/R343</f>
        <v>6.1852223336676698E-2</v>
      </c>
      <c r="CA327" s="132">
        <f t="shared" ref="CA327" si="5226">S327/S343</f>
        <v>5.1118210862619806E-2</v>
      </c>
      <c r="CB327" s="129">
        <f t="shared" ref="CB327" si="5227">T327/T343</f>
        <v>4.5023696682464455E-2</v>
      </c>
      <c r="CC327" s="130">
        <f t="shared" ref="CC327" si="5228">U327/U343</f>
        <v>1.2552301255230125E-2</v>
      </c>
      <c r="CD327" s="131">
        <f t="shared" ref="CD327" si="5229">V327/V343</f>
        <v>5.5705300988319856E-2</v>
      </c>
      <c r="CE327" s="132">
        <f t="shared" ref="CE327" si="5230">W327/W343</f>
        <v>5.2556818181818184E-2</v>
      </c>
      <c r="CF327" s="129">
        <f t="shared" ref="CF327" si="5231">X327/X343</f>
        <v>4.0399002493765587E-2</v>
      </c>
      <c r="CG327" s="130">
        <f t="shared" ref="CG327" si="5232">Y327/Y343</f>
        <v>3.4458004307250538E-2</v>
      </c>
      <c r="CH327" s="131">
        <f t="shared" ref="CH327" si="5233">Z327/Z343</f>
        <v>6.4064967290773739E-2</v>
      </c>
      <c r="CI327" s="129">
        <f t="shared" ref="CI327" si="5234">AA327/AA343</f>
        <v>6.0535259133389974E-2</v>
      </c>
      <c r="CJ327" s="135">
        <f t="shared" ref="CJ327" si="5235">AB327/AB343</f>
        <v>5.0617212736502076E-2</v>
      </c>
      <c r="CK327" s="136">
        <f t="shared" ref="CK327" si="5236">AC327/AC343</f>
        <v>5.0408994999566435E-2</v>
      </c>
    </row>
    <row r="328" spans="1:89" x14ac:dyDescent="0.2">
      <c r="A328" s="137" t="s">
        <v>25</v>
      </c>
      <c r="B328" s="206">
        <v>131</v>
      </c>
      <c r="C328" s="190">
        <v>165</v>
      </c>
      <c r="D328" s="191">
        <v>67</v>
      </c>
      <c r="E328" s="192">
        <v>69</v>
      </c>
      <c r="F328" s="189">
        <v>212</v>
      </c>
      <c r="G328" s="193">
        <v>145</v>
      </c>
      <c r="H328" s="191">
        <v>274</v>
      </c>
      <c r="I328" s="192">
        <v>235</v>
      </c>
      <c r="J328" s="189">
        <v>20</v>
      </c>
      <c r="K328" s="190">
        <v>23</v>
      </c>
      <c r="L328" s="191">
        <v>65</v>
      </c>
      <c r="M328" s="189">
        <v>52</v>
      </c>
      <c r="N328" s="194">
        <v>223</v>
      </c>
      <c r="O328" s="207">
        <v>232</v>
      </c>
      <c r="P328" s="189">
        <v>115</v>
      </c>
      <c r="Q328" s="190">
        <v>115</v>
      </c>
      <c r="R328" s="191">
        <v>169</v>
      </c>
      <c r="S328" s="192">
        <v>182</v>
      </c>
      <c r="T328" s="198">
        <v>11</v>
      </c>
      <c r="U328" s="189">
        <v>22</v>
      </c>
      <c r="V328" s="191">
        <v>106</v>
      </c>
      <c r="W328" s="208">
        <v>153</v>
      </c>
      <c r="X328" s="189">
        <v>89</v>
      </c>
      <c r="Y328" s="193">
        <v>42</v>
      </c>
      <c r="Z328" s="191">
        <v>271</v>
      </c>
      <c r="AA328" s="189">
        <v>293</v>
      </c>
      <c r="AB328" s="172">
        <v>1753</v>
      </c>
      <c r="AC328" s="173">
        <v>1728</v>
      </c>
      <c r="AE328" s="277" t="str">
        <f>$AE$18</f>
        <v>18:00 - 18:59</v>
      </c>
      <c r="AF328" s="126">
        <f t="shared" si="5208"/>
        <v>148</v>
      </c>
      <c r="AG328" s="190">
        <f t="shared" si="5208"/>
        <v>213</v>
      </c>
      <c r="AH328" s="191">
        <f t="shared" si="5208"/>
        <v>45</v>
      </c>
      <c r="AI328" s="192">
        <f t="shared" si="5208"/>
        <v>94</v>
      </c>
      <c r="AJ328" s="278">
        <f t="shared" si="5208"/>
        <v>198</v>
      </c>
      <c r="AK328" s="193">
        <f t="shared" si="5208"/>
        <v>245</v>
      </c>
      <c r="AL328" s="191">
        <f t="shared" si="5208"/>
        <v>242</v>
      </c>
      <c r="AM328" s="192">
        <f t="shared" si="5208"/>
        <v>324</v>
      </c>
      <c r="AN328" s="278">
        <f t="shared" si="5208"/>
        <v>34</v>
      </c>
      <c r="AO328" s="193">
        <f t="shared" si="5208"/>
        <v>26</v>
      </c>
      <c r="AP328" s="191">
        <f t="shared" si="5209"/>
        <v>170</v>
      </c>
      <c r="AQ328" s="278">
        <f t="shared" si="5209"/>
        <v>98</v>
      </c>
      <c r="AR328" s="194">
        <f t="shared" si="5209"/>
        <v>296</v>
      </c>
      <c r="AS328" s="195">
        <f t="shared" si="5209"/>
        <v>315</v>
      </c>
      <c r="AT328" s="278">
        <f t="shared" si="5209"/>
        <v>113</v>
      </c>
      <c r="AU328" s="193">
        <f t="shared" si="5209"/>
        <v>169</v>
      </c>
      <c r="AV328" s="191">
        <f t="shared" si="5209"/>
        <v>145</v>
      </c>
      <c r="AW328" s="192">
        <f t="shared" si="5209"/>
        <v>237</v>
      </c>
      <c r="AX328" s="278">
        <f t="shared" si="5209"/>
        <v>25</v>
      </c>
      <c r="AY328" s="193">
        <f t="shared" si="5209"/>
        <v>26</v>
      </c>
      <c r="AZ328" s="191">
        <f t="shared" si="5209"/>
        <v>147</v>
      </c>
      <c r="BA328" s="192">
        <f t="shared" si="5209"/>
        <v>127</v>
      </c>
      <c r="BB328" s="278">
        <f t="shared" si="5209"/>
        <v>110</v>
      </c>
      <c r="BC328" s="193">
        <f t="shared" si="5209"/>
        <v>116</v>
      </c>
      <c r="BD328" s="191">
        <f t="shared" si="5209"/>
        <v>176</v>
      </c>
      <c r="BE328" s="278">
        <f t="shared" si="5209"/>
        <v>213</v>
      </c>
      <c r="BF328" s="172">
        <f>SUM(AF328,AH328,AJ328,AL328,AN328,AP328,AR328,AT328,AV328,AX328,AZ328,BB328,BD328)</f>
        <v>1849</v>
      </c>
      <c r="BG328" s="173">
        <f>SUM(AG328,AI328,AK328,AM328,AO328,AQ328,AS328,AU328,AW328,AY328,BA328,BC328,BE328)</f>
        <v>2203</v>
      </c>
      <c r="BI328" s="137" t="s">
        <v>25</v>
      </c>
      <c r="BJ328" s="129">
        <f>B328/B343</f>
        <v>4.6552949538024163E-2</v>
      </c>
      <c r="BK328" s="130">
        <f t="shared" ref="BK328" si="5237">C328/C343</f>
        <v>6.0373216245883647E-2</v>
      </c>
      <c r="BL328" s="131">
        <f t="shared" ref="BL328" si="5238">D328/D343</f>
        <v>6.0688405797101448E-2</v>
      </c>
      <c r="BM328" s="132">
        <f t="shared" ref="BM328" si="5239">E328/E343</f>
        <v>5.5870445344129556E-2</v>
      </c>
      <c r="BN328" s="129">
        <f t="shared" ref="BN328" si="5240">F328/F343</f>
        <v>4.790960451977401E-2</v>
      </c>
      <c r="BO328" s="130">
        <f t="shared" ref="BO328" si="5241">G328/G343</f>
        <v>4.2410061421468269E-2</v>
      </c>
      <c r="BP328" s="131">
        <f t="shared" ref="BP328" si="5242">H328/H343</f>
        <v>5.5075376884422107E-2</v>
      </c>
      <c r="BQ328" s="132">
        <f t="shared" ref="BQ328" si="5243">I328/I343</f>
        <v>4.9204355108877725E-2</v>
      </c>
      <c r="BR328" s="129">
        <f t="shared" ref="BR328" si="5244">J328/J343</f>
        <v>3.9525691699604744E-2</v>
      </c>
      <c r="BS328" s="130">
        <f t="shared" ref="BS328" si="5245">K328/K343</f>
        <v>4.2124542124542128E-2</v>
      </c>
      <c r="BT328" s="131">
        <f t="shared" ref="BT328" si="5246">L328/L343</f>
        <v>3.7079292641186534E-2</v>
      </c>
      <c r="BU328" s="129">
        <f t="shared" ref="BU328" si="5247">M328/M343</f>
        <v>2.8493150684931506E-2</v>
      </c>
      <c r="BV328" s="133">
        <f t="shared" ref="BV328" si="5248">N328/N343</f>
        <v>4.8615652932199695E-2</v>
      </c>
      <c r="BW328" s="134">
        <f t="shared" ref="BW328" si="5249">O328/O343</f>
        <v>4.967880085653105E-2</v>
      </c>
      <c r="BX328" s="129">
        <f t="shared" ref="BX328" si="5250">P328/P343</f>
        <v>4.7305635540929661E-2</v>
      </c>
      <c r="BY328" s="130">
        <f t="shared" ref="BY328" si="5251">Q328/Q343</f>
        <v>4.5009784735812131E-2</v>
      </c>
      <c r="BZ328" s="131">
        <f t="shared" ref="BZ328" si="5252">R328/R343</f>
        <v>5.6502841858910066E-2</v>
      </c>
      <c r="CA328" s="132">
        <f t="shared" ref="CA328" si="5253">S328/S343</f>
        <v>5.28608771420273E-2</v>
      </c>
      <c r="CB328" s="129">
        <f t="shared" ref="CB328" si="5254">T328/T343</f>
        <v>2.6066350710900472E-2</v>
      </c>
      <c r="CC328" s="130">
        <f t="shared" ref="CC328" si="5255">U328/U343</f>
        <v>4.6025104602510462E-2</v>
      </c>
      <c r="CD328" s="131">
        <f t="shared" ref="CD328" si="5256">V328/V343</f>
        <v>4.7619047619047616E-2</v>
      </c>
      <c r="CE328" s="132">
        <f t="shared" ref="CE328" si="5257">W328/W343</f>
        <v>5.433238636363636E-2</v>
      </c>
      <c r="CF328" s="129">
        <f t="shared" ref="CF328" si="5258">X328/X343</f>
        <v>4.4389027431421445E-2</v>
      </c>
      <c r="CG328" s="130">
        <f t="shared" ref="CG328" si="5259">Y328/Y343</f>
        <v>3.015075376884422E-2</v>
      </c>
      <c r="CH328" s="131">
        <f t="shared" ref="CH328" si="5260">Z328/Z343</f>
        <v>6.1132415971125648E-2</v>
      </c>
      <c r="CI328" s="129">
        <f t="shared" ref="CI328" si="5261">AA328/AA343</f>
        <v>6.2234494477485129E-2</v>
      </c>
      <c r="CJ328" s="135">
        <f t="shared" ref="CJ328" si="5262">AB328/AB343</f>
        <v>5.0559529303184123E-2</v>
      </c>
      <c r="CK328" s="136">
        <f t="shared" ref="CK328" si="5263">AC328/AC343</f>
        <v>4.9946527155533715E-2</v>
      </c>
    </row>
    <row r="329" spans="1:89" ht="13.5" thickBot="1" x14ac:dyDescent="0.25">
      <c r="A329" s="146" t="s">
        <v>26</v>
      </c>
      <c r="B329" s="203">
        <v>142</v>
      </c>
      <c r="C329" s="197">
        <v>175</v>
      </c>
      <c r="D329" s="198">
        <v>60</v>
      </c>
      <c r="E329" s="199">
        <v>65</v>
      </c>
      <c r="F329" s="196">
        <v>214</v>
      </c>
      <c r="G329" s="200">
        <v>153</v>
      </c>
      <c r="H329" s="198">
        <v>325</v>
      </c>
      <c r="I329" s="199">
        <v>294</v>
      </c>
      <c r="J329" s="196">
        <v>12</v>
      </c>
      <c r="K329" s="197">
        <v>37</v>
      </c>
      <c r="L329" s="198">
        <v>95</v>
      </c>
      <c r="M329" s="196">
        <v>75</v>
      </c>
      <c r="N329" s="201">
        <v>269</v>
      </c>
      <c r="O329" s="204">
        <v>188</v>
      </c>
      <c r="P329" s="196">
        <v>140</v>
      </c>
      <c r="Q329" s="197">
        <v>84</v>
      </c>
      <c r="R329" s="198">
        <v>173</v>
      </c>
      <c r="S329" s="199">
        <v>168</v>
      </c>
      <c r="T329" s="196">
        <v>22</v>
      </c>
      <c r="U329" s="200">
        <v>21</v>
      </c>
      <c r="V329" s="198">
        <v>106</v>
      </c>
      <c r="W329" s="205">
        <v>144</v>
      </c>
      <c r="X329" s="196">
        <v>89</v>
      </c>
      <c r="Y329" s="200">
        <v>48</v>
      </c>
      <c r="Z329" s="198">
        <v>300</v>
      </c>
      <c r="AA329" s="196">
        <v>309</v>
      </c>
      <c r="AB329" s="172">
        <v>1947</v>
      </c>
      <c r="AC329" s="173">
        <v>1761</v>
      </c>
      <c r="AE329" s="275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5.0461975835110161E-2</v>
      </c>
      <c r="BK329" s="130">
        <f t="shared" ref="BK329" si="5264">C329/C343</f>
        <v>6.4032199048664473E-2</v>
      </c>
      <c r="BL329" s="131">
        <f t="shared" ref="BL329" si="5265">D329/D343</f>
        <v>5.434782608695652E-2</v>
      </c>
      <c r="BM329" s="132">
        <f t="shared" ref="BM329" si="5266">E329/E343</f>
        <v>5.2631578947368418E-2</v>
      </c>
      <c r="BN329" s="129">
        <f t="shared" ref="BN329" si="5267">F329/F343</f>
        <v>4.8361581920903958E-2</v>
      </c>
      <c r="BO329" s="130">
        <f t="shared" ref="BO329" si="5268">G329/G343</f>
        <v>4.4749926879204448E-2</v>
      </c>
      <c r="BP329" s="131">
        <f t="shared" ref="BP329" si="5269">H329/H343</f>
        <v>6.5326633165829151E-2</v>
      </c>
      <c r="BQ329" s="132">
        <f t="shared" ref="BQ329" si="5270">I329/I343</f>
        <v>6.1557788944723621E-2</v>
      </c>
      <c r="BR329" s="129">
        <f t="shared" ref="BR329" si="5271">J329/J343</f>
        <v>2.3715415019762844E-2</v>
      </c>
      <c r="BS329" s="130">
        <f t="shared" ref="BS329" si="5272">K329/K343</f>
        <v>6.7765567765567761E-2</v>
      </c>
      <c r="BT329" s="131">
        <f t="shared" ref="BT329" si="5273">L329/L343</f>
        <v>5.4192812321734167E-2</v>
      </c>
      <c r="BU329" s="129">
        <f t="shared" ref="BU329" si="5274">M329/M343</f>
        <v>4.1095890410958902E-2</v>
      </c>
      <c r="BV329" s="133">
        <f t="shared" ref="BV329" si="5275">N329/N343</f>
        <v>5.8643993895792459E-2</v>
      </c>
      <c r="BW329" s="134">
        <f t="shared" ref="BW329" si="5276">O329/O343</f>
        <v>4.0256959314775159E-2</v>
      </c>
      <c r="BX329" s="129">
        <f t="shared" ref="BX329" si="5277">P329/P343</f>
        <v>5.7589469354175235E-2</v>
      </c>
      <c r="BY329" s="130">
        <f t="shared" ref="BY329" si="5278">Q329/Q343</f>
        <v>3.287671232876712E-2</v>
      </c>
      <c r="BZ329" s="131">
        <f t="shared" ref="BZ329" si="5279">R329/R343</f>
        <v>5.7840187228351721E-2</v>
      </c>
      <c r="CA329" s="132">
        <f t="shared" ref="CA329" si="5280">S329/S343</f>
        <v>4.8794655823409819E-2</v>
      </c>
      <c r="CB329" s="129">
        <f t="shared" ref="CB329" si="5281">T329/T343</f>
        <v>5.2132701421800945E-2</v>
      </c>
      <c r="CC329" s="130">
        <f t="shared" ref="CC329" si="5282">U329/U343</f>
        <v>4.3933054393305436E-2</v>
      </c>
      <c r="CD329" s="131">
        <f t="shared" ref="CD329" si="5283">V329/V343</f>
        <v>4.7619047619047616E-2</v>
      </c>
      <c r="CE329" s="132">
        <f t="shared" ref="CE329" si="5284">W329/W343</f>
        <v>5.113636363636364E-2</v>
      </c>
      <c r="CF329" s="129">
        <f t="shared" ref="CF329" si="5285">X329/X343</f>
        <v>4.4389027431421445E-2</v>
      </c>
      <c r="CG329" s="130">
        <f t="shared" ref="CG329" si="5286">Y329/Y343</f>
        <v>3.4458004307250538E-2</v>
      </c>
      <c r="CH329" s="131">
        <f t="shared" ref="CH329" si="5287">Z329/Z343</f>
        <v>6.7674261222648316E-2</v>
      </c>
      <c r="CI329" s="129">
        <f t="shared" ref="CI329" si="5288">AA329/AA343</f>
        <v>6.5632965165675447E-2</v>
      </c>
      <c r="CJ329" s="135">
        <f t="shared" ref="CJ329" si="5289">AB329/AB343</f>
        <v>5.6154822335025383E-2</v>
      </c>
      <c r="CK329" s="136">
        <f t="shared" ref="CK329" si="5290">AC329/AC343</f>
        <v>5.0900367083851199E-2</v>
      </c>
    </row>
    <row r="330" spans="1:89" ht="14.25" thickTop="1" thickBot="1" x14ac:dyDescent="0.25">
      <c r="A330" s="137" t="s">
        <v>27</v>
      </c>
      <c r="B330" s="206">
        <v>200</v>
      </c>
      <c r="C330" s="190">
        <v>191</v>
      </c>
      <c r="D330" s="191">
        <v>59</v>
      </c>
      <c r="E330" s="192">
        <v>68</v>
      </c>
      <c r="F330" s="189">
        <v>253</v>
      </c>
      <c r="G330" s="193">
        <v>210</v>
      </c>
      <c r="H330" s="191">
        <v>323</v>
      </c>
      <c r="I330" s="192">
        <v>289</v>
      </c>
      <c r="J330" s="189">
        <v>26</v>
      </c>
      <c r="K330" s="190">
        <v>21</v>
      </c>
      <c r="L330" s="191">
        <v>80</v>
      </c>
      <c r="M330" s="189">
        <v>88</v>
      </c>
      <c r="N330" s="194">
        <v>259</v>
      </c>
      <c r="O330" s="207">
        <v>264</v>
      </c>
      <c r="P330" s="189">
        <v>145</v>
      </c>
      <c r="Q330" s="190">
        <v>132</v>
      </c>
      <c r="R330" s="191">
        <v>191</v>
      </c>
      <c r="S330" s="192">
        <v>212</v>
      </c>
      <c r="T330" s="189">
        <v>21</v>
      </c>
      <c r="U330" s="193">
        <v>22</v>
      </c>
      <c r="V330" s="191">
        <v>166</v>
      </c>
      <c r="W330" s="208">
        <v>183</v>
      </c>
      <c r="X330" s="189">
        <v>122</v>
      </c>
      <c r="Y330" s="193">
        <v>72</v>
      </c>
      <c r="Z330" s="191">
        <v>316</v>
      </c>
      <c r="AA330" s="189">
        <v>366</v>
      </c>
      <c r="AB330" s="172">
        <v>2161</v>
      </c>
      <c r="AC330" s="173">
        <v>2118</v>
      </c>
      <c r="AE330" s="269" t="s">
        <v>13</v>
      </c>
      <c r="AF330" s="20">
        <f t="shared" ref="AF330:BG330" si="5291">SUM(AF327:AF329)</f>
        <v>426</v>
      </c>
      <c r="AG330" s="21">
        <f t="shared" si="5291"/>
        <v>484</v>
      </c>
      <c r="AH330" s="20">
        <f t="shared" si="5291"/>
        <v>117</v>
      </c>
      <c r="AI330" s="21">
        <f t="shared" si="5291"/>
        <v>238</v>
      </c>
      <c r="AJ330" s="20">
        <f t="shared" si="5291"/>
        <v>533</v>
      </c>
      <c r="AK330" s="21">
        <f t="shared" si="5291"/>
        <v>740</v>
      </c>
      <c r="AL330" s="20">
        <f t="shared" si="5291"/>
        <v>682</v>
      </c>
      <c r="AM330" s="21">
        <f t="shared" si="5291"/>
        <v>838</v>
      </c>
      <c r="AN330" s="20">
        <f t="shared" si="5291"/>
        <v>96</v>
      </c>
      <c r="AO330" s="21">
        <f t="shared" si="5291"/>
        <v>79</v>
      </c>
      <c r="AP330" s="20">
        <f t="shared" si="5291"/>
        <v>489</v>
      </c>
      <c r="AQ330" s="21">
        <f t="shared" si="5291"/>
        <v>205</v>
      </c>
      <c r="AR330" s="20">
        <f t="shared" si="5291"/>
        <v>819</v>
      </c>
      <c r="AS330" s="21">
        <f t="shared" si="5291"/>
        <v>755</v>
      </c>
      <c r="AT330" s="20">
        <f t="shared" si="5291"/>
        <v>312</v>
      </c>
      <c r="AU330" s="21">
        <f t="shared" si="5291"/>
        <v>461</v>
      </c>
      <c r="AV330" s="20">
        <f t="shared" si="5291"/>
        <v>380</v>
      </c>
      <c r="AW330" s="21">
        <f t="shared" si="5291"/>
        <v>640</v>
      </c>
      <c r="AX330" s="20">
        <f t="shared" si="5291"/>
        <v>56</v>
      </c>
      <c r="AY330" s="21">
        <f t="shared" si="5291"/>
        <v>64</v>
      </c>
      <c r="AZ330" s="20">
        <f t="shared" si="5291"/>
        <v>440</v>
      </c>
      <c r="BA330" s="21">
        <f t="shared" si="5291"/>
        <v>374</v>
      </c>
      <c r="BB330" s="20">
        <f t="shared" si="5291"/>
        <v>329</v>
      </c>
      <c r="BC330" s="21">
        <f t="shared" si="5291"/>
        <v>247</v>
      </c>
      <c r="BD330" s="20">
        <f t="shared" si="5291"/>
        <v>486</v>
      </c>
      <c r="BE330" s="21">
        <f t="shared" si="5291"/>
        <v>643</v>
      </c>
      <c r="BF330" s="174">
        <f t="shared" si="5291"/>
        <v>5165</v>
      </c>
      <c r="BG330" s="175">
        <f t="shared" si="5291"/>
        <v>5768</v>
      </c>
      <c r="BI330" s="137" t="s">
        <v>27</v>
      </c>
      <c r="BJ330" s="129">
        <f>B330/B343</f>
        <v>7.1073205401563616E-2</v>
      </c>
      <c r="BK330" s="130">
        <f t="shared" ref="BK330" si="5292">C330/C343</f>
        <v>6.9886571533113798E-2</v>
      </c>
      <c r="BL330" s="131">
        <f t="shared" ref="BL330" si="5293">D330/D343</f>
        <v>5.3442028985507248E-2</v>
      </c>
      <c r="BM330" s="132">
        <f t="shared" ref="BM330" si="5294">E330/E343</f>
        <v>5.5060728744939273E-2</v>
      </c>
      <c r="BN330" s="129">
        <f t="shared" ref="BN330" si="5295">F330/F343</f>
        <v>5.7175141242937856E-2</v>
      </c>
      <c r="BO330" s="130">
        <f t="shared" ref="BO330" si="5296">G330/G343</f>
        <v>6.1421468265574729E-2</v>
      </c>
      <c r="BP330" s="131">
        <f t="shared" ref="BP330" si="5297">H330/H343</f>
        <v>6.4924623115577895E-2</v>
      </c>
      <c r="BQ330" s="132">
        <f t="shared" ref="BQ330" si="5298">I330/I343</f>
        <v>6.0510887772194308E-2</v>
      </c>
      <c r="BR330" s="129">
        <f t="shared" ref="BR330" si="5299">J330/J343</f>
        <v>5.1383399209486168E-2</v>
      </c>
      <c r="BS330" s="130">
        <f t="shared" ref="BS330" si="5300">K330/K343</f>
        <v>3.8461538461538464E-2</v>
      </c>
      <c r="BT330" s="131">
        <f t="shared" ref="BT330" si="5301">L330/L343</f>
        <v>4.5636052481460354E-2</v>
      </c>
      <c r="BU330" s="129">
        <f t="shared" ref="BU330" si="5302">M330/M343</f>
        <v>4.8219178082191783E-2</v>
      </c>
      <c r="BV330" s="133">
        <f t="shared" ref="BV330" si="5303">N330/N343</f>
        <v>5.6463919773272295E-2</v>
      </c>
      <c r="BW330" s="134">
        <f t="shared" ref="BW330" si="5304">O330/O343</f>
        <v>5.6531049250535328E-2</v>
      </c>
      <c r="BX330" s="129">
        <f t="shared" ref="BX330" si="5305">P330/P343</f>
        <v>5.9646236116824354E-2</v>
      </c>
      <c r="BY330" s="130">
        <f t="shared" ref="BY330" si="5306">Q330/Q343</f>
        <v>5.1663405088062622E-2</v>
      </c>
      <c r="BZ330" s="131">
        <f t="shared" ref="BZ330" si="5307">R330/R343</f>
        <v>6.385824139083919E-2</v>
      </c>
      <c r="CA330" s="132">
        <f t="shared" ref="CA330" si="5308">S330/S343</f>
        <v>6.157420853906477E-2</v>
      </c>
      <c r="CB330" s="129">
        <f t="shared" ref="CB330" si="5309">T330/T343</f>
        <v>4.9763033175355451E-2</v>
      </c>
      <c r="CC330" s="130">
        <f t="shared" ref="CC330" si="5310">U330/U343</f>
        <v>4.6025104602510462E-2</v>
      </c>
      <c r="CD330" s="131">
        <f t="shared" ref="CD330" si="5311">V330/V343</f>
        <v>7.4573225516621738E-2</v>
      </c>
      <c r="CE330" s="132">
        <f t="shared" ref="CE330" si="5312">W330/W343</f>
        <v>6.4985795454545456E-2</v>
      </c>
      <c r="CF330" s="129">
        <f t="shared" ref="CF330" si="5313">X330/X343</f>
        <v>6.0847880299251873E-2</v>
      </c>
      <c r="CG330" s="130">
        <f t="shared" ref="CG330" si="5314">Y330/Y343</f>
        <v>5.168700646087581E-2</v>
      </c>
      <c r="CH330" s="131">
        <f t="shared" ref="CH330" si="5315">Z330/Z343</f>
        <v>7.1283555154522893E-2</v>
      </c>
      <c r="CI330" s="129">
        <f t="shared" ref="CI330" si="5316">AA330/AA343</f>
        <v>7.7740016992353445E-2</v>
      </c>
      <c r="CJ330" s="135">
        <f t="shared" ref="CJ330" si="5317">AB330/AB343</f>
        <v>6.2326949700046146E-2</v>
      </c>
      <c r="CK330" s="136">
        <f t="shared" ref="CK330" si="5318">AC330/AC343</f>
        <v>6.1219180853831254E-2</v>
      </c>
    </row>
    <row r="331" spans="1:89" ht="13.5" thickTop="1" x14ac:dyDescent="0.2">
      <c r="A331" s="146" t="s">
        <v>28</v>
      </c>
      <c r="B331" s="203">
        <v>253</v>
      </c>
      <c r="C331" s="197">
        <v>236</v>
      </c>
      <c r="D331" s="198">
        <v>114</v>
      </c>
      <c r="E331" s="199">
        <v>99</v>
      </c>
      <c r="F331" s="196">
        <v>318</v>
      </c>
      <c r="G331" s="200">
        <v>326</v>
      </c>
      <c r="H331" s="198">
        <v>387</v>
      </c>
      <c r="I331" s="199">
        <v>449</v>
      </c>
      <c r="J331" s="196">
        <v>35</v>
      </c>
      <c r="K331" s="197">
        <v>32</v>
      </c>
      <c r="L331" s="198">
        <v>188</v>
      </c>
      <c r="M331" s="196">
        <v>79</v>
      </c>
      <c r="N331" s="201">
        <v>397</v>
      </c>
      <c r="O331" s="204">
        <v>328</v>
      </c>
      <c r="P331" s="196">
        <v>260</v>
      </c>
      <c r="Q331" s="197">
        <v>189</v>
      </c>
      <c r="R331" s="198">
        <v>193</v>
      </c>
      <c r="S331" s="199">
        <v>304</v>
      </c>
      <c r="T331" s="196">
        <v>31</v>
      </c>
      <c r="U331" s="200">
        <v>31</v>
      </c>
      <c r="V331" s="198">
        <v>189</v>
      </c>
      <c r="W331" s="205">
        <v>206</v>
      </c>
      <c r="X331" s="196">
        <v>153</v>
      </c>
      <c r="Y331" s="200">
        <v>72</v>
      </c>
      <c r="Z331" s="198">
        <v>388</v>
      </c>
      <c r="AA331" s="196">
        <v>365</v>
      </c>
      <c r="AB331" s="172">
        <v>2906</v>
      </c>
      <c r="AC331" s="173">
        <v>2716</v>
      </c>
      <c r="BI331" s="146" t="s">
        <v>28</v>
      </c>
      <c r="BJ331" s="129">
        <f>B331/B343</f>
        <v>8.9907604832977966E-2</v>
      </c>
      <c r="BK331" s="130">
        <f t="shared" ref="BK331" si="5319">C331/C343</f>
        <v>8.6351994145627511E-2</v>
      </c>
      <c r="BL331" s="131">
        <f t="shared" ref="BL331" si="5320">D331/D343</f>
        <v>0.10326086956521739</v>
      </c>
      <c r="BM331" s="132">
        <f t="shared" ref="BM331" si="5321">E331/E343</f>
        <v>8.0161943319838058E-2</v>
      </c>
      <c r="BN331" s="129">
        <f t="shared" ref="BN331" si="5322">F331/F343</f>
        <v>7.1864406779661022E-2</v>
      </c>
      <c r="BO331" s="130">
        <f t="shared" ref="BO331" si="5323">G331/G343</f>
        <v>9.5349517402749343E-2</v>
      </c>
      <c r="BP331" s="131">
        <f t="shared" ref="BP331" si="5324">H331/H343</f>
        <v>7.7788944723618095E-2</v>
      </c>
      <c r="BQ331" s="132">
        <f t="shared" ref="BQ331" si="5325">I331/I343</f>
        <v>9.4011725293132328E-2</v>
      </c>
      <c r="BR331" s="129">
        <f t="shared" ref="BR331" si="5326">J331/J343</f>
        <v>6.9169960474308304E-2</v>
      </c>
      <c r="BS331" s="130">
        <f t="shared" ref="BS331" si="5327">K331/K343</f>
        <v>5.8608058608058608E-2</v>
      </c>
      <c r="BT331" s="131">
        <f t="shared" ref="BT331" si="5328">L331/L343</f>
        <v>0.10724472333143183</v>
      </c>
      <c r="BU331" s="129">
        <f t="shared" ref="BU331" si="5329">M331/M343</f>
        <v>4.3287671232876711E-2</v>
      </c>
      <c r="BV331" s="133">
        <f t="shared" ref="BV331" si="5330">N331/N343</f>
        <v>8.6548942664050582E-2</v>
      </c>
      <c r="BW331" s="134">
        <f t="shared" ref="BW331" si="5331">O331/O343</f>
        <v>7.02355460385439E-2</v>
      </c>
      <c r="BX331" s="129">
        <f t="shared" ref="BX331" si="5332">P331/P343</f>
        <v>0.10695187165775401</v>
      </c>
      <c r="BY331" s="130">
        <f t="shared" ref="BY331" si="5333">Q331/Q343</f>
        <v>7.3972602739726029E-2</v>
      </c>
      <c r="BZ331" s="131">
        <f t="shared" ref="BZ331" si="5334">R331/R343</f>
        <v>6.4526914075560007E-2</v>
      </c>
      <c r="CA331" s="132">
        <f t="shared" ref="CA331" si="5335">S331/S343</f>
        <v>8.8295091489979674E-2</v>
      </c>
      <c r="CB331" s="129">
        <f t="shared" ref="CB331" si="5336">T331/T343</f>
        <v>7.3459715639810422E-2</v>
      </c>
      <c r="CC331" s="130">
        <f t="shared" ref="CC331" si="5337">U331/U343</f>
        <v>6.4853556485355651E-2</v>
      </c>
      <c r="CD331" s="131">
        <f t="shared" ref="CD331" si="5338">V331/V343</f>
        <v>8.4905660377358486E-2</v>
      </c>
      <c r="CE331" s="132">
        <f t="shared" ref="CE331" si="5339">W331/W343</f>
        <v>7.3153409090909088E-2</v>
      </c>
      <c r="CF331" s="129">
        <f t="shared" ref="CF331" si="5340">X331/X343</f>
        <v>7.6309226932668325E-2</v>
      </c>
      <c r="CG331" s="130">
        <f t="shared" ref="CG331" si="5341">Y331/Y343</f>
        <v>5.168700646087581E-2</v>
      </c>
      <c r="CH331" s="131">
        <f t="shared" ref="CH331" si="5342">Z331/Z343</f>
        <v>8.7525377847958497E-2</v>
      </c>
      <c r="CI331" s="129">
        <f t="shared" ref="CI331" si="5343">AA331/AA343</f>
        <v>7.7527612574341542E-2</v>
      </c>
      <c r="CJ331" s="135">
        <f t="shared" ref="CJ331" si="5344">AB331/AB343</f>
        <v>8.381402861098293E-2</v>
      </c>
      <c r="CK331" s="136">
        <f t="shared" ref="CK331" si="5345">AC331/AC343</f>
        <v>7.8503916524554157E-2</v>
      </c>
    </row>
    <row r="332" spans="1:89" x14ac:dyDescent="0.2">
      <c r="A332" s="137" t="s">
        <v>29</v>
      </c>
      <c r="B332" s="206">
        <v>305</v>
      </c>
      <c r="C332" s="190">
        <v>226</v>
      </c>
      <c r="D332" s="191">
        <v>90</v>
      </c>
      <c r="E332" s="192">
        <v>96</v>
      </c>
      <c r="F332" s="189">
        <v>389</v>
      </c>
      <c r="G332" s="193">
        <v>323</v>
      </c>
      <c r="H332" s="191">
        <v>481</v>
      </c>
      <c r="I332" s="192">
        <v>463</v>
      </c>
      <c r="J332" s="189">
        <v>50</v>
      </c>
      <c r="K332" s="190">
        <v>27</v>
      </c>
      <c r="L332" s="191">
        <v>167</v>
      </c>
      <c r="M332" s="189">
        <v>100</v>
      </c>
      <c r="N332" s="194">
        <v>337</v>
      </c>
      <c r="O332" s="207">
        <v>420</v>
      </c>
      <c r="P332" s="189">
        <v>206</v>
      </c>
      <c r="Q332" s="190">
        <v>275</v>
      </c>
      <c r="R332" s="191">
        <v>271</v>
      </c>
      <c r="S332" s="192">
        <v>328</v>
      </c>
      <c r="T332" s="189">
        <v>40</v>
      </c>
      <c r="U332" s="193">
        <v>33</v>
      </c>
      <c r="V332" s="191">
        <v>244</v>
      </c>
      <c r="W332" s="208">
        <v>240</v>
      </c>
      <c r="X332" s="189">
        <v>187</v>
      </c>
      <c r="Y332" s="193">
        <v>96</v>
      </c>
      <c r="Z332" s="191">
        <v>403</v>
      </c>
      <c r="AA332" s="189">
        <v>426</v>
      </c>
      <c r="AB332" s="172">
        <v>3170</v>
      </c>
      <c r="AC332" s="173">
        <v>3053</v>
      </c>
      <c r="BI332" s="137" t="s">
        <v>29</v>
      </c>
      <c r="BJ332" s="129">
        <f>B332/B343</f>
        <v>0.10838663823738451</v>
      </c>
      <c r="BK332" s="130">
        <f t="shared" ref="BK332" si="5346">C332/C343</f>
        <v>8.2693011342846692E-2</v>
      </c>
      <c r="BL332" s="131">
        <f t="shared" ref="BL332" si="5347">D332/D343</f>
        <v>8.1521739130434784E-2</v>
      </c>
      <c r="BM332" s="132">
        <f t="shared" ref="BM332" si="5348">E332/E343</f>
        <v>7.773279352226721E-2</v>
      </c>
      <c r="BN332" s="129">
        <f t="shared" ref="BN332" si="5349">F332/F343</f>
        <v>8.7909604519774018E-2</v>
      </c>
      <c r="BO332" s="130">
        <f t="shared" ref="BO332" si="5350">G332/G343</f>
        <v>9.4472067856098269E-2</v>
      </c>
      <c r="BP332" s="131">
        <f t="shared" ref="BP332" si="5351">H332/H343</f>
        <v>9.6683417085427131E-2</v>
      </c>
      <c r="BQ332" s="132">
        <f t="shared" ref="BQ332" si="5352">I332/I343</f>
        <v>9.69430485762144E-2</v>
      </c>
      <c r="BR332" s="129">
        <f t="shared" ref="BR332" si="5353">J332/J343</f>
        <v>9.8814229249011856E-2</v>
      </c>
      <c r="BS332" s="130">
        <f t="shared" ref="BS332" si="5354">K332/K343</f>
        <v>4.9450549450549448E-2</v>
      </c>
      <c r="BT332" s="131">
        <f t="shared" ref="BT332" si="5355">L332/L343</f>
        <v>9.5265259555048484E-2</v>
      </c>
      <c r="BU332" s="129">
        <f t="shared" ref="BU332" si="5356">M332/M343</f>
        <v>5.4794520547945202E-2</v>
      </c>
      <c r="BV332" s="133">
        <f t="shared" ref="BV332" si="5357">N332/N343</f>
        <v>7.346849792892958E-2</v>
      </c>
      <c r="BW332" s="134">
        <f t="shared" ref="BW332" si="5358">O332/O343</f>
        <v>8.9935760171306209E-2</v>
      </c>
      <c r="BX332" s="129">
        <f t="shared" ref="BX332" si="5359">P332/P343</f>
        <v>8.4738790621143562E-2</v>
      </c>
      <c r="BY332" s="130">
        <f t="shared" ref="BY332" si="5360">Q332/Q343</f>
        <v>0.10763209393346379</v>
      </c>
      <c r="BZ332" s="131">
        <f t="shared" ref="BZ332" si="5361">R332/R343</f>
        <v>9.0605148779672351E-2</v>
      </c>
      <c r="CA332" s="132">
        <f t="shared" ref="CA332" si="5362">S332/S343</f>
        <v>9.5265756607609636E-2</v>
      </c>
      <c r="CB332" s="129">
        <f t="shared" ref="CB332" si="5363">T332/T343</f>
        <v>9.4786729857819899E-2</v>
      </c>
      <c r="CC332" s="130">
        <f t="shared" ref="CC332" si="5364">U332/U343</f>
        <v>6.903765690376569E-2</v>
      </c>
      <c r="CD332" s="131">
        <f t="shared" ref="CD332" si="5365">V332/V343</f>
        <v>0.1096136567834681</v>
      </c>
      <c r="CE332" s="132">
        <f t="shared" ref="CE332" si="5366">W332/W343</f>
        <v>8.5227272727272721E-2</v>
      </c>
      <c r="CF332" s="129">
        <f t="shared" ref="CF332" si="5367">X332/X343</f>
        <v>9.3266832917705739E-2</v>
      </c>
      <c r="CG332" s="130">
        <f t="shared" ref="CG332" si="5368">Y332/Y343</f>
        <v>6.8916008614501076E-2</v>
      </c>
      <c r="CH332" s="131">
        <f t="shared" ref="CH332" si="5369">Z332/Z343</f>
        <v>9.0909090909090912E-2</v>
      </c>
      <c r="CI332" s="129">
        <f t="shared" ref="CI332" si="5370">AA332/AA343</f>
        <v>9.0484282073067121E-2</v>
      </c>
      <c r="CJ332" s="135">
        <f t="shared" ref="CJ332" si="5371">AB332/AB343</f>
        <v>9.1428241808952468E-2</v>
      </c>
      <c r="CK332" s="136">
        <f t="shared" ref="CK332" si="5372">AC332/AC343</f>
        <v>8.8244645489493304E-2</v>
      </c>
    </row>
    <row r="333" spans="1:89" x14ac:dyDescent="0.2">
      <c r="A333" s="146" t="s">
        <v>30</v>
      </c>
      <c r="B333" s="203">
        <v>278</v>
      </c>
      <c r="C333" s="197">
        <v>271</v>
      </c>
      <c r="D333" s="198">
        <v>72</v>
      </c>
      <c r="E333" s="199">
        <v>144</v>
      </c>
      <c r="F333" s="196">
        <v>335</v>
      </c>
      <c r="G333" s="200">
        <v>495</v>
      </c>
      <c r="H333" s="198">
        <v>440</v>
      </c>
      <c r="I333" s="199">
        <v>514</v>
      </c>
      <c r="J333" s="196">
        <v>62</v>
      </c>
      <c r="K333" s="197">
        <v>53</v>
      </c>
      <c r="L333" s="198">
        <v>319</v>
      </c>
      <c r="M333" s="196">
        <v>107</v>
      </c>
      <c r="N333" s="201">
        <v>523</v>
      </c>
      <c r="O333" s="204">
        <v>440</v>
      </c>
      <c r="P333" s="196">
        <v>199</v>
      </c>
      <c r="Q333" s="197">
        <v>292</v>
      </c>
      <c r="R333" s="198">
        <v>235</v>
      </c>
      <c r="S333" s="199">
        <v>403</v>
      </c>
      <c r="T333" s="196">
        <v>31</v>
      </c>
      <c r="U333" s="200">
        <v>38</v>
      </c>
      <c r="V333" s="198">
        <v>293</v>
      </c>
      <c r="W333" s="205">
        <v>247</v>
      </c>
      <c r="X333" s="196">
        <v>219</v>
      </c>
      <c r="Y333" s="200">
        <v>131</v>
      </c>
      <c r="Z333" s="198">
        <v>310</v>
      </c>
      <c r="AA333" s="196">
        <v>430</v>
      </c>
      <c r="AB333" s="172">
        <v>3316</v>
      </c>
      <c r="AC333" s="173">
        <v>3565</v>
      </c>
      <c r="BI333" s="146" t="s">
        <v>30</v>
      </c>
      <c r="BJ333" s="129">
        <f>B333/B343</f>
        <v>9.8791755508173415E-2</v>
      </c>
      <c r="BK333" s="130">
        <f t="shared" ref="BK333" si="5373">C333/C343</f>
        <v>9.9158433955360406E-2</v>
      </c>
      <c r="BL333" s="131">
        <f t="shared" ref="BL333" si="5374">D333/D343</f>
        <v>6.5217391304347824E-2</v>
      </c>
      <c r="BM333" s="132">
        <f t="shared" ref="BM333" si="5375">E333/E343</f>
        <v>0.11659919028340081</v>
      </c>
      <c r="BN333" s="129">
        <f t="shared" ref="BN333" si="5376">F333/F343</f>
        <v>7.5706214689265541E-2</v>
      </c>
      <c r="BO333" s="130">
        <f t="shared" ref="BO333" si="5377">G333/G343</f>
        <v>0.14477917519742614</v>
      </c>
      <c r="BP333" s="131">
        <f t="shared" ref="BP333" si="5378">H333/H343</f>
        <v>8.8442211055276387E-2</v>
      </c>
      <c r="BQ333" s="132">
        <f t="shared" ref="BQ333" si="5379">I333/I343</f>
        <v>0.1076214405360134</v>
      </c>
      <c r="BR333" s="129">
        <f t="shared" ref="BR333" si="5380">J333/J343</f>
        <v>0.1225296442687747</v>
      </c>
      <c r="BS333" s="130">
        <f t="shared" ref="BS333" si="5381">K333/K343</f>
        <v>9.7069597069597072E-2</v>
      </c>
      <c r="BT333" s="131">
        <f t="shared" ref="BT333" si="5382">L333/L343</f>
        <v>0.18197375926982315</v>
      </c>
      <c r="BU333" s="129">
        <f t="shared" ref="BU333" si="5383">M333/M343</f>
        <v>5.8630136986301373E-2</v>
      </c>
      <c r="BV333" s="133">
        <f t="shared" ref="BV333" si="5384">N333/N343</f>
        <v>0.11401787660780467</v>
      </c>
      <c r="BW333" s="134">
        <f t="shared" ref="BW333" si="5385">O333/O343</f>
        <v>9.421841541755889E-2</v>
      </c>
      <c r="BX333" s="129">
        <f t="shared" ref="BX333" si="5386">P333/P343</f>
        <v>8.1859317153434807E-2</v>
      </c>
      <c r="BY333" s="130">
        <f t="shared" ref="BY333" si="5387">Q333/Q343</f>
        <v>0.11428571428571428</v>
      </c>
      <c r="BZ333" s="131">
        <f t="shared" ref="BZ333" si="5388">R333/R343</f>
        <v>7.8569040454697425E-2</v>
      </c>
      <c r="CA333" s="132">
        <f t="shared" ref="CA333" si="5389">S333/S343</f>
        <v>0.11704908510020332</v>
      </c>
      <c r="CB333" s="129">
        <f t="shared" ref="CB333" si="5390">T333/T343</f>
        <v>7.3459715639810422E-2</v>
      </c>
      <c r="CC333" s="130">
        <f t="shared" ref="CC333" si="5391">U333/U343</f>
        <v>7.9497907949790794E-2</v>
      </c>
      <c r="CD333" s="131">
        <f t="shared" ref="CD333" si="5392">V333/V343</f>
        <v>0.1316262353998203</v>
      </c>
      <c r="CE333" s="132">
        <f t="shared" ref="CE333" si="5393">W333/W343</f>
        <v>8.7713068181818177E-2</v>
      </c>
      <c r="CF333" s="129">
        <f t="shared" ref="CF333" si="5394">X333/X343</f>
        <v>0.10922693266832918</v>
      </c>
      <c r="CG333" s="130">
        <f t="shared" ref="CG333" si="5395">Y333/Y343</f>
        <v>9.4041636755204591E-2</v>
      </c>
      <c r="CH333" s="131">
        <f t="shared" ref="CH333" si="5396">Z333/Z343</f>
        <v>6.9930069930069935E-2</v>
      </c>
      <c r="CI333" s="129">
        <f t="shared" ref="CI333" si="5397">AA333/AA343</f>
        <v>9.1333899745114702E-2</v>
      </c>
      <c r="CJ333" s="135">
        <f t="shared" ref="CJ333" si="5398">AB333/AB343</f>
        <v>9.56391324411629E-2</v>
      </c>
      <c r="CK333" s="136">
        <f t="shared" ref="CK333" si="5399">AC333/AC343</f>
        <v>0.10304361649854034</v>
      </c>
    </row>
    <row r="334" spans="1:89" x14ac:dyDescent="0.2">
      <c r="A334" s="137" t="s">
        <v>31</v>
      </c>
      <c r="B334" s="206">
        <v>148</v>
      </c>
      <c r="C334" s="190">
        <v>213</v>
      </c>
      <c r="D334" s="191">
        <v>45</v>
      </c>
      <c r="E334" s="192">
        <v>94</v>
      </c>
      <c r="F334" s="189">
        <v>198</v>
      </c>
      <c r="G334" s="193">
        <v>245</v>
      </c>
      <c r="H334" s="191">
        <v>242</v>
      </c>
      <c r="I334" s="192">
        <v>324</v>
      </c>
      <c r="J334" s="189">
        <v>34</v>
      </c>
      <c r="K334" s="190">
        <v>26</v>
      </c>
      <c r="L334" s="191">
        <v>170</v>
      </c>
      <c r="M334" s="189">
        <v>98</v>
      </c>
      <c r="N334" s="194">
        <v>296</v>
      </c>
      <c r="O334" s="207">
        <v>315</v>
      </c>
      <c r="P334" s="189">
        <v>113</v>
      </c>
      <c r="Q334" s="190">
        <v>169</v>
      </c>
      <c r="R334" s="191">
        <v>145</v>
      </c>
      <c r="S334" s="192">
        <v>237</v>
      </c>
      <c r="T334" s="189">
        <v>25</v>
      </c>
      <c r="U334" s="193">
        <v>26</v>
      </c>
      <c r="V334" s="191">
        <v>147</v>
      </c>
      <c r="W334" s="208">
        <v>127</v>
      </c>
      <c r="X334" s="189">
        <v>110</v>
      </c>
      <c r="Y334" s="193">
        <v>116</v>
      </c>
      <c r="Z334" s="191">
        <v>176</v>
      </c>
      <c r="AA334" s="189">
        <v>213</v>
      </c>
      <c r="AB334" s="172">
        <v>1849</v>
      </c>
      <c r="AC334" s="173">
        <v>2203</v>
      </c>
      <c r="BI334" s="137" t="s">
        <v>31</v>
      </c>
      <c r="BJ334" s="129">
        <f>B334/B343</f>
        <v>5.2594171997157074E-2</v>
      </c>
      <c r="BK334" s="130">
        <f t="shared" ref="BK334" si="5400">C334/C343</f>
        <v>7.7936333699231614E-2</v>
      </c>
      <c r="BL334" s="131">
        <f t="shared" ref="BL334" si="5401">D334/D343</f>
        <v>4.0760869565217392E-2</v>
      </c>
      <c r="BM334" s="132">
        <f t="shared" ref="BM334" si="5402">E334/E343</f>
        <v>7.6113360323886645E-2</v>
      </c>
      <c r="BN334" s="129">
        <f t="shared" ref="BN334" si="5403">F334/F343</f>
        <v>4.4745762711864409E-2</v>
      </c>
      <c r="BO334" s="130">
        <f t="shared" ref="BO334" si="5404">G334/G343</f>
        <v>7.1658379643170511E-2</v>
      </c>
      <c r="BP334" s="131">
        <f t="shared" ref="BP334" si="5405">H334/H343</f>
        <v>4.8643216080402008E-2</v>
      </c>
      <c r="BQ334" s="132">
        <f t="shared" ref="BQ334" si="5406">I334/I343</f>
        <v>6.78391959798995E-2</v>
      </c>
      <c r="BR334" s="129">
        <f t="shared" ref="BR334" si="5407">J334/J343</f>
        <v>6.7193675889328064E-2</v>
      </c>
      <c r="BS334" s="130">
        <f t="shared" ref="BS334" si="5408">K334/K343</f>
        <v>4.7619047619047616E-2</v>
      </c>
      <c r="BT334" s="131">
        <f t="shared" ref="BT334" si="5409">L334/L343</f>
        <v>9.6976611523103246E-2</v>
      </c>
      <c r="BU334" s="129">
        <f t="shared" ref="BU334" si="5410">M334/M343</f>
        <v>5.3698630136986301E-2</v>
      </c>
      <c r="BV334" s="133">
        <f t="shared" ref="BV334" si="5411">N334/N343</f>
        <v>6.4530194026596904E-2</v>
      </c>
      <c r="BW334" s="134">
        <f t="shared" ref="BW334" si="5412">O334/O343</f>
        <v>6.7451820128479653E-2</v>
      </c>
      <c r="BX334" s="129">
        <f t="shared" ref="BX334" si="5413">P334/P343</f>
        <v>4.6482928835870012E-2</v>
      </c>
      <c r="BY334" s="130">
        <f t="shared" ref="BY334" si="5414">Q334/Q343</f>
        <v>6.6144814090019571E-2</v>
      </c>
      <c r="BZ334" s="131">
        <f t="shared" ref="BZ334" si="5415">R334/R343</f>
        <v>4.8478769642260111E-2</v>
      </c>
      <c r="CA334" s="132">
        <f t="shared" ref="CA334" si="5416">S334/S343</f>
        <v>6.8835318036595997E-2</v>
      </c>
      <c r="CB334" s="129">
        <f t="shared" ref="CB334" si="5417">T334/T343</f>
        <v>5.9241706161137442E-2</v>
      </c>
      <c r="CC334" s="130">
        <f t="shared" ref="CC334" si="5418">U334/U343</f>
        <v>5.4393305439330547E-2</v>
      </c>
      <c r="CD334" s="131">
        <f t="shared" ref="CD334" si="5419">V334/V343</f>
        <v>6.6037735849056603E-2</v>
      </c>
      <c r="CE334" s="132">
        <f t="shared" ref="CE334" si="5420">W334/W343</f>
        <v>4.5099431818181816E-2</v>
      </c>
      <c r="CF334" s="129">
        <f t="shared" ref="CF334" si="5421">X334/X343</f>
        <v>5.4862842892768077E-2</v>
      </c>
      <c r="CG334" s="130">
        <f t="shared" ref="CG334" si="5422">Y334/Y343</f>
        <v>8.3273510409188803E-2</v>
      </c>
      <c r="CH334" s="131">
        <f t="shared" ref="CH334" si="5423">Z334/Z343</f>
        <v>3.9702233250620347E-2</v>
      </c>
      <c r="CI334" s="129">
        <f t="shared" ref="CI334" si="5424">AA334/AA343</f>
        <v>4.5242141036533561E-2</v>
      </c>
      <c r="CJ334" s="135">
        <f t="shared" ref="CJ334" si="5425">AB334/AB343</f>
        <v>5.3328334102445779E-2</v>
      </c>
      <c r="CK334" s="136">
        <f t="shared" ref="CK334" si="5426">AC334/AC343</f>
        <v>6.3676041275255085E-2</v>
      </c>
    </row>
    <row r="335" spans="1:89" x14ac:dyDescent="0.2">
      <c r="A335" s="146" t="s">
        <v>32</v>
      </c>
      <c r="B335" s="203">
        <v>76</v>
      </c>
      <c r="C335" s="197">
        <v>86</v>
      </c>
      <c r="D335" s="198">
        <v>21</v>
      </c>
      <c r="E335" s="199">
        <v>56</v>
      </c>
      <c r="F335" s="196">
        <v>113</v>
      </c>
      <c r="G335" s="200">
        <v>158</v>
      </c>
      <c r="H335" s="198">
        <v>140</v>
      </c>
      <c r="I335" s="199">
        <v>152</v>
      </c>
      <c r="J335" s="196">
        <v>25</v>
      </c>
      <c r="K335" s="197">
        <v>9</v>
      </c>
      <c r="L335" s="198">
        <v>52</v>
      </c>
      <c r="M335" s="196">
        <v>69</v>
      </c>
      <c r="N335" s="201">
        <v>120</v>
      </c>
      <c r="O335" s="204">
        <v>169</v>
      </c>
      <c r="P335" s="196">
        <v>66</v>
      </c>
      <c r="Q335" s="197">
        <v>96</v>
      </c>
      <c r="R335" s="198">
        <v>84</v>
      </c>
      <c r="S335" s="199">
        <v>96</v>
      </c>
      <c r="T335" s="196">
        <v>18</v>
      </c>
      <c r="U335" s="200">
        <v>10</v>
      </c>
      <c r="V335" s="198">
        <v>54</v>
      </c>
      <c r="W335" s="205">
        <v>86</v>
      </c>
      <c r="X335" s="196">
        <v>58</v>
      </c>
      <c r="Y335" s="200">
        <v>80</v>
      </c>
      <c r="Z335" s="198">
        <v>133</v>
      </c>
      <c r="AA335" s="196">
        <v>144</v>
      </c>
      <c r="AB335" s="172">
        <v>960</v>
      </c>
      <c r="AC335" s="173">
        <v>1211</v>
      </c>
      <c r="BI335" s="146" t="s">
        <v>32</v>
      </c>
      <c r="BJ335" s="129">
        <f>B335/B343</f>
        <v>2.7007818052594171E-2</v>
      </c>
      <c r="BK335" s="130">
        <f t="shared" ref="BK335" si="5427">C335/C343</f>
        <v>3.1467252103915114E-2</v>
      </c>
      <c r="BL335" s="131">
        <f t="shared" ref="BL335" si="5428">D335/D343</f>
        <v>1.9021739130434784E-2</v>
      </c>
      <c r="BM335" s="132">
        <f t="shared" ref="BM335" si="5429">E335/E343</f>
        <v>4.5344129554655874E-2</v>
      </c>
      <c r="BN335" s="129">
        <f t="shared" ref="BN335" si="5430">F335/F343</f>
        <v>2.5536723163841809E-2</v>
      </c>
      <c r="BO335" s="130">
        <f t="shared" ref="BO335" si="5431">G335/G343</f>
        <v>4.6212342790289559E-2</v>
      </c>
      <c r="BP335" s="131">
        <f t="shared" ref="BP335" si="5432">H335/H343</f>
        <v>2.8140703517587941E-2</v>
      </c>
      <c r="BQ335" s="132">
        <f t="shared" ref="BQ335" si="5433">I335/I343</f>
        <v>3.1825795644891124E-2</v>
      </c>
      <c r="BR335" s="129">
        <f t="shared" ref="BR335" si="5434">J335/J343</f>
        <v>4.9407114624505928E-2</v>
      </c>
      <c r="BS335" s="130">
        <f t="shared" ref="BS335" si="5435">K335/K343</f>
        <v>1.6483516483516484E-2</v>
      </c>
      <c r="BT335" s="131">
        <f t="shared" ref="BT335" si="5436">L335/L343</f>
        <v>2.9663434112949229E-2</v>
      </c>
      <c r="BU335" s="129">
        <f t="shared" ref="BU335" si="5437">M335/M343</f>
        <v>3.7808219178082192E-2</v>
      </c>
      <c r="BV335" s="133">
        <f t="shared" ref="BV335" si="5438">N335/N343</f>
        <v>2.6160889470241987E-2</v>
      </c>
      <c r="BW335" s="134">
        <f t="shared" ref="BW335" si="5439">O335/O343</f>
        <v>3.618843683083512E-2</v>
      </c>
      <c r="BX335" s="129">
        <f t="shared" ref="BX335" si="5440">P335/P343</f>
        <v>2.7149321266968326E-2</v>
      </c>
      <c r="BY335" s="130">
        <f t="shared" ref="BY335" si="5441">Q335/Q343</f>
        <v>3.7573385518590997E-2</v>
      </c>
      <c r="BZ335" s="131">
        <f t="shared" ref="BZ335" si="5442">R335/R343</f>
        <v>2.8084252758274825E-2</v>
      </c>
      <c r="CA335" s="132">
        <f t="shared" ref="CA335" si="5443">S335/S343</f>
        <v>2.7882660470519894E-2</v>
      </c>
      <c r="CB335" s="129">
        <f t="shared" ref="CB335" si="5444">T335/T343</f>
        <v>4.2654028436018961E-2</v>
      </c>
      <c r="CC335" s="130">
        <f t="shared" ref="CC335" si="5445">U335/U343</f>
        <v>2.0920502092050208E-2</v>
      </c>
      <c r="CD335" s="131">
        <f t="shared" ref="CD335" si="5446">V335/V343</f>
        <v>2.4258760107816711E-2</v>
      </c>
      <c r="CE335" s="132">
        <f t="shared" ref="CE335" si="5447">W335/W343</f>
        <v>3.0539772727272728E-2</v>
      </c>
      <c r="CF335" s="129">
        <f t="shared" ref="CF335" si="5448">X335/X343</f>
        <v>2.8927680798004989E-2</v>
      </c>
      <c r="CG335" s="130">
        <f t="shared" ref="CG335" si="5449">Y335/Y343</f>
        <v>5.7430007178750894E-2</v>
      </c>
      <c r="CH335" s="131">
        <f t="shared" ref="CH335" si="5450">Z335/Z343</f>
        <v>3.0002255808707422E-2</v>
      </c>
      <c r="CI335" s="129">
        <f t="shared" ref="CI335" si="5451">AA335/AA343</f>
        <v>3.058623619371283E-2</v>
      </c>
      <c r="CJ335" s="135">
        <f t="shared" ref="CJ335" si="5452">AB335/AB343</f>
        <v>2.7688047992616521E-2</v>
      </c>
      <c r="CK335" s="136">
        <f t="shared" ref="CK335" si="5453">AC335/AC343</f>
        <v>3.5003034945226462E-2</v>
      </c>
    </row>
    <row r="336" spans="1:89" x14ac:dyDescent="0.2">
      <c r="A336" s="137" t="s">
        <v>33</v>
      </c>
      <c r="B336" s="206">
        <v>31</v>
      </c>
      <c r="C336" s="190">
        <v>28</v>
      </c>
      <c r="D336" s="191">
        <v>25</v>
      </c>
      <c r="E336" s="192">
        <v>25</v>
      </c>
      <c r="F336" s="189">
        <v>48</v>
      </c>
      <c r="G336" s="193">
        <v>44</v>
      </c>
      <c r="H336" s="191">
        <v>69</v>
      </c>
      <c r="I336" s="192">
        <v>83</v>
      </c>
      <c r="J336" s="189">
        <v>10</v>
      </c>
      <c r="K336" s="190">
        <v>3</v>
      </c>
      <c r="L336" s="191">
        <v>21</v>
      </c>
      <c r="M336" s="189">
        <v>57</v>
      </c>
      <c r="N336" s="194">
        <v>64</v>
      </c>
      <c r="O336" s="207">
        <v>64</v>
      </c>
      <c r="P336" s="189">
        <v>39</v>
      </c>
      <c r="Q336" s="190">
        <v>67</v>
      </c>
      <c r="R336" s="191">
        <v>40</v>
      </c>
      <c r="S336" s="192">
        <v>59</v>
      </c>
      <c r="T336" s="189">
        <v>7</v>
      </c>
      <c r="U336" s="193">
        <v>18</v>
      </c>
      <c r="V336" s="191">
        <v>30</v>
      </c>
      <c r="W336" s="208">
        <v>37</v>
      </c>
      <c r="X336" s="189">
        <v>27</v>
      </c>
      <c r="Y336" s="193">
        <v>63</v>
      </c>
      <c r="Z336" s="191">
        <v>104</v>
      </c>
      <c r="AA336" s="189">
        <v>86</v>
      </c>
      <c r="AB336" s="172">
        <v>515</v>
      </c>
      <c r="AC336" s="173">
        <v>634</v>
      </c>
      <c r="BI336" s="137" t="s">
        <v>33</v>
      </c>
      <c r="BJ336" s="129">
        <f>B336/B343</f>
        <v>1.101634683724236E-2</v>
      </c>
      <c r="BK336" s="130">
        <f t="shared" ref="BK336" si="5454">C336/C343</f>
        <v>1.0245151847786316E-2</v>
      </c>
      <c r="BL336" s="131">
        <f t="shared" ref="BL336" si="5455">D336/D343</f>
        <v>2.2644927536231884E-2</v>
      </c>
      <c r="BM336" s="132">
        <f t="shared" ref="BM336" si="5456">E336/E343</f>
        <v>2.0242914979757085E-2</v>
      </c>
      <c r="BN336" s="129">
        <f t="shared" ref="BN336" si="5457">F336/F343</f>
        <v>1.0847457627118645E-2</v>
      </c>
      <c r="BO336" s="130">
        <f t="shared" ref="BO336" si="5458">G336/G343</f>
        <v>1.286926001754899E-2</v>
      </c>
      <c r="BP336" s="131">
        <f t="shared" ref="BP336" si="5459">H336/H343</f>
        <v>1.3869346733668343E-2</v>
      </c>
      <c r="BQ336" s="132">
        <f t="shared" ref="BQ336" si="5460">I336/I343</f>
        <v>1.7378559463986601E-2</v>
      </c>
      <c r="BR336" s="129">
        <f t="shared" ref="BR336" si="5461">J336/J343</f>
        <v>1.9762845849802372E-2</v>
      </c>
      <c r="BS336" s="130">
        <f t="shared" ref="BS336" si="5462">K336/K343</f>
        <v>5.4945054945054949E-3</v>
      </c>
      <c r="BT336" s="131">
        <f t="shared" ref="BT336" si="5463">L336/L343</f>
        <v>1.1979463776383342E-2</v>
      </c>
      <c r="BU336" s="129">
        <f t="shared" ref="BU336" si="5464">M336/M343</f>
        <v>3.1232876712328769E-2</v>
      </c>
      <c r="BV336" s="133">
        <f t="shared" ref="BV336" si="5465">N336/N343</f>
        <v>1.395247438412906E-2</v>
      </c>
      <c r="BW336" s="134">
        <f t="shared" ref="BW336" si="5466">O336/O343</f>
        <v>1.3704496788008565E-2</v>
      </c>
      <c r="BX336" s="129">
        <f t="shared" ref="BX336" si="5467">P336/P343</f>
        <v>1.6042780748663103E-2</v>
      </c>
      <c r="BY336" s="130">
        <f t="shared" ref="BY336" si="5468">Q336/Q343</f>
        <v>2.6223091976516635E-2</v>
      </c>
      <c r="BZ336" s="131">
        <f t="shared" ref="BZ336" si="5469">R336/R343</f>
        <v>1.3373453694416584E-2</v>
      </c>
      <c r="CA336" s="132">
        <f t="shared" ref="CA336" si="5470">S336/S343</f>
        <v>1.7136218414173687E-2</v>
      </c>
      <c r="CB336" s="129">
        <f t="shared" ref="CB336" si="5471">T336/T343</f>
        <v>1.6587677725118485E-2</v>
      </c>
      <c r="CC336" s="130">
        <f t="shared" ref="CC336" si="5472">U336/U343</f>
        <v>3.7656903765690378E-2</v>
      </c>
      <c r="CD336" s="131">
        <f t="shared" ref="CD336" si="5473">V336/V343</f>
        <v>1.3477088948787063E-2</v>
      </c>
      <c r="CE336" s="132">
        <f t="shared" ref="CE336" si="5474">W336/W343</f>
        <v>1.3139204545454546E-2</v>
      </c>
      <c r="CF336" s="129">
        <f t="shared" ref="CF336" si="5475">X336/X343</f>
        <v>1.3466334164588529E-2</v>
      </c>
      <c r="CG336" s="130">
        <f t="shared" ref="CG336" si="5476">Y336/Y343</f>
        <v>4.5226130653266333E-2</v>
      </c>
      <c r="CH336" s="131">
        <f t="shared" ref="CH336" si="5477">Z336/Z343</f>
        <v>2.3460410557184751E-2</v>
      </c>
      <c r="CI336" s="129">
        <f t="shared" ref="CI336" si="5478">AA336/AA343</f>
        <v>1.826677994902294E-2</v>
      </c>
      <c r="CJ336" s="135">
        <f t="shared" ref="CJ336" si="5479">AB336/AB343</f>
        <v>1.4853484079372405E-2</v>
      </c>
      <c r="CK336" s="136">
        <f t="shared" ref="CK336" si="5480">AC336/AC343</f>
        <v>1.8325288319796514E-2</v>
      </c>
    </row>
    <row r="337" spans="1:89" x14ac:dyDescent="0.2">
      <c r="A337" s="146" t="s">
        <v>34</v>
      </c>
      <c r="B337" s="203">
        <v>9</v>
      </c>
      <c r="C337" s="197">
        <v>16</v>
      </c>
      <c r="D337" s="198">
        <v>16</v>
      </c>
      <c r="E337" s="199">
        <v>34</v>
      </c>
      <c r="F337" s="196">
        <v>16</v>
      </c>
      <c r="G337" s="200">
        <v>21</v>
      </c>
      <c r="H337" s="198">
        <v>24</v>
      </c>
      <c r="I337" s="199">
        <v>33</v>
      </c>
      <c r="J337" s="196">
        <v>14</v>
      </c>
      <c r="K337" s="197">
        <v>3</v>
      </c>
      <c r="L337" s="198">
        <v>18</v>
      </c>
      <c r="M337" s="196">
        <v>34</v>
      </c>
      <c r="N337" s="201">
        <v>27</v>
      </c>
      <c r="O337" s="204">
        <v>51</v>
      </c>
      <c r="P337" s="196">
        <v>19</v>
      </c>
      <c r="Q337" s="197">
        <v>13</v>
      </c>
      <c r="R337" s="198">
        <v>15</v>
      </c>
      <c r="S337" s="199">
        <v>19</v>
      </c>
      <c r="T337" s="196">
        <v>6</v>
      </c>
      <c r="U337" s="200">
        <v>8</v>
      </c>
      <c r="V337" s="198">
        <v>19</v>
      </c>
      <c r="W337" s="205">
        <v>28</v>
      </c>
      <c r="X337" s="196">
        <v>15</v>
      </c>
      <c r="Y337" s="200">
        <v>38</v>
      </c>
      <c r="Z337" s="198">
        <v>48</v>
      </c>
      <c r="AA337" s="196">
        <v>28</v>
      </c>
      <c r="AB337" s="172">
        <v>246</v>
      </c>
      <c r="AC337" s="173">
        <v>326</v>
      </c>
      <c r="BI337" s="146" t="s">
        <v>34</v>
      </c>
      <c r="BJ337" s="129">
        <f>B337/B343</f>
        <v>3.1982942430703624E-3</v>
      </c>
      <c r="BK337" s="130">
        <f t="shared" ref="BK337" si="5481">C337/C343</f>
        <v>5.8543724844493227E-3</v>
      </c>
      <c r="BL337" s="131">
        <f t="shared" ref="BL337" si="5482">D337/D343</f>
        <v>1.4492753623188406E-2</v>
      </c>
      <c r="BM337" s="132">
        <f t="shared" ref="BM337" si="5483">E337/E343</f>
        <v>2.7530364372469637E-2</v>
      </c>
      <c r="BN337" s="129">
        <f t="shared" ref="BN337" si="5484">F337/F343</f>
        <v>3.615819209039548E-3</v>
      </c>
      <c r="BO337" s="130">
        <f t="shared" ref="BO337" si="5485">G337/G343</f>
        <v>6.1421468265574729E-3</v>
      </c>
      <c r="BP337" s="131">
        <f t="shared" ref="BP337" si="5486">H337/H343</f>
        <v>4.8241206030150757E-3</v>
      </c>
      <c r="BQ337" s="132">
        <f t="shared" ref="BQ337" si="5487">I337/I343</f>
        <v>6.9095477386934678E-3</v>
      </c>
      <c r="BR337" s="129">
        <f t="shared" ref="BR337" si="5488">J337/J343</f>
        <v>2.766798418972332E-2</v>
      </c>
      <c r="BS337" s="130">
        <f t="shared" ref="BS337" si="5489">K337/K343</f>
        <v>5.4945054945054949E-3</v>
      </c>
      <c r="BT337" s="131">
        <f t="shared" ref="BT337" si="5490">L337/L343</f>
        <v>1.0268111808328579E-2</v>
      </c>
      <c r="BU337" s="129">
        <f t="shared" ref="BU337" si="5491">M337/M343</f>
        <v>1.8630136986301369E-2</v>
      </c>
      <c r="BV337" s="133">
        <f t="shared" ref="BV337" si="5492">N337/N343</f>
        <v>5.8862001308044474E-3</v>
      </c>
      <c r="BW337" s="134">
        <f t="shared" ref="BW337" si="5493">O337/O343</f>
        <v>1.0920770877944325E-2</v>
      </c>
      <c r="BX337" s="129">
        <f t="shared" ref="BX337" si="5494">P337/P343</f>
        <v>7.8157136980666394E-3</v>
      </c>
      <c r="BY337" s="130">
        <f t="shared" ref="BY337" si="5495">Q337/Q343</f>
        <v>5.0880626223091981E-3</v>
      </c>
      <c r="BZ337" s="131">
        <f t="shared" ref="BZ337" si="5496">R337/R343</f>
        <v>5.0150451354062184E-3</v>
      </c>
      <c r="CA337" s="132">
        <f t="shared" ref="CA337" si="5497">S337/S343</f>
        <v>5.5184432181237296E-3</v>
      </c>
      <c r="CB337" s="129">
        <f t="shared" ref="CB337" si="5498">T337/T343</f>
        <v>1.4218009478672985E-2</v>
      </c>
      <c r="CC337" s="130">
        <f t="shared" ref="CC337" si="5499">U337/U343</f>
        <v>1.6736401673640166E-2</v>
      </c>
      <c r="CD337" s="131">
        <f t="shared" ref="CD337" si="5500">V337/V343</f>
        <v>8.5354896675651389E-3</v>
      </c>
      <c r="CE337" s="132">
        <f t="shared" ref="CE337" si="5501">W337/W343</f>
        <v>9.943181818181818E-3</v>
      </c>
      <c r="CF337" s="129">
        <f t="shared" ref="CF337" si="5502">X337/X343</f>
        <v>7.481296758104738E-3</v>
      </c>
      <c r="CG337" s="130">
        <f t="shared" ref="CG337" si="5503">Y337/Y343</f>
        <v>2.7279253409906678E-2</v>
      </c>
      <c r="CH337" s="131">
        <f t="shared" ref="CH337" si="5504">Z337/Z343</f>
        <v>1.0827881795623731E-2</v>
      </c>
      <c r="CI337" s="129">
        <f t="shared" ref="CI337" si="5505">AA337/AA343</f>
        <v>5.9473237043330502E-3</v>
      </c>
      <c r="CJ337" s="135">
        <f t="shared" ref="CJ337" si="5506">AB337/AB343</f>
        <v>7.0950622981079837E-3</v>
      </c>
      <c r="CK337" s="136">
        <f t="shared" ref="CK337" si="5507">AC337/AC343</f>
        <v>9.4227823221666625E-3</v>
      </c>
    </row>
    <row r="338" spans="1:89" x14ac:dyDescent="0.2">
      <c r="A338" s="137" t="s">
        <v>35</v>
      </c>
      <c r="B338" s="206">
        <v>0</v>
      </c>
      <c r="C338" s="190">
        <v>16</v>
      </c>
      <c r="D338" s="191">
        <v>0</v>
      </c>
      <c r="E338" s="192">
        <v>17</v>
      </c>
      <c r="F338" s="189">
        <v>0</v>
      </c>
      <c r="G338" s="193">
        <v>11</v>
      </c>
      <c r="H338" s="191">
        <v>3</v>
      </c>
      <c r="I338" s="192">
        <v>11</v>
      </c>
      <c r="J338" s="189">
        <v>4</v>
      </c>
      <c r="K338" s="190">
        <v>1</v>
      </c>
      <c r="L338" s="191">
        <v>6</v>
      </c>
      <c r="M338" s="189">
        <v>3</v>
      </c>
      <c r="N338" s="194">
        <v>5</v>
      </c>
      <c r="O338" s="207">
        <v>8</v>
      </c>
      <c r="P338" s="189">
        <v>14</v>
      </c>
      <c r="Q338" s="190">
        <v>3</v>
      </c>
      <c r="R338" s="191">
        <v>3</v>
      </c>
      <c r="S338" s="192">
        <v>3</v>
      </c>
      <c r="T338" s="189">
        <v>2</v>
      </c>
      <c r="U338" s="193">
        <v>2</v>
      </c>
      <c r="V338" s="191">
        <v>4</v>
      </c>
      <c r="W338" s="208">
        <v>2</v>
      </c>
      <c r="X338" s="189">
        <v>4</v>
      </c>
      <c r="Y338" s="193">
        <v>3</v>
      </c>
      <c r="Z338" s="191">
        <v>2</v>
      </c>
      <c r="AA338" s="189">
        <v>7</v>
      </c>
      <c r="AB338" s="172">
        <v>47</v>
      </c>
      <c r="AC338" s="173">
        <v>87</v>
      </c>
      <c r="BI338" s="137" t="s">
        <v>35</v>
      </c>
      <c r="BJ338" s="129">
        <f>B338/B343</f>
        <v>0</v>
      </c>
      <c r="BK338" s="130">
        <f t="shared" ref="BK338" si="5508">C338/C343</f>
        <v>5.8543724844493227E-3</v>
      </c>
      <c r="BL338" s="131">
        <f t="shared" ref="BL338" si="5509">D338/D343</f>
        <v>0</v>
      </c>
      <c r="BM338" s="132">
        <f t="shared" ref="BM338" si="5510">E338/E343</f>
        <v>1.3765182186234818E-2</v>
      </c>
      <c r="BN338" s="129">
        <f t="shared" ref="BN338" si="5511">F338/F343</f>
        <v>0</v>
      </c>
      <c r="BO338" s="130">
        <f t="shared" ref="BO338" si="5512">G338/G343</f>
        <v>3.2173150043872476E-3</v>
      </c>
      <c r="BP338" s="131">
        <f t="shared" ref="BP338" si="5513">H338/H343</f>
        <v>6.0301507537688446E-4</v>
      </c>
      <c r="BQ338" s="132">
        <f t="shared" ref="BQ338" si="5514">I338/I343</f>
        <v>2.3031825795644893E-3</v>
      </c>
      <c r="BR338" s="129">
        <f t="shared" ref="BR338" si="5515">J338/J343</f>
        <v>7.9051383399209481E-3</v>
      </c>
      <c r="BS338" s="130">
        <f t="shared" ref="BS338" si="5516">K338/K343</f>
        <v>1.8315018315018315E-3</v>
      </c>
      <c r="BT338" s="131">
        <f t="shared" ref="BT338" si="5517">L338/L343</f>
        <v>3.4227039361095267E-3</v>
      </c>
      <c r="BU338" s="129">
        <f t="shared" ref="BU338" si="5518">M338/M343</f>
        <v>1.6438356164383563E-3</v>
      </c>
      <c r="BV338" s="133">
        <f t="shared" ref="BV338" si="5519">N338/N343</f>
        <v>1.0900370612600828E-3</v>
      </c>
      <c r="BW338" s="134">
        <f t="shared" ref="BW338" si="5520">O338/O343</f>
        <v>1.7130620985010706E-3</v>
      </c>
      <c r="BX338" s="129">
        <f t="shared" ref="BX338" si="5521">P338/P343</f>
        <v>5.7589469354175239E-3</v>
      </c>
      <c r="BY338" s="130">
        <f t="shared" ref="BY338" si="5522">Q338/Q343</f>
        <v>1.1741682974559687E-3</v>
      </c>
      <c r="BZ338" s="131">
        <f t="shared" ref="BZ338" si="5523">R338/R343</f>
        <v>1.0030090270812437E-3</v>
      </c>
      <c r="CA338" s="132">
        <f t="shared" ref="CA338" si="5524">S338/S343</f>
        <v>8.7133313970374669E-4</v>
      </c>
      <c r="CB338" s="129">
        <f t="shared" ref="CB338" si="5525">T338/T343</f>
        <v>4.7393364928909956E-3</v>
      </c>
      <c r="CC338" s="130">
        <f t="shared" ref="CC338" si="5526">U338/U343</f>
        <v>4.1841004184100415E-3</v>
      </c>
      <c r="CD338" s="131">
        <f t="shared" ref="CD338" si="5527">V338/V343</f>
        <v>1.7969451931716084E-3</v>
      </c>
      <c r="CE338" s="132">
        <f t="shared" ref="CE338" si="5528">W338/W343</f>
        <v>7.1022727272727275E-4</v>
      </c>
      <c r="CF338" s="129">
        <f t="shared" ref="CF338" si="5529">X338/X343</f>
        <v>1.99501246882793E-3</v>
      </c>
      <c r="CG338" s="130">
        <f t="shared" ref="CG338" si="5530">Y338/Y343</f>
        <v>2.1536252692031586E-3</v>
      </c>
      <c r="CH338" s="131">
        <f t="shared" ref="CH338" si="5531">Z338/Z343</f>
        <v>4.5116174148432213E-4</v>
      </c>
      <c r="CI338" s="129">
        <f t="shared" ref="CI338" si="5532">AA338/AA343</f>
        <v>1.4868309260832626E-3</v>
      </c>
      <c r="CJ338" s="135">
        <f t="shared" ref="CJ338" si="5533">AB338/AB343</f>
        <v>1.3555606829718505E-3</v>
      </c>
      <c r="CK338" s="136">
        <f t="shared" ref="CK338" si="5534">AC338/AC343</f>
        <v>2.5146689019279128E-3</v>
      </c>
    </row>
    <row r="339" spans="1:89" x14ac:dyDescent="0.2">
      <c r="A339" s="146" t="s">
        <v>36</v>
      </c>
      <c r="B339" s="203">
        <v>0</v>
      </c>
      <c r="C339" s="197">
        <v>0</v>
      </c>
      <c r="D339" s="198">
        <v>0</v>
      </c>
      <c r="E339" s="199">
        <v>0</v>
      </c>
      <c r="F339" s="196">
        <v>0</v>
      </c>
      <c r="G339" s="200">
        <v>0</v>
      </c>
      <c r="H339" s="198">
        <v>0</v>
      </c>
      <c r="I339" s="199">
        <v>0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2">
        <v>0</v>
      </c>
      <c r="AC339" s="173">
        <v>0</v>
      </c>
      <c r="BI339" s="146" t="s">
        <v>36</v>
      </c>
      <c r="BJ339" s="129">
        <f>B339/B343</f>
        <v>0</v>
      </c>
      <c r="BK339" s="130">
        <f t="shared" ref="BK339" si="5535">C339/C343</f>
        <v>0</v>
      </c>
      <c r="BL339" s="131">
        <f t="shared" ref="BL339" si="5536">D339/D343</f>
        <v>0</v>
      </c>
      <c r="BM339" s="132">
        <f t="shared" ref="BM339" si="5537">E339/E343</f>
        <v>0</v>
      </c>
      <c r="BN339" s="129">
        <f t="shared" ref="BN339" si="5538">F339/F343</f>
        <v>0</v>
      </c>
      <c r="BO339" s="130">
        <f t="shared" ref="BO339" si="5539">G339/G343</f>
        <v>0</v>
      </c>
      <c r="BP339" s="131">
        <f t="shared" ref="BP339" si="5540">H339/H343</f>
        <v>0</v>
      </c>
      <c r="BQ339" s="132">
        <f t="shared" ref="BQ339" si="5541">I339/I343</f>
        <v>0</v>
      </c>
      <c r="BR339" s="129">
        <f t="shared" ref="BR339" si="5542">J339/J343</f>
        <v>0</v>
      </c>
      <c r="BS339" s="130">
        <f t="shared" ref="BS339" si="5543">K339/K343</f>
        <v>0</v>
      </c>
      <c r="BT339" s="131">
        <f t="shared" ref="BT339" si="5544">L339/L343</f>
        <v>0</v>
      </c>
      <c r="BU339" s="129">
        <f t="shared" ref="BU339" si="5545">M339/M343</f>
        <v>0</v>
      </c>
      <c r="BV339" s="133">
        <f t="shared" ref="BV339" si="5546">N339/N343</f>
        <v>0</v>
      </c>
      <c r="BW339" s="134">
        <f t="shared" ref="BW339" si="5547">O339/O343</f>
        <v>0</v>
      </c>
      <c r="BX339" s="129">
        <f t="shared" ref="BX339" si="5548">P339/P343</f>
        <v>0</v>
      </c>
      <c r="BY339" s="130">
        <f t="shared" ref="BY339" si="5549">Q339/Q343</f>
        <v>0</v>
      </c>
      <c r="BZ339" s="131">
        <f t="shared" ref="BZ339" si="5550">R339/R343</f>
        <v>0</v>
      </c>
      <c r="CA339" s="132">
        <f t="shared" ref="CA339" si="5551">S339/S343</f>
        <v>0</v>
      </c>
      <c r="CB339" s="129">
        <f t="shared" ref="CB339" si="5552">T339/T343</f>
        <v>0</v>
      </c>
      <c r="CC339" s="130">
        <f t="shared" ref="CC339" si="5553">U339/U343</f>
        <v>0</v>
      </c>
      <c r="CD339" s="131">
        <f t="shared" ref="CD339" si="5554">V339/V343</f>
        <v>0</v>
      </c>
      <c r="CE339" s="132">
        <f t="shared" ref="CE339" si="5555">W339/W343</f>
        <v>0</v>
      </c>
      <c r="CF339" s="129">
        <f t="shared" ref="CF339" si="5556">X339/X343</f>
        <v>0</v>
      </c>
      <c r="CG339" s="130">
        <f t="shared" ref="CG339" si="5557">Y339/Y343</f>
        <v>0</v>
      </c>
      <c r="CH339" s="131">
        <f t="shared" ref="CH339" si="5558">Z339/Z343</f>
        <v>0</v>
      </c>
      <c r="CI339" s="129">
        <f t="shared" ref="CI339" si="5559">AA339/AA343</f>
        <v>0</v>
      </c>
      <c r="CJ339" s="135">
        <f t="shared" ref="CJ339" si="5560">AB339/AB343</f>
        <v>0</v>
      </c>
      <c r="CK339" s="136">
        <f t="shared" ref="CK339" si="5561">AC339/AC343</f>
        <v>0</v>
      </c>
    </row>
    <row r="340" spans="1:89" x14ac:dyDescent="0.2">
      <c r="A340" s="137" t="s">
        <v>37</v>
      </c>
      <c r="B340" s="59">
        <v>0</v>
      </c>
      <c r="C340" s="60">
        <v>0</v>
      </c>
      <c r="D340" s="139">
        <v>0</v>
      </c>
      <c r="E340" s="140">
        <v>0</v>
      </c>
      <c r="F340" s="138">
        <v>0</v>
      </c>
      <c r="G340" s="141">
        <v>0</v>
      </c>
      <c r="H340" s="139">
        <v>0</v>
      </c>
      <c r="I340" s="140">
        <v>0</v>
      </c>
      <c r="J340" s="138">
        <v>0</v>
      </c>
      <c r="K340" s="141">
        <v>0</v>
      </c>
      <c r="L340" s="139">
        <v>0</v>
      </c>
      <c r="M340" s="138">
        <v>0</v>
      </c>
      <c r="N340" s="142">
        <v>0</v>
      </c>
      <c r="O340" s="143">
        <v>0</v>
      </c>
      <c r="P340" s="138">
        <v>0</v>
      </c>
      <c r="Q340" s="141">
        <v>0</v>
      </c>
      <c r="R340" s="139"/>
      <c r="S340" s="140">
        <v>0</v>
      </c>
      <c r="T340" s="138">
        <v>0</v>
      </c>
      <c r="U340" s="141">
        <v>0</v>
      </c>
      <c r="V340" s="139">
        <v>0</v>
      </c>
      <c r="W340" s="140">
        <v>0</v>
      </c>
      <c r="X340" s="138">
        <v>0</v>
      </c>
      <c r="Y340" s="141">
        <v>0</v>
      </c>
      <c r="Z340" s="144">
        <v>0</v>
      </c>
      <c r="AA340" s="145">
        <v>0</v>
      </c>
      <c r="AB340" s="172">
        <v>0</v>
      </c>
      <c r="AC340" s="173">
        <v>0</v>
      </c>
      <c r="BI340" s="137" t="s">
        <v>37</v>
      </c>
      <c r="BJ340" s="129">
        <f>B340/B343</f>
        <v>0</v>
      </c>
      <c r="BK340" s="130">
        <f t="shared" ref="BK340" si="5562">C340/C343</f>
        <v>0</v>
      </c>
      <c r="BL340" s="131">
        <f t="shared" ref="BL340" si="5563">D340/D343</f>
        <v>0</v>
      </c>
      <c r="BM340" s="132">
        <f t="shared" ref="BM340" si="5564">E340/E343</f>
        <v>0</v>
      </c>
      <c r="BN340" s="129">
        <f t="shared" ref="BN340" si="5565">F340/F343</f>
        <v>0</v>
      </c>
      <c r="BO340" s="130">
        <f t="shared" ref="BO340" si="5566">G340/G343</f>
        <v>0</v>
      </c>
      <c r="BP340" s="131">
        <f t="shared" ref="BP340" si="5567">H340/H343</f>
        <v>0</v>
      </c>
      <c r="BQ340" s="132">
        <f t="shared" ref="BQ340" si="5568">I340/I343</f>
        <v>0</v>
      </c>
      <c r="BR340" s="129">
        <f t="shared" ref="BR340" si="5569">J340/J343</f>
        <v>0</v>
      </c>
      <c r="BS340" s="130">
        <f t="shared" ref="BS340" si="5570">K340/K343</f>
        <v>0</v>
      </c>
      <c r="BT340" s="131">
        <f t="shared" ref="BT340" si="5571">L340/L343</f>
        <v>0</v>
      </c>
      <c r="BU340" s="129">
        <f t="shared" ref="BU340" si="5572">M340/M343</f>
        <v>0</v>
      </c>
      <c r="BV340" s="133">
        <f t="shared" ref="BV340" si="5573">N340/N343</f>
        <v>0</v>
      </c>
      <c r="BW340" s="134">
        <f t="shared" ref="BW340" si="5574">O340/O343</f>
        <v>0</v>
      </c>
      <c r="BX340" s="129">
        <f t="shared" ref="BX340" si="5575">P340/P343</f>
        <v>0</v>
      </c>
      <c r="BY340" s="130">
        <f t="shared" ref="BY340" si="5576">Q340/Q343</f>
        <v>0</v>
      </c>
      <c r="BZ340" s="131">
        <f t="shared" ref="BZ340" si="5577">R340/R343</f>
        <v>0</v>
      </c>
      <c r="CA340" s="132">
        <f t="shared" ref="CA340" si="5578">S340/S343</f>
        <v>0</v>
      </c>
      <c r="CB340" s="129">
        <f t="shared" ref="CB340" si="5579">T340/T343</f>
        <v>0</v>
      </c>
      <c r="CC340" s="130">
        <f t="shared" ref="CC340" si="5580">U340/U343</f>
        <v>0</v>
      </c>
      <c r="CD340" s="131">
        <f t="shared" ref="CD340" si="5581">V340/V343</f>
        <v>0</v>
      </c>
      <c r="CE340" s="132">
        <f t="shared" ref="CE340" si="5582">W340/W343</f>
        <v>0</v>
      </c>
      <c r="CF340" s="129">
        <f t="shared" ref="CF340" si="5583">X340/X343</f>
        <v>0</v>
      </c>
      <c r="CG340" s="130">
        <f t="shared" ref="CG340" si="5584">Y340/Y343</f>
        <v>0</v>
      </c>
      <c r="CH340" s="131">
        <f t="shared" ref="CH340" si="5585">Z340/Z343</f>
        <v>0</v>
      </c>
      <c r="CI340" s="129">
        <f t="shared" ref="CI340" si="5586">AA340/AA343</f>
        <v>0</v>
      </c>
      <c r="CJ340" s="135">
        <f t="shared" ref="CJ340" si="5587">AB340/AB343</f>
        <v>0</v>
      </c>
      <c r="CK340" s="136">
        <f t="shared" ref="CK340" si="5588">AC340/AC343</f>
        <v>0</v>
      </c>
    </row>
    <row r="341" spans="1:89" x14ac:dyDescent="0.2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/>
      <c r="AC341" s="173"/>
      <c r="BI341" s="146" t="s">
        <v>38</v>
      </c>
      <c r="BJ341" s="129">
        <f>B341/B343</f>
        <v>0</v>
      </c>
      <c r="BK341" s="130">
        <f t="shared" ref="BK341" si="5589">C341/C343</f>
        <v>0</v>
      </c>
      <c r="BL341" s="131">
        <f t="shared" ref="BL341" si="5590">D341/D343</f>
        <v>0</v>
      </c>
      <c r="BM341" s="132">
        <f t="shared" ref="BM341" si="5591">E341/E343</f>
        <v>0</v>
      </c>
      <c r="BN341" s="129">
        <f t="shared" ref="BN341" si="5592">F341/F343</f>
        <v>0</v>
      </c>
      <c r="BO341" s="130">
        <f t="shared" ref="BO341" si="5593">G341/G343</f>
        <v>0</v>
      </c>
      <c r="BP341" s="131">
        <f t="shared" ref="BP341" si="5594">H341/H343</f>
        <v>0</v>
      </c>
      <c r="BQ341" s="132">
        <f t="shared" ref="BQ341" si="5595">I341/I343</f>
        <v>0</v>
      </c>
      <c r="BR341" s="129">
        <f t="shared" ref="BR341" si="5596">J341/J343</f>
        <v>0</v>
      </c>
      <c r="BS341" s="130">
        <f t="shared" ref="BS341" si="5597">K341/K343</f>
        <v>0</v>
      </c>
      <c r="BT341" s="131">
        <f t="shared" ref="BT341" si="5598">L341/L343</f>
        <v>0</v>
      </c>
      <c r="BU341" s="129">
        <f t="shared" ref="BU341" si="5599">M341/M343</f>
        <v>0</v>
      </c>
      <c r="BV341" s="133">
        <f t="shared" ref="BV341" si="5600">N341/N343</f>
        <v>0</v>
      </c>
      <c r="BW341" s="134">
        <f t="shared" ref="BW341" si="5601">O341/O343</f>
        <v>0</v>
      </c>
      <c r="BX341" s="129">
        <f t="shared" ref="BX341" si="5602">P341/P343</f>
        <v>0</v>
      </c>
      <c r="BY341" s="130">
        <f t="shared" ref="BY341" si="5603">Q341/Q343</f>
        <v>0</v>
      </c>
      <c r="BZ341" s="131">
        <f t="shared" ref="BZ341" si="5604">R341/R343</f>
        <v>0</v>
      </c>
      <c r="CA341" s="132">
        <f t="shared" ref="CA341" si="5605">S341/S343</f>
        <v>0</v>
      </c>
      <c r="CB341" s="129">
        <f t="shared" ref="CB341" si="5606">T341/T343</f>
        <v>0</v>
      </c>
      <c r="CC341" s="130">
        <f t="shared" ref="CC341" si="5607">U341/U343</f>
        <v>0</v>
      </c>
      <c r="CD341" s="131">
        <f t="shared" ref="CD341" si="5608">V341/V343</f>
        <v>0</v>
      </c>
      <c r="CE341" s="132">
        <f t="shared" ref="CE341" si="5609">W341/W343</f>
        <v>0</v>
      </c>
      <c r="CF341" s="129">
        <f t="shared" ref="CF341" si="5610">X341/X343</f>
        <v>0</v>
      </c>
      <c r="CG341" s="130">
        <f t="shared" ref="CG341" si="5611">Y341/Y343</f>
        <v>0</v>
      </c>
      <c r="CH341" s="131">
        <f t="shared" ref="CH341" si="5612">Z341/Z343</f>
        <v>0</v>
      </c>
      <c r="CI341" s="129">
        <f t="shared" ref="CI341" si="5613">AA341/AA343</f>
        <v>0</v>
      </c>
      <c r="CJ341" s="135">
        <f t="shared" ref="CJ341" si="5614">AB341/AB343</f>
        <v>0</v>
      </c>
      <c r="CK341" s="136">
        <f t="shared" ref="CK341" si="5615">AC341/AC343</f>
        <v>0</v>
      </c>
    </row>
    <row r="342" spans="1:89" ht="13.5" thickBot="1" x14ac:dyDescent="0.25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/>
      <c r="AC342" s="173"/>
      <c r="BI342" s="137" t="s">
        <v>39</v>
      </c>
      <c r="BJ342" s="129">
        <f>B342/B343</f>
        <v>0</v>
      </c>
      <c r="BK342" s="130">
        <f t="shared" ref="BK342" si="5616">C342/C343</f>
        <v>0</v>
      </c>
      <c r="BL342" s="131">
        <f t="shared" ref="BL342" si="5617">D342/D343</f>
        <v>0</v>
      </c>
      <c r="BM342" s="132">
        <f t="shared" ref="BM342" si="5618">E342/E343</f>
        <v>0</v>
      </c>
      <c r="BN342" s="129">
        <f t="shared" ref="BN342" si="5619">F342/F343</f>
        <v>0</v>
      </c>
      <c r="BO342" s="130">
        <f t="shared" ref="BO342" si="5620">G342/G343</f>
        <v>0</v>
      </c>
      <c r="BP342" s="131">
        <f t="shared" ref="BP342" si="5621">H342/H343</f>
        <v>0</v>
      </c>
      <c r="BQ342" s="132">
        <f t="shared" ref="BQ342" si="5622">I342/I343</f>
        <v>0</v>
      </c>
      <c r="BR342" s="129">
        <f t="shared" ref="BR342" si="5623">J342/J343</f>
        <v>0</v>
      </c>
      <c r="BS342" s="130">
        <f t="shared" ref="BS342" si="5624">K342/K343</f>
        <v>0</v>
      </c>
      <c r="BT342" s="131">
        <f t="shared" ref="BT342" si="5625">L342/L343</f>
        <v>0</v>
      </c>
      <c r="BU342" s="129">
        <f t="shared" ref="BU342" si="5626">M342/M343</f>
        <v>0</v>
      </c>
      <c r="BV342" s="133">
        <f t="shared" ref="BV342" si="5627">N342/N343</f>
        <v>0</v>
      </c>
      <c r="BW342" s="134">
        <f t="shared" ref="BW342" si="5628">O342/O343</f>
        <v>0</v>
      </c>
      <c r="BX342" s="129">
        <f t="shared" ref="BX342" si="5629">P342/P343</f>
        <v>0</v>
      </c>
      <c r="BY342" s="130">
        <f t="shared" ref="BY342" si="5630">Q342/Q343</f>
        <v>0</v>
      </c>
      <c r="BZ342" s="131">
        <f t="shared" ref="BZ342" si="5631">R342/R343</f>
        <v>0</v>
      </c>
      <c r="CA342" s="132">
        <f t="shared" ref="CA342" si="5632">S342/S343</f>
        <v>0</v>
      </c>
      <c r="CB342" s="129">
        <f t="shared" ref="CB342" si="5633">T342/T343</f>
        <v>0</v>
      </c>
      <c r="CC342" s="130">
        <f t="shared" ref="CC342" si="5634">U342/U343</f>
        <v>0</v>
      </c>
      <c r="CD342" s="131">
        <f t="shared" ref="CD342" si="5635">V342/V343</f>
        <v>0</v>
      </c>
      <c r="CE342" s="132">
        <f t="shared" ref="CE342" si="5636">W342/W343</f>
        <v>0</v>
      </c>
      <c r="CF342" s="129">
        <f t="shared" ref="CF342" si="5637">X342/X343</f>
        <v>0</v>
      </c>
      <c r="CG342" s="130">
        <f t="shared" ref="CG342" si="5638">Y342/Y343</f>
        <v>0</v>
      </c>
      <c r="CH342" s="131">
        <f t="shared" ref="CH342" si="5639">Z342/Z343</f>
        <v>0</v>
      </c>
      <c r="CI342" s="129">
        <f t="shared" ref="CI342" si="5640">AA342/AA343</f>
        <v>0</v>
      </c>
      <c r="CJ342" s="135">
        <f t="shared" ref="CJ342" si="5641">AB342/AB343</f>
        <v>0</v>
      </c>
      <c r="CK342" s="136">
        <f t="shared" ref="CK342" si="5642">AC342/AC343</f>
        <v>0</v>
      </c>
    </row>
    <row r="343" spans="1:89" ht="14.25" thickTop="1" thickBot="1" x14ac:dyDescent="0.25">
      <c r="A343" s="269" t="s">
        <v>13</v>
      </c>
      <c r="B343" s="20">
        <f>SUM(B320:B342)</f>
        <v>2814</v>
      </c>
      <c r="C343" s="21">
        <f t="shared" ref="C343" si="5643">SUM(C320:C342)</f>
        <v>2733</v>
      </c>
      <c r="D343" s="20">
        <f t="shared" ref="D343" si="5644">SUM(D320:D342)</f>
        <v>1104</v>
      </c>
      <c r="E343" s="21">
        <f t="shared" ref="E343" si="5645">SUM(E320:E342)</f>
        <v>1235</v>
      </c>
      <c r="F343" s="20">
        <f t="shared" ref="F343" si="5646">SUM(F320:F342)</f>
        <v>4425</v>
      </c>
      <c r="G343" s="21">
        <f t="shared" ref="G343" si="5647">SUM(G320:G342)</f>
        <v>3419</v>
      </c>
      <c r="H343" s="20">
        <f t="shared" ref="H343" si="5648">SUM(H320:H342)</f>
        <v>4975</v>
      </c>
      <c r="I343" s="21">
        <f t="shared" ref="I343" si="5649">SUM(I320:I342)</f>
        <v>4776</v>
      </c>
      <c r="J343" s="20">
        <f t="shared" ref="J343" si="5650">SUM(J320:J342)</f>
        <v>506</v>
      </c>
      <c r="K343" s="21">
        <f t="shared" ref="K343" si="5651">SUM(K320:K342)</f>
        <v>546</v>
      </c>
      <c r="L343" s="20">
        <f t="shared" ref="L343" si="5652">SUM(L320:L342)</f>
        <v>1753</v>
      </c>
      <c r="M343" s="21">
        <f t="shared" ref="M343" si="5653">SUM(M320:M342)</f>
        <v>1825</v>
      </c>
      <c r="N343" s="20">
        <f t="shared" ref="N343" si="5654">SUM(N320:N342)</f>
        <v>4587</v>
      </c>
      <c r="O343" s="21">
        <f t="shared" ref="O343" si="5655">SUM(O320:O342)</f>
        <v>4670</v>
      </c>
      <c r="P343" s="20">
        <f t="shared" ref="P343" si="5656">SUM(P320:P342)</f>
        <v>2431</v>
      </c>
      <c r="Q343" s="21">
        <f t="shared" ref="Q343" si="5657">SUM(Q320:Q342)</f>
        <v>2555</v>
      </c>
      <c r="R343" s="20">
        <f t="shared" ref="R343" si="5658">SUM(R320:R342)</f>
        <v>2991</v>
      </c>
      <c r="S343" s="21">
        <f t="shared" ref="S343" si="5659">SUM(S320:S342)</f>
        <v>3443</v>
      </c>
      <c r="T343" s="20">
        <f t="shared" ref="T343" si="5660">SUM(T320:T342)</f>
        <v>422</v>
      </c>
      <c r="U343" s="21">
        <f t="shared" ref="U343" si="5661">SUM(U320:U342)</f>
        <v>478</v>
      </c>
      <c r="V343" s="20">
        <f t="shared" ref="V343" si="5662">SUM(V320:V342)</f>
        <v>2226</v>
      </c>
      <c r="W343" s="21">
        <f t="shared" ref="W343" si="5663">SUM(W320:W342)</f>
        <v>2816</v>
      </c>
      <c r="X343" s="20">
        <f t="shared" ref="X343" si="5664">SUM(X320:X342)</f>
        <v>2005</v>
      </c>
      <c r="Y343" s="21">
        <f t="shared" ref="Y343" si="5665">SUM(Y320:Y342)</f>
        <v>1393</v>
      </c>
      <c r="Z343" s="20">
        <f t="shared" ref="Z343" si="5666">SUM(Z320:Z342)</f>
        <v>4433</v>
      </c>
      <c r="AA343" s="21">
        <f t="shared" ref="AA343" si="5667">SUM(AA320:AA342)</f>
        <v>4708</v>
      </c>
      <c r="AB343" s="174">
        <f t="shared" ref="AB343:AC343" si="5668">SUM(AB319:AB342)</f>
        <v>34672</v>
      </c>
      <c r="AC343" s="175">
        <f t="shared" si="5668"/>
        <v>34597</v>
      </c>
      <c r="BI343" s="269" t="s">
        <v>13</v>
      </c>
      <c r="BJ343" s="155" t="e">
        <f>SUM(BJ319:BJ342)</f>
        <v>#REF!</v>
      </c>
      <c r="BK343" s="156">
        <f t="shared" ref="BK343:CK343" si="5669">SUM(BK319:BK342)</f>
        <v>1</v>
      </c>
      <c r="BL343" s="155">
        <f t="shared" si="5669"/>
        <v>1</v>
      </c>
      <c r="BM343" s="156">
        <f t="shared" si="5669"/>
        <v>0.99999999999999978</v>
      </c>
      <c r="BN343" s="155">
        <f t="shared" si="5669"/>
        <v>1</v>
      </c>
      <c r="BO343" s="156">
        <f t="shared" si="5669"/>
        <v>0.99999999999999978</v>
      </c>
      <c r="BP343" s="155">
        <f t="shared" si="5669"/>
        <v>1</v>
      </c>
      <c r="BQ343" s="156">
        <f t="shared" si="5669"/>
        <v>0.99999999999999989</v>
      </c>
      <c r="BR343" s="155">
        <f t="shared" si="5669"/>
        <v>0.99999999999999989</v>
      </c>
      <c r="BS343" s="156">
        <f t="shared" si="5669"/>
        <v>0.99999999999999989</v>
      </c>
      <c r="BT343" s="155">
        <f t="shared" si="5669"/>
        <v>1</v>
      </c>
      <c r="BU343" s="156">
        <f t="shared" si="5669"/>
        <v>0.99999999999999989</v>
      </c>
      <c r="BV343" s="155">
        <f t="shared" si="5669"/>
        <v>1</v>
      </c>
      <c r="BW343" s="156">
        <f t="shared" si="5669"/>
        <v>0.99999999999999989</v>
      </c>
      <c r="BX343" s="155">
        <f t="shared" si="5669"/>
        <v>1</v>
      </c>
      <c r="BY343" s="156">
        <f t="shared" si="5669"/>
        <v>1.0000000000000002</v>
      </c>
      <c r="BZ343" s="155">
        <f t="shared" si="5669"/>
        <v>1</v>
      </c>
      <c r="CA343" s="156">
        <f t="shared" si="5669"/>
        <v>1</v>
      </c>
      <c r="CB343" s="155">
        <f t="shared" si="5669"/>
        <v>1.0000000000000002</v>
      </c>
      <c r="CC343" s="156">
        <f t="shared" si="5669"/>
        <v>1</v>
      </c>
      <c r="CD343" s="155">
        <f t="shared" si="5669"/>
        <v>1</v>
      </c>
      <c r="CE343" s="156">
        <f t="shared" si="5669"/>
        <v>1</v>
      </c>
      <c r="CF343" s="155">
        <f t="shared" si="5669"/>
        <v>1</v>
      </c>
      <c r="CG343" s="156">
        <f t="shared" si="5669"/>
        <v>1</v>
      </c>
      <c r="CH343" s="155">
        <f t="shared" si="5669"/>
        <v>1</v>
      </c>
      <c r="CI343" s="156">
        <f t="shared" si="5669"/>
        <v>1</v>
      </c>
      <c r="CJ343" s="155">
        <f t="shared" si="5669"/>
        <v>0.99999999999999989</v>
      </c>
      <c r="CK343" s="156">
        <f t="shared" si="5669"/>
        <v>0.99999999999999978</v>
      </c>
    </row>
    <row r="344" spans="1:89" ht="13.5" thickTop="1" x14ac:dyDescent="0.2">
      <c r="A344" s="187"/>
    </row>
    <row r="346" spans="1:89" x14ac:dyDescent="0.2">
      <c r="A346" s="301">
        <f>+A315+1</f>
        <v>44298</v>
      </c>
      <c r="B346" s="301"/>
      <c r="C346" s="301"/>
      <c r="D346" s="301"/>
      <c r="BI346" s="300">
        <f>+BI315+1</f>
        <v>44298</v>
      </c>
      <c r="BJ346" s="300"/>
      <c r="BK346" s="300"/>
      <c r="BL346" s="300"/>
    </row>
    <row r="347" spans="1:89" ht="13.5" thickBot="1" x14ac:dyDescent="0.25">
      <c r="AE347" s="272" t="s">
        <v>84</v>
      </c>
    </row>
    <row r="348" spans="1:89" ht="14.25" thickTop="1" thickBot="1" x14ac:dyDescent="0.25">
      <c r="A348" s="298" t="s">
        <v>0</v>
      </c>
      <c r="B348" s="292" t="s">
        <v>1</v>
      </c>
      <c r="C348" s="293"/>
      <c r="D348" s="292" t="s">
        <v>2</v>
      </c>
      <c r="E348" s="293"/>
      <c r="F348" s="292" t="s">
        <v>3</v>
      </c>
      <c r="G348" s="293"/>
      <c r="H348" s="292" t="s">
        <v>4</v>
      </c>
      <c r="I348" s="293"/>
      <c r="J348" s="292" t="s">
        <v>5</v>
      </c>
      <c r="K348" s="293"/>
      <c r="L348" s="292" t="s">
        <v>6</v>
      </c>
      <c r="M348" s="293"/>
      <c r="N348" s="292" t="s">
        <v>7</v>
      </c>
      <c r="O348" s="293"/>
      <c r="P348" s="292" t="s">
        <v>8</v>
      </c>
      <c r="Q348" s="293"/>
      <c r="R348" s="292" t="s">
        <v>9</v>
      </c>
      <c r="S348" s="293"/>
      <c r="T348" s="292" t="s">
        <v>10</v>
      </c>
      <c r="U348" s="293"/>
      <c r="V348" s="292" t="s">
        <v>11</v>
      </c>
      <c r="W348" s="293"/>
      <c r="X348" s="292" t="s">
        <v>12</v>
      </c>
      <c r="Y348" s="293"/>
      <c r="Z348" s="294" t="s">
        <v>40</v>
      </c>
      <c r="AA348" s="295"/>
      <c r="AB348" s="296" t="s">
        <v>41</v>
      </c>
      <c r="AC348" s="297"/>
      <c r="AE348" s="298" t="s">
        <v>0</v>
      </c>
      <c r="AF348" s="292" t="s">
        <v>1</v>
      </c>
      <c r="AG348" s="293"/>
      <c r="AH348" s="292" t="s">
        <v>2</v>
      </c>
      <c r="AI348" s="293"/>
      <c r="AJ348" s="292" t="s">
        <v>3</v>
      </c>
      <c r="AK348" s="293"/>
      <c r="AL348" s="292" t="s">
        <v>4</v>
      </c>
      <c r="AM348" s="293"/>
      <c r="AN348" s="292" t="s">
        <v>5</v>
      </c>
      <c r="AO348" s="293"/>
      <c r="AP348" s="292" t="s">
        <v>6</v>
      </c>
      <c r="AQ348" s="293"/>
      <c r="AR348" s="292" t="s">
        <v>7</v>
      </c>
      <c r="AS348" s="293"/>
      <c r="AT348" s="292" t="s">
        <v>8</v>
      </c>
      <c r="AU348" s="293"/>
      <c r="AV348" s="292" t="s">
        <v>9</v>
      </c>
      <c r="AW348" s="293"/>
      <c r="AX348" s="292" t="s">
        <v>10</v>
      </c>
      <c r="AY348" s="293"/>
      <c r="AZ348" s="292" t="s">
        <v>11</v>
      </c>
      <c r="BA348" s="293"/>
      <c r="BB348" s="292" t="s">
        <v>12</v>
      </c>
      <c r="BC348" s="293"/>
      <c r="BD348" s="294" t="s">
        <v>40</v>
      </c>
      <c r="BE348" s="295"/>
      <c r="BF348" s="296" t="s">
        <v>41</v>
      </c>
      <c r="BG348" s="297"/>
      <c r="BI348" s="298" t="s">
        <v>0</v>
      </c>
      <c r="BJ348" s="292" t="s">
        <v>1</v>
      </c>
      <c r="BK348" s="293"/>
      <c r="BL348" s="292" t="s">
        <v>2</v>
      </c>
      <c r="BM348" s="293"/>
      <c r="BN348" s="292" t="s">
        <v>3</v>
      </c>
      <c r="BO348" s="293"/>
      <c r="BP348" s="292" t="s">
        <v>4</v>
      </c>
      <c r="BQ348" s="293"/>
      <c r="BR348" s="292" t="s">
        <v>5</v>
      </c>
      <c r="BS348" s="293"/>
      <c r="BT348" s="292" t="s">
        <v>6</v>
      </c>
      <c r="BU348" s="293"/>
      <c r="BV348" s="292" t="s">
        <v>7</v>
      </c>
      <c r="BW348" s="293"/>
      <c r="BX348" s="292" t="s">
        <v>8</v>
      </c>
      <c r="BY348" s="293"/>
      <c r="BZ348" s="292" t="s">
        <v>9</v>
      </c>
      <c r="CA348" s="293"/>
      <c r="CB348" s="292" t="s">
        <v>10</v>
      </c>
      <c r="CC348" s="293"/>
      <c r="CD348" s="292" t="s">
        <v>11</v>
      </c>
      <c r="CE348" s="293"/>
      <c r="CF348" s="292" t="s">
        <v>12</v>
      </c>
      <c r="CG348" s="293"/>
      <c r="CH348" s="294" t="s">
        <v>40</v>
      </c>
      <c r="CI348" s="295"/>
      <c r="CJ348" s="292" t="s">
        <v>41</v>
      </c>
      <c r="CK348" s="293"/>
    </row>
    <row r="349" spans="1:89" ht="15" thickTop="1" thickBot="1" x14ac:dyDescent="0.3">
      <c r="A349" s="299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9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9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3.5" thickTop="1" x14ac:dyDescent="0.2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5" t="str">
        <f>$AE$9</f>
        <v>07:00 - 07:59</v>
      </c>
      <c r="AF350" s="126">
        <f>SUMIF($A$9:$A$32,$AE350,B$350:B$373)</f>
        <v>909</v>
      </c>
      <c r="AG350" s="186">
        <f t="shared" ref="AG350:AV351" si="5670">SUMIF($A$9:$A$32,$AE350,C$350:C$373)</f>
        <v>390</v>
      </c>
      <c r="AH350" s="127">
        <f t="shared" si="5670"/>
        <v>556</v>
      </c>
      <c r="AI350" s="180">
        <f t="shared" si="5670"/>
        <v>292</v>
      </c>
      <c r="AJ350" s="126">
        <f t="shared" si="5670"/>
        <v>1011</v>
      </c>
      <c r="AK350" s="128">
        <f t="shared" si="5670"/>
        <v>388</v>
      </c>
      <c r="AL350" s="127">
        <f t="shared" si="5670"/>
        <v>713</v>
      </c>
      <c r="AM350" s="180">
        <f t="shared" si="5670"/>
        <v>679</v>
      </c>
      <c r="AN350" s="126">
        <f t="shared" si="5670"/>
        <v>160</v>
      </c>
      <c r="AO350" s="128">
        <f t="shared" si="5670"/>
        <v>307</v>
      </c>
      <c r="AP350" s="127">
        <f t="shared" si="5670"/>
        <v>290</v>
      </c>
      <c r="AQ350" s="126">
        <f t="shared" si="5670"/>
        <v>898</v>
      </c>
      <c r="AR350" s="179">
        <f t="shared" si="5670"/>
        <v>954</v>
      </c>
      <c r="AS350" s="181">
        <f t="shared" si="5670"/>
        <v>1312</v>
      </c>
      <c r="AT350" s="126">
        <f t="shared" si="5670"/>
        <v>639</v>
      </c>
      <c r="AU350" s="128">
        <f t="shared" si="5670"/>
        <v>573</v>
      </c>
      <c r="AV350" s="127">
        <f t="shared" si="5670"/>
        <v>849</v>
      </c>
      <c r="AW350" s="180">
        <f t="shared" ref="AW350:BE351" si="5671">SUMIF($A$9:$A$32,$AE350,S$350:S$373)</f>
        <v>616</v>
      </c>
      <c r="AX350" s="126">
        <f t="shared" si="5671"/>
        <v>88</v>
      </c>
      <c r="AY350" s="128">
        <f t="shared" si="5671"/>
        <v>290</v>
      </c>
      <c r="AZ350" s="127">
        <f t="shared" si="5671"/>
        <v>325</v>
      </c>
      <c r="BA350" s="180">
        <f t="shared" si="5671"/>
        <v>767</v>
      </c>
      <c r="BB350" s="126">
        <f t="shared" si="5671"/>
        <v>494</v>
      </c>
      <c r="BC350" s="128">
        <f t="shared" si="5671"/>
        <v>529</v>
      </c>
      <c r="BD350" s="184">
        <f t="shared" si="5671"/>
        <v>889</v>
      </c>
      <c r="BE350" s="185">
        <f t="shared" si="5671"/>
        <v>869</v>
      </c>
      <c r="BF350" s="170">
        <f>AF350+AH350+AJ350+AL350+AN350+AP350+AR350+AT350+AV350+AX350+AZ350+BB350+BD350</f>
        <v>7877</v>
      </c>
      <c r="BG350" s="171">
        <f>AG350+AI350+AK350+AM350+AO350+AQ350+AS350+AU350+AW350+AY350+BA350+BC350+BE350</f>
        <v>7910</v>
      </c>
      <c r="BI350" s="125" t="s">
        <v>16</v>
      </c>
      <c r="BJ350" s="129">
        <f>B350/B374</f>
        <v>0</v>
      </c>
      <c r="BK350" s="130">
        <f t="shared" ref="BK350" si="5672">C350/C374</f>
        <v>0</v>
      </c>
      <c r="BL350" s="131">
        <f t="shared" ref="BL350" si="5673">D350/D374</f>
        <v>0</v>
      </c>
      <c r="BM350" s="132">
        <f t="shared" ref="BM350" si="5674">E350/E374</f>
        <v>0</v>
      </c>
      <c r="BN350" s="129">
        <f t="shared" ref="BN350" si="5675">F350/F374</f>
        <v>0</v>
      </c>
      <c r="BO350" s="130">
        <f t="shared" ref="BO350" si="5676">G350/G374</f>
        <v>0</v>
      </c>
      <c r="BP350" s="131">
        <f t="shared" ref="BP350" si="5677">H350/H374</f>
        <v>0</v>
      </c>
      <c r="BQ350" s="132">
        <f t="shared" ref="BQ350" si="5678">I350/I374</f>
        <v>0</v>
      </c>
      <c r="BR350" s="129">
        <f t="shared" ref="BR350" si="5679">J350/J374</f>
        <v>0</v>
      </c>
      <c r="BS350" s="130">
        <f t="shared" ref="BS350" si="5680">K350/K374</f>
        <v>0</v>
      </c>
      <c r="BT350" s="131">
        <f t="shared" ref="BT350" si="5681">L350/L374</f>
        <v>0</v>
      </c>
      <c r="BU350" s="129">
        <f t="shared" ref="BU350" si="5682">M350/M374</f>
        <v>0</v>
      </c>
      <c r="BV350" s="133">
        <f t="shared" ref="BV350" si="5683">N350/N374</f>
        <v>0</v>
      </c>
      <c r="BW350" s="134">
        <f t="shared" ref="BW350" si="5684">O350/O374</f>
        <v>0</v>
      </c>
      <c r="BX350" s="129">
        <f t="shared" ref="BX350" si="5685">P350/P374</f>
        <v>0</v>
      </c>
      <c r="BY350" s="130">
        <f t="shared" ref="BY350" si="5686">Q350/Q374</f>
        <v>0</v>
      </c>
      <c r="BZ350" s="131">
        <f t="shared" ref="BZ350" si="5687">R350/R374</f>
        <v>0</v>
      </c>
      <c r="CA350" s="132">
        <f t="shared" ref="CA350" si="5688">S350/S374</f>
        <v>0</v>
      </c>
      <c r="CB350" s="129">
        <f t="shared" ref="CB350" si="5689">T350/T374</f>
        <v>0</v>
      </c>
      <c r="CC350" s="130">
        <f t="shared" ref="CC350" si="5690">U350/U374</f>
        <v>0</v>
      </c>
      <c r="CD350" s="131">
        <f t="shared" ref="CD350" si="5691">V350/V374</f>
        <v>0</v>
      </c>
      <c r="CE350" s="132">
        <f t="shared" ref="CE350" si="5692">W350/W374</f>
        <v>0</v>
      </c>
      <c r="CF350" s="129">
        <f t="shared" ref="CF350" si="5693">X350/X374</f>
        <v>0</v>
      </c>
      <c r="CG350" s="130">
        <f t="shared" ref="CG350" si="5694">Y350/Y374</f>
        <v>0</v>
      </c>
      <c r="CH350" s="131">
        <f t="shared" ref="CH350" si="5695">Z350/Z374</f>
        <v>0</v>
      </c>
      <c r="CI350" s="129">
        <f t="shared" ref="CI350" si="5696">AA350/AA374</f>
        <v>0</v>
      </c>
      <c r="CJ350" s="135">
        <f t="shared" ref="CJ350" si="5697">AB350/AB374</f>
        <v>0</v>
      </c>
      <c r="CK350" s="136">
        <f t="shared" ref="CK350" si="5698">AC350/AC374</f>
        <v>0</v>
      </c>
    </row>
    <row r="351" spans="1:89" x14ac:dyDescent="0.2">
      <c r="A351" s="137" t="s">
        <v>17</v>
      </c>
      <c r="B351" s="189">
        <v>136</v>
      </c>
      <c r="C351" s="190">
        <v>0</v>
      </c>
      <c r="D351" s="191">
        <v>97</v>
      </c>
      <c r="E351" s="192">
        <v>0</v>
      </c>
      <c r="F351" s="189">
        <v>516</v>
      </c>
      <c r="G351" s="193">
        <v>1</v>
      </c>
      <c r="H351" s="191">
        <v>244</v>
      </c>
      <c r="I351" s="192">
        <v>19</v>
      </c>
      <c r="J351" s="189">
        <v>7</v>
      </c>
      <c r="K351" s="193">
        <v>15</v>
      </c>
      <c r="L351" s="191">
        <v>9</v>
      </c>
      <c r="M351" s="189">
        <v>22</v>
      </c>
      <c r="N351" s="194">
        <v>94</v>
      </c>
      <c r="O351" s="195">
        <v>51</v>
      </c>
      <c r="P351" s="189">
        <v>25</v>
      </c>
      <c r="Q351" s="193">
        <v>0</v>
      </c>
      <c r="R351" s="191">
        <v>7</v>
      </c>
      <c r="S351" s="192">
        <v>0</v>
      </c>
      <c r="T351" s="189">
        <v>0</v>
      </c>
      <c r="U351" s="193">
        <v>0</v>
      </c>
      <c r="V351" s="191">
        <v>0</v>
      </c>
      <c r="W351" s="192">
        <v>0</v>
      </c>
      <c r="X351" s="189">
        <v>0</v>
      </c>
      <c r="Y351" s="193">
        <v>0</v>
      </c>
      <c r="Z351" s="191">
        <v>0</v>
      </c>
      <c r="AA351" s="189">
        <v>0</v>
      </c>
      <c r="AB351" s="170">
        <f t="shared" ref="AB351:AB370" si="5699">B351+D351+F351+H351+J351+L351+N351+P351+R351+T351+V351+X351+Z351</f>
        <v>1135</v>
      </c>
      <c r="AC351" s="173">
        <f t="shared" ref="AC351:AC370" si="5700">SUM(C351,E351,G351,I351,K351,M351,O351,Q351,S351,U351,W351,Y351,AA351)</f>
        <v>108</v>
      </c>
      <c r="AE351" s="277" t="str">
        <f>$AE$10</f>
        <v>08:00 - 08:59</v>
      </c>
      <c r="AF351" s="126">
        <f>SUMIF($A$9:$A$32,$AE351,B$350:B$373)</f>
        <v>913</v>
      </c>
      <c r="AG351" s="190">
        <f t="shared" si="5670"/>
        <v>446</v>
      </c>
      <c r="AH351" s="191">
        <f t="shared" si="5670"/>
        <v>339</v>
      </c>
      <c r="AI351" s="192">
        <f t="shared" si="5670"/>
        <v>243</v>
      </c>
      <c r="AJ351" s="278">
        <f t="shared" si="5670"/>
        <v>983</v>
      </c>
      <c r="AK351" s="193">
        <f t="shared" si="5670"/>
        <v>415</v>
      </c>
      <c r="AL351" s="191">
        <f t="shared" si="5670"/>
        <v>888</v>
      </c>
      <c r="AM351" s="192">
        <f t="shared" si="5670"/>
        <v>708</v>
      </c>
      <c r="AN351" s="278">
        <f t="shared" si="5670"/>
        <v>117</v>
      </c>
      <c r="AO351" s="193">
        <f t="shared" si="5670"/>
        <v>315</v>
      </c>
      <c r="AP351" s="191">
        <f t="shared" si="5670"/>
        <v>265</v>
      </c>
      <c r="AQ351" s="278">
        <f t="shared" si="5670"/>
        <v>893</v>
      </c>
      <c r="AR351" s="194">
        <f t="shared" si="5670"/>
        <v>833</v>
      </c>
      <c r="AS351" s="195">
        <f t="shared" si="5670"/>
        <v>1293</v>
      </c>
      <c r="AT351" s="278">
        <f t="shared" si="5670"/>
        <v>496</v>
      </c>
      <c r="AU351" s="193">
        <f t="shared" si="5670"/>
        <v>545</v>
      </c>
      <c r="AV351" s="191">
        <f t="shared" si="5670"/>
        <v>783</v>
      </c>
      <c r="AW351" s="192">
        <f t="shared" si="5671"/>
        <v>554</v>
      </c>
      <c r="AX351" s="278">
        <f t="shared" si="5671"/>
        <v>117</v>
      </c>
      <c r="AY351" s="193">
        <f t="shared" si="5671"/>
        <v>258</v>
      </c>
      <c r="AZ351" s="191">
        <f t="shared" si="5671"/>
        <v>411</v>
      </c>
      <c r="BA351" s="192">
        <f t="shared" si="5671"/>
        <v>710</v>
      </c>
      <c r="BB351" s="278">
        <f t="shared" si="5671"/>
        <v>452</v>
      </c>
      <c r="BC351" s="193">
        <f t="shared" si="5671"/>
        <v>498</v>
      </c>
      <c r="BD351" s="191">
        <f t="shared" si="5671"/>
        <v>828</v>
      </c>
      <c r="BE351" s="278">
        <f t="shared" si="5671"/>
        <v>953</v>
      </c>
      <c r="BF351" s="172">
        <f>SUM(AF351,AH351,AJ351,AL351,AN351,AP351,AR351,AT351,AV351,AX351,AZ351,BB351,BD351)</f>
        <v>7425</v>
      </c>
      <c r="BG351" s="173">
        <f>SUM(AG351,AI351,AK351,AM351,AO351,AQ351,AS351,AU351,AW351,AY351,BA351,BC351,BE351)</f>
        <v>7831</v>
      </c>
      <c r="BI351" s="137" t="s">
        <v>17</v>
      </c>
      <c r="BJ351" s="129">
        <f>B351/B374</f>
        <v>1.6041519226232603E-2</v>
      </c>
      <c r="BK351" s="130">
        <f t="shared" ref="BK351" si="5701">C351/C374</f>
        <v>0</v>
      </c>
      <c r="BL351" s="131">
        <f t="shared" ref="BL351" si="5702">D351/D374</f>
        <v>2.2898961284230405E-2</v>
      </c>
      <c r="BM351" s="132">
        <f t="shared" ref="BM351" si="5703">E351/E374</f>
        <v>0</v>
      </c>
      <c r="BN351" s="129">
        <f t="shared" ref="BN351" si="5704">F351/F374</f>
        <v>4.9156901971991997E-2</v>
      </c>
      <c r="BO351" s="130">
        <f t="shared" ref="BO351" si="5705">G351/G374</f>
        <v>1.1892020454275182E-4</v>
      </c>
      <c r="BP351" s="131">
        <f t="shared" ref="BP351" si="5706">H351/H374</f>
        <v>2.1660008877052817E-2</v>
      </c>
      <c r="BQ351" s="132">
        <f t="shared" ref="BQ351" si="5707">I351/I374</f>
        <v>1.595834033260541E-3</v>
      </c>
      <c r="BR351" s="129">
        <f t="shared" ref="BR351" si="5708">J351/J374</f>
        <v>2.9021558872305139E-3</v>
      </c>
      <c r="BS351" s="130">
        <f t="shared" ref="BS351" si="5709">K351/K374</f>
        <v>6.4991334488734833E-3</v>
      </c>
      <c r="BT351" s="131">
        <f t="shared" ref="BT351" si="5710">L351/L374</f>
        <v>1.3729977116704805E-3</v>
      </c>
      <c r="BU351" s="129">
        <f t="shared" ref="BU351" si="5711">M351/M374</f>
        <v>3.1953522149600583E-3</v>
      </c>
      <c r="BV351" s="133">
        <f t="shared" ref="BV351" si="5712">N351/N374</f>
        <v>7.6027175671303784E-3</v>
      </c>
      <c r="BW351" s="134">
        <f t="shared" ref="BW351" si="5713">O351/O374</f>
        <v>3.8473144236572119E-3</v>
      </c>
      <c r="BX351" s="129">
        <f t="shared" ref="BX351" si="5714">P351/P374</f>
        <v>3.9904229848363925E-3</v>
      </c>
      <c r="BY351" s="130">
        <f t="shared" ref="BY351" si="5715">Q351/Q374</f>
        <v>0</v>
      </c>
      <c r="BZ351" s="131">
        <f t="shared" ref="BZ351" si="5716">R351/R374</f>
        <v>8.449004224502112E-4</v>
      </c>
      <c r="CA351" s="132">
        <f t="shared" ref="CA351" si="5717">S351/S374</f>
        <v>0</v>
      </c>
      <c r="CB351" s="129">
        <f t="shared" ref="CB351" si="5718">T351/T374</f>
        <v>0</v>
      </c>
      <c r="CC351" s="130">
        <f t="shared" ref="CC351" si="5719">U351/U374</f>
        <v>0</v>
      </c>
      <c r="CD351" s="131">
        <f t="shared" ref="CD351" si="5720">V351/V374</f>
        <v>0</v>
      </c>
      <c r="CE351" s="132">
        <f t="shared" ref="CE351" si="5721">W351/W374</f>
        <v>0</v>
      </c>
      <c r="CF351" s="129">
        <f t="shared" ref="CF351" si="5722">X351/X374</f>
        <v>0</v>
      </c>
      <c r="CG351" s="130">
        <f t="shared" ref="CG351" si="5723">Y351/Y374</f>
        <v>0</v>
      </c>
      <c r="CH351" s="131">
        <f t="shared" ref="CH351" si="5724">Z351/Z374</f>
        <v>0</v>
      </c>
      <c r="CI351" s="129">
        <f t="shared" ref="CI351" si="5725">AA351/AA374</f>
        <v>0</v>
      </c>
      <c r="CJ351" s="135">
        <f t="shared" ref="CJ351" si="5726">AB351/AB374</f>
        <v>1.1755323556218411E-2</v>
      </c>
      <c r="CK351" s="136">
        <f t="shared" ref="CK351" si="5727">AC351/AC374</f>
        <v>1.1212508175787212E-3</v>
      </c>
    </row>
    <row r="352" spans="1:89" ht="13.5" thickBot="1" x14ac:dyDescent="0.25">
      <c r="A352" s="146" t="s">
        <v>18</v>
      </c>
      <c r="B352" s="196">
        <v>811</v>
      </c>
      <c r="C352" s="197">
        <v>83</v>
      </c>
      <c r="D352" s="198">
        <v>368</v>
      </c>
      <c r="E352" s="199">
        <v>75</v>
      </c>
      <c r="F352" s="196">
        <v>1130</v>
      </c>
      <c r="G352" s="200">
        <v>150</v>
      </c>
      <c r="H352" s="198">
        <v>820</v>
      </c>
      <c r="I352" s="199">
        <v>278</v>
      </c>
      <c r="J352" s="196">
        <v>44</v>
      </c>
      <c r="K352" s="200">
        <v>80</v>
      </c>
      <c r="L352" s="198">
        <v>98</v>
      </c>
      <c r="M352" s="196">
        <v>316</v>
      </c>
      <c r="N352" s="201">
        <v>682</v>
      </c>
      <c r="O352" s="202">
        <v>677</v>
      </c>
      <c r="P352" s="196">
        <v>266</v>
      </c>
      <c r="Q352" s="200">
        <v>604</v>
      </c>
      <c r="R352" s="198">
        <v>308</v>
      </c>
      <c r="S352" s="199">
        <v>485</v>
      </c>
      <c r="T352" s="196">
        <v>13</v>
      </c>
      <c r="U352" s="200">
        <v>165</v>
      </c>
      <c r="V352" s="198">
        <v>232</v>
      </c>
      <c r="W352" s="199">
        <v>485</v>
      </c>
      <c r="X352" s="196">
        <v>359</v>
      </c>
      <c r="Y352" s="200">
        <v>213</v>
      </c>
      <c r="Z352" s="198">
        <v>739</v>
      </c>
      <c r="AA352" s="196">
        <v>495</v>
      </c>
      <c r="AB352" s="170">
        <f t="shared" si="5699"/>
        <v>5870</v>
      </c>
      <c r="AC352" s="173">
        <f t="shared" si="5700"/>
        <v>4106</v>
      </c>
      <c r="AE352" s="275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9.5659353621137061E-2</v>
      </c>
      <c r="BK352" s="130">
        <f t="shared" ref="BK352" si="5728">C352/C374</f>
        <v>1.1085882195806064E-2</v>
      </c>
      <c r="BL352" s="131">
        <f t="shared" ref="BL352" si="5729">D352/D374</f>
        <v>8.687440982058546E-2</v>
      </c>
      <c r="BM352" s="132">
        <f t="shared" ref="BM352" si="5730">E352/E374</f>
        <v>2.0048115477145148E-2</v>
      </c>
      <c r="BN352" s="129">
        <f t="shared" ref="BN352" si="5731">F352/F374</f>
        <v>0.10764980470610651</v>
      </c>
      <c r="BO352" s="130">
        <f t="shared" ref="BO352" si="5732">G352/G374</f>
        <v>1.7838030681412771E-2</v>
      </c>
      <c r="BP352" s="131">
        <f t="shared" ref="BP352" si="5733">H352/H374</f>
        <v>7.2791833111407009E-2</v>
      </c>
      <c r="BQ352" s="132">
        <f t="shared" ref="BQ352" si="5734">I352/I374</f>
        <v>2.3349571644548966E-2</v>
      </c>
      <c r="BR352" s="129">
        <f t="shared" ref="BR352" si="5735">J352/J374</f>
        <v>1.824212271973466E-2</v>
      </c>
      <c r="BS352" s="130">
        <f t="shared" ref="BS352" si="5736">K352/K374</f>
        <v>3.4662045060658578E-2</v>
      </c>
      <c r="BT352" s="131">
        <f t="shared" ref="BT352" si="5737">L352/L374</f>
        <v>1.4950419527078566E-2</v>
      </c>
      <c r="BU352" s="129">
        <f t="shared" ref="BU352" si="5738">M352/M374</f>
        <v>4.5896877269426289E-2</v>
      </c>
      <c r="BV352" s="133">
        <f t="shared" ref="BV352" si="5739">N352/N374</f>
        <v>5.5160142348754451E-2</v>
      </c>
      <c r="BW352" s="134">
        <f t="shared" ref="BW352" si="5740">O352/O374</f>
        <v>5.1071213035606515E-2</v>
      </c>
      <c r="BX352" s="129">
        <f t="shared" ref="BX352" si="5741">P352/P374</f>
        <v>4.2458100558659215E-2</v>
      </c>
      <c r="BY352" s="130">
        <f t="shared" ref="BY352" si="5742">Q352/Q374</f>
        <v>8.9934484812388332E-2</v>
      </c>
      <c r="BZ352" s="131">
        <f t="shared" ref="BZ352" si="5743">R352/R374</f>
        <v>3.7175618587809295E-2</v>
      </c>
      <c r="CA352" s="132">
        <f t="shared" ref="CA352" si="5744">S352/S374</f>
        <v>5.61667631731326E-2</v>
      </c>
      <c r="CB352" s="129">
        <f t="shared" ref="CB352" si="5745">T352/T374</f>
        <v>7.2666294019005035E-3</v>
      </c>
      <c r="CC352" s="130">
        <f t="shared" ref="CC352" si="5746">U352/U374</f>
        <v>8.0882352941176475E-2</v>
      </c>
      <c r="CD352" s="131">
        <f t="shared" ref="CD352" si="5747">V352/V374</f>
        <v>3.5907754217613372E-2</v>
      </c>
      <c r="CE352" s="132">
        <f t="shared" ref="CE352" si="5748">W352/W374</f>
        <v>6.2872698988851436E-2</v>
      </c>
      <c r="CF352" s="129">
        <f t="shared" ref="CF352" si="5749">X352/X374</f>
        <v>6.1864552817508182E-2</v>
      </c>
      <c r="CG352" s="130">
        <f t="shared" ref="CG352" si="5750">Y352/Y374</f>
        <v>5.3370082686043596E-2</v>
      </c>
      <c r="CH352" s="131">
        <f t="shared" ref="CH352" si="5751">Z352/Z374</f>
        <v>6.0863119749629387E-2</v>
      </c>
      <c r="CI352" s="129">
        <f t="shared" ref="CI352" si="5752">AA352/AA374</f>
        <v>3.7406483790523692E-2</v>
      </c>
      <c r="CJ352" s="135">
        <f t="shared" ref="CJ352" si="5753">AB352/AB374</f>
        <v>6.0796254867843236E-2</v>
      </c>
      <c r="CK352" s="136">
        <f t="shared" ref="CK352" si="5754">AC352/AC374</f>
        <v>4.2628294972020642E-2</v>
      </c>
    </row>
    <row r="353" spans="1:89" ht="14.25" thickTop="1" thickBot="1" x14ac:dyDescent="0.25">
      <c r="A353" s="137" t="s">
        <v>19</v>
      </c>
      <c r="B353" s="189">
        <v>992</v>
      </c>
      <c r="C353" s="190">
        <v>389</v>
      </c>
      <c r="D353" s="191">
        <v>574</v>
      </c>
      <c r="E353" s="192">
        <v>189</v>
      </c>
      <c r="F353" s="189">
        <v>1045</v>
      </c>
      <c r="G353" s="193">
        <v>396</v>
      </c>
      <c r="H353" s="191">
        <v>862</v>
      </c>
      <c r="I353" s="192">
        <v>634</v>
      </c>
      <c r="J353" s="189">
        <v>100</v>
      </c>
      <c r="K353" s="193">
        <v>231</v>
      </c>
      <c r="L353" s="191">
        <v>226</v>
      </c>
      <c r="M353" s="189">
        <v>589</v>
      </c>
      <c r="N353" s="194">
        <v>922</v>
      </c>
      <c r="O353" s="195">
        <v>1168</v>
      </c>
      <c r="P353" s="189">
        <v>504</v>
      </c>
      <c r="Q353" s="193">
        <v>556</v>
      </c>
      <c r="R353" s="191">
        <v>641</v>
      </c>
      <c r="S353" s="192">
        <v>561</v>
      </c>
      <c r="T353" s="189">
        <v>50</v>
      </c>
      <c r="U353" s="193">
        <v>311</v>
      </c>
      <c r="V353" s="191">
        <v>330</v>
      </c>
      <c r="W353" s="192">
        <v>724</v>
      </c>
      <c r="X353" s="189">
        <v>549</v>
      </c>
      <c r="Y353" s="193">
        <v>362</v>
      </c>
      <c r="Z353" s="191">
        <v>1004</v>
      </c>
      <c r="AA353" s="189">
        <v>949</v>
      </c>
      <c r="AB353" s="170">
        <f t="shared" si="5699"/>
        <v>7799</v>
      </c>
      <c r="AC353" s="173">
        <f t="shared" si="5700"/>
        <v>7059</v>
      </c>
      <c r="AE353" s="269" t="s">
        <v>13</v>
      </c>
      <c r="AF353" s="20">
        <f t="shared" ref="AF353:BG353" si="5755">SUM(AF350:AF352)</f>
        <v>1822</v>
      </c>
      <c r="AG353" s="21">
        <f t="shared" si="5755"/>
        <v>836</v>
      </c>
      <c r="AH353" s="20">
        <f t="shared" si="5755"/>
        <v>895</v>
      </c>
      <c r="AI353" s="21">
        <f t="shared" si="5755"/>
        <v>535</v>
      </c>
      <c r="AJ353" s="20">
        <f t="shared" si="5755"/>
        <v>1994</v>
      </c>
      <c r="AK353" s="21">
        <f t="shared" si="5755"/>
        <v>803</v>
      </c>
      <c r="AL353" s="20">
        <f t="shared" si="5755"/>
        <v>1601</v>
      </c>
      <c r="AM353" s="21">
        <f t="shared" si="5755"/>
        <v>1387</v>
      </c>
      <c r="AN353" s="20">
        <f t="shared" si="5755"/>
        <v>277</v>
      </c>
      <c r="AO353" s="21">
        <f t="shared" si="5755"/>
        <v>622</v>
      </c>
      <c r="AP353" s="20">
        <f t="shared" si="5755"/>
        <v>555</v>
      </c>
      <c r="AQ353" s="21">
        <f t="shared" si="5755"/>
        <v>1791</v>
      </c>
      <c r="AR353" s="20">
        <f t="shared" si="5755"/>
        <v>1787</v>
      </c>
      <c r="AS353" s="21">
        <f t="shared" si="5755"/>
        <v>2605</v>
      </c>
      <c r="AT353" s="20">
        <f t="shared" si="5755"/>
        <v>1135</v>
      </c>
      <c r="AU353" s="21">
        <f t="shared" si="5755"/>
        <v>1118</v>
      </c>
      <c r="AV353" s="20">
        <f t="shared" si="5755"/>
        <v>1632</v>
      </c>
      <c r="AW353" s="21">
        <f t="shared" si="5755"/>
        <v>1170</v>
      </c>
      <c r="AX353" s="20">
        <f t="shared" si="5755"/>
        <v>205</v>
      </c>
      <c r="AY353" s="21">
        <f t="shared" si="5755"/>
        <v>548</v>
      </c>
      <c r="AZ353" s="20">
        <f t="shared" si="5755"/>
        <v>736</v>
      </c>
      <c r="BA353" s="21">
        <f t="shared" si="5755"/>
        <v>1477</v>
      </c>
      <c r="BB353" s="20">
        <f t="shared" si="5755"/>
        <v>946</v>
      </c>
      <c r="BC353" s="21">
        <f t="shared" si="5755"/>
        <v>1027</v>
      </c>
      <c r="BD353" s="20">
        <f t="shared" si="5755"/>
        <v>1717</v>
      </c>
      <c r="BE353" s="21">
        <f t="shared" si="5755"/>
        <v>1822</v>
      </c>
      <c r="BF353" s="174">
        <f t="shared" si="5755"/>
        <v>15302</v>
      </c>
      <c r="BG353" s="175">
        <f t="shared" si="5755"/>
        <v>15741</v>
      </c>
      <c r="BI353" s="137" t="s">
        <v>19</v>
      </c>
      <c r="BJ353" s="129">
        <f>B353/B374</f>
        <v>0.11700872847369663</v>
      </c>
      <c r="BK353" s="130">
        <f t="shared" ref="BK353" si="5756">C353/C374</f>
        <v>5.1956724989982633E-2</v>
      </c>
      <c r="BL353" s="131">
        <f t="shared" ref="BL353" si="5757">D353/D374</f>
        <v>0.13550519357884797</v>
      </c>
      <c r="BM353" s="132">
        <f t="shared" ref="BM353" si="5758">E353/E374</f>
        <v>5.0521251002405773E-2</v>
      </c>
      <c r="BN353" s="129">
        <f t="shared" ref="BN353" si="5759">F353/F374</f>
        <v>9.9552253024673715E-2</v>
      </c>
      <c r="BO353" s="130">
        <f t="shared" ref="BO353" si="5760">G353/G374</f>
        <v>4.7092400998929716E-2</v>
      </c>
      <c r="BP353" s="131">
        <f t="shared" ref="BP353" si="5761">H353/H374</f>
        <v>7.6520195295162005E-2</v>
      </c>
      <c r="BQ353" s="132">
        <f t="shared" ref="BQ353" si="5762">I353/I374</f>
        <v>5.3250461951956998E-2</v>
      </c>
      <c r="BR353" s="129">
        <f t="shared" ref="BR353" si="5763">J353/J374</f>
        <v>4.1459369817578771E-2</v>
      </c>
      <c r="BS353" s="130">
        <f t="shared" ref="BS353" si="5764">K353/K374</f>
        <v>0.10008665511265165</v>
      </c>
      <c r="BT353" s="131">
        <f t="shared" ref="BT353" si="5765">L353/L374</f>
        <v>3.4477498093058737E-2</v>
      </c>
      <c r="BU353" s="129">
        <f t="shared" ref="BU353" si="5766">M353/M374</f>
        <v>8.5548293391430649E-2</v>
      </c>
      <c r="BV353" s="133">
        <f t="shared" ref="BV353" si="5767">N353/N374</f>
        <v>7.4571336137172442E-2</v>
      </c>
      <c r="BW353" s="134">
        <f t="shared" ref="BW353" si="5768">O353/O374</f>
        <v>8.8111044055522031E-2</v>
      </c>
      <c r="BX353" s="129">
        <f t="shared" ref="BX353" si="5769">P353/P374</f>
        <v>8.0446927374301674E-2</v>
      </c>
      <c r="BY353" s="130">
        <f t="shared" ref="BY353" si="5770">Q353/Q374</f>
        <v>8.2787373436569389E-2</v>
      </c>
      <c r="BZ353" s="131">
        <f t="shared" ref="BZ353" si="5771">R353/R374</f>
        <v>7.7368738684369345E-2</v>
      </c>
      <c r="CA353" s="132">
        <f t="shared" ref="CA353" si="5772">S353/S374</f>
        <v>6.4968152866242038E-2</v>
      </c>
      <c r="CB353" s="129">
        <f t="shared" ref="CB353" si="5773">T353/T374</f>
        <v>2.7948574622694244E-2</v>
      </c>
      <c r="CC353" s="130">
        <f t="shared" ref="CC353" si="5774">U353/U374</f>
        <v>0.15245098039215688</v>
      </c>
      <c r="CD353" s="131">
        <f t="shared" ref="CD353" si="5775">V353/V374</f>
        <v>5.1075684878501781E-2</v>
      </c>
      <c r="CE353" s="132">
        <f t="shared" ref="CE353" si="5776">W353/W374</f>
        <v>9.3855327975110189E-2</v>
      </c>
      <c r="CF353" s="129">
        <f t="shared" ref="CF353" si="5777">X353/X374</f>
        <v>9.4606238152679642E-2</v>
      </c>
      <c r="CG353" s="130">
        <f t="shared" ref="CG353" si="5778">Y353/Y374</f>
        <v>9.0704084189426215E-2</v>
      </c>
      <c r="CH353" s="131">
        <f t="shared" ref="CH353" si="5779">Z353/Z374</f>
        <v>8.2688189754570915E-2</v>
      </c>
      <c r="CI353" s="129">
        <f t="shared" ref="CI353" si="5780">AA353/AA374</f>
        <v>7.1714652762034314E-2</v>
      </c>
      <c r="CJ353" s="135">
        <f t="shared" ref="CJ353" si="5781">AB353/AB374</f>
        <v>8.0775126356781843E-2</v>
      </c>
      <c r="CK353" s="136">
        <f t="shared" ref="CK353" si="5782">AC353/AC374</f>
        <v>7.3286199271186972E-2</v>
      </c>
    </row>
    <row r="354" spans="1:89" ht="13.5" thickTop="1" x14ac:dyDescent="0.2">
      <c r="A354" s="146" t="s">
        <v>20</v>
      </c>
      <c r="B354" s="196">
        <v>909</v>
      </c>
      <c r="C354" s="197">
        <v>390</v>
      </c>
      <c r="D354" s="198">
        <v>556</v>
      </c>
      <c r="E354" s="199">
        <v>292</v>
      </c>
      <c r="F354" s="196">
        <v>1011</v>
      </c>
      <c r="G354" s="200">
        <v>388</v>
      </c>
      <c r="H354" s="198">
        <v>713</v>
      </c>
      <c r="I354" s="199">
        <v>679</v>
      </c>
      <c r="J354" s="196">
        <v>160</v>
      </c>
      <c r="K354" s="200">
        <v>307</v>
      </c>
      <c r="L354" s="198">
        <v>290</v>
      </c>
      <c r="M354" s="196">
        <v>898</v>
      </c>
      <c r="N354" s="201">
        <v>954</v>
      </c>
      <c r="O354" s="202">
        <v>1312</v>
      </c>
      <c r="P354" s="196">
        <v>639</v>
      </c>
      <c r="Q354" s="200">
        <v>573</v>
      </c>
      <c r="R354" s="198">
        <v>849</v>
      </c>
      <c r="S354" s="199">
        <v>616</v>
      </c>
      <c r="T354" s="196">
        <v>88</v>
      </c>
      <c r="U354" s="200">
        <v>290</v>
      </c>
      <c r="V354" s="198">
        <v>325</v>
      </c>
      <c r="W354" s="199">
        <v>767</v>
      </c>
      <c r="X354" s="196">
        <v>494</v>
      </c>
      <c r="Y354" s="200">
        <v>529</v>
      </c>
      <c r="Z354" s="198">
        <v>889</v>
      </c>
      <c r="AA354" s="196">
        <v>869</v>
      </c>
      <c r="AB354" s="170">
        <f t="shared" si="5699"/>
        <v>7877</v>
      </c>
      <c r="AC354" s="173">
        <f t="shared" si="5700"/>
        <v>7910</v>
      </c>
      <c r="BI354" s="146" t="s">
        <v>20</v>
      </c>
      <c r="BJ354" s="129">
        <f>B354/B374</f>
        <v>0.10721868365180467</v>
      </c>
      <c r="BK354" s="130">
        <f t="shared" ref="BK354" si="5783">C354/C374</f>
        <v>5.2090289835715238E-2</v>
      </c>
      <c r="BL354" s="131">
        <f t="shared" ref="BL354" si="5784">D354/D374</f>
        <v>0.13125590179414542</v>
      </c>
      <c r="BM354" s="132">
        <f t="shared" ref="BM354" si="5785">E354/E374</f>
        <v>7.805399625768511E-2</v>
      </c>
      <c r="BN354" s="129">
        <f t="shared" ref="BN354" si="5786">F354/F374</f>
        <v>9.6313232352100597E-2</v>
      </c>
      <c r="BO354" s="130">
        <f t="shared" ref="BO354" si="5787">G354/G374</f>
        <v>4.6141039362587705E-2</v>
      </c>
      <c r="BP354" s="131">
        <f t="shared" ref="BP354" si="5788">H354/H374</f>
        <v>6.3293386595650244E-2</v>
      </c>
      <c r="BQ354" s="132">
        <f t="shared" ref="BQ354" si="5789">I354/I374</f>
        <v>5.7030068872837222E-2</v>
      </c>
      <c r="BR354" s="129">
        <f t="shared" ref="BR354" si="5790">J354/J374</f>
        <v>6.633499170812604E-2</v>
      </c>
      <c r="BS354" s="130">
        <f t="shared" ref="BS354" si="5791">K354/K374</f>
        <v>0.13301559792027728</v>
      </c>
      <c r="BT354" s="131">
        <f t="shared" ref="BT354" si="5792">L354/L374</f>
        <v>4.4241037376048821E-2</v>
      </c>
      <c r="BU354" s="129">
        <f t="shared" ref="BU354" si="5793">M354/M374</f>
        <v>0.13042846768336963</v>
      </c>
      <c r="BV354" s="133">
        <f t="shared" ref="BV354" si="5794">N354/N374</f>
        <v>7.7159495308961504E-2</v>
      </c>
      <c r="BW354" s="134">
        <f t="shared" ref="BW354" si="5795">O354/O374</f>
        <v>9.8974049487024748E-2</v>
      </c>
      <c r="BX354" s="129">
        <f t="shared" ref="BX354" si="5796">P354/P374</f>
        <v>0.10199521149241819</v>
      </c>
      <c r="BY354" s="130">
        <f t="shared" ref="BY354" si="5797">Q354/Q374</f>
        <v>8.53186420488386E-2</v>
      </c>
      <c r="BZ354" s="131">
        <f t="shared" ref="BZ354" si="5798">R354/R374</f>
        <v>0.10247435123717562</v>
      </c>
      <c r="CA354" s="132">
        <f t="shared" ref="CA354" si="5799">S354/S374</f>
        <v>7.1337579617834393E-2</v>
      </c>
      <c r="CB354" s="129">
        <f t="shared" ref="CB354" si="5800">T354/T374</f>
        <v>4.9189491335941866E-2</v>
      </c>
      <c r="CC354" s="130">
        <f t="shared" ref="CC354" si="5801">U354/U374</f>
        <v>0.14215686274509803</v>
      </c>
      <c r="CD354" s="131">
        <f t="shared" ref="CD354" si="5802">V354/V374</f>
        <v>5.030181086519115E-2</v>
      </c>
      <c r="CE354" s="132">
        <f t="shared" ref="CE354" si="5803">W354/W374</f>
        <v>9.9429608504018663E-2</v>
      </c>
      <c r="CF354" s="129">
        <f t="shared" ref="CF354" si="5804">X354/X374</f>
        <v>8.5128381871445807E-2</v>
      </c>
      <c r="CG354" s="130">
        <f t="shared" ref="CG354" si="5805">Y354/Y374</f>
        <v>0.13254823352543221</v>
      </c>
      <c r="CH354" s="131">
        <f t="shared" ref="CH354" si="5806">Z354/Z374</f>
        <v>7.3216932959973641E-2</v>
      </c>
      <c r="CI354" s="129">
        <f t="shared" ref="CI354" si="5807">AA354/AA374</f>
        <v>6.5669160432252696E-2</v>
      </c>
      <c r="CJ354" s="135">
        <f t="shared" ref="CJ354" si="5808">AB354/AB374</f>
        <v>8.1582981191482315E-2</v>
      </c>
      <c r="CK354" s="136">
        <f t="shared" ref="CK354" si="5809">AC354/AC374</f>
        <v>8.2121240435626713E-2</v>
      </c>
    </row>
    <row r="355" spans="1:89" ht="13.5" thickBot="1" x14ac:dyDescent="0.25">
      <c r="A355" s="137" t="s">
        <v>21</v>
      </c>
      <c r="B355" s="189">
        <v>913</v>
      </c>
      <c r="C355" s="190">
        <v>446</v>
      </c>
      <c r="D355" s="191">
        <v>339</v>
      </c>
      <c r="E355" s="192">
        <v>243</v>
      </c>
      <c r="F355" s="189">
        <v>983</v>
      </c>
      <c r="G355" s="193">
        <v>415</v>
      </c>
      <c r="H355" s="191">
        <v>888</v>
      </c>
      <c r="I355" s="192">
        <v>708</v>
      </c>
      <c r="J355" s="189">
        <v>117</v>
      </c>
      <c r="K355" s="193">
        <v>315</v>
      </c>
      <c r="L355" s="191">
        <v>265</v>
      </c>
      <c r="M355" s="189">
        <v>893</v>
      </c>
      <c r="N355" s="194">
        <v>833</v>
      </c>
      <c r="O355" s="195">
        <v>1293</v>
      </c>
      <c r="P355" s="189">
        <v>496</v>
      </c>
      <c r="Q355" s="193">
        <v>545</v>
      </c>
      <c r="R355" s="191">
        <v>783</v>
      </c>
      <c r="S355" s="192">
        <v>554</v>
      </c>
      <c r="T355" s="189">
        <v>117</v>
      </c>
      <c r="U355" s="193">
        <v>258</v>
      </c>
      <c r="V355" s="191">
        <v>411</v>
      </c>
      <c r="W355" s="192">
        <v>710</v>
      </c>
      <c r="X355" s="189">
        <v>452</v>
      </c>
      <c r="Y355" s="193">
        <v>498</v>
      </c>
      <c r="Z355" s="191">
        <v>828</v>
      </c>
      <c r="AA355" s="189">
        <v>953</v>
      </c>
      <c r="AB355" s="170">
        <f t="shared" si="5699"/>
        <v>7425</v>
      </c>
      <c r="AC355" s="173">
        <f t="shared" si="5700"/>
        <v>7831</v>
      </c>
      <c r="AE355" s="272" t="s">
        <v>85</v>
      </c>
      <c r="BI355" s="137" t="s">
        <v>21</v>
      </c>
      <c r="BJ355" s="129">
        <f>B355/B374</f>
        <v>0.10769049304081152</v>
      </c>
      <c r="BK355" s="130">
        <f t="shared" ref="BK355" si="5810">C355/C374</f>
        <v>5.9569921196741017E-2</v>
      </c>
      <c r="BL355" s="131">
        <f t="shared" ref="BL355" si="5811">D355/D374</f>
        <v>8.0028328611898014E-2</v>
      </c>
      <c r="BM355" s="132">
        <f t="shared" ref="BM355" si="5812">E355/E374</f>
        <v>6.495589414595028E-2</v>
      </c>
      <c r="BN355" s="129">
        <f t="shared" ref="BN355" si="5813">F355/F374</f>
        <v>9.3645803562922736E-2</v>
      </c>
      <c r="BO355" s="130">
        <f t="shared" ref="BO355" si="5814">G355/G374</f>
        <v>4.9351884885242003E-2</v>
      </c>
      <c r="BP355" s="131">
        <f t="shared" ref="BP355" si="5815">H355/H374</f>
        <v>7.8828229027962715E-2</v>
      </c>
      <c r="BQ355" s="132">
        <f t="shared" ref="BQ355" si="5816">I355/I374</f>
        <v>5.946581555518226E-2</v>
      </c>
      <c r="BR355" s="129">
        <f t="shared" ref="BR355" si="5817">J355/J374</f>
        <v>4.8507462686567165E-2</v>
      </c>
      <c r="BS355" s="130">
        <f t="shared" ref="BS355" si="5818">K355/K374</f>
        <v>0.13648180242634314</v>
      </c>
      <c r="BT355" s="131">
        <f t="shared" ref="BT355" si="5819">L355/L374</f>
        <v>4.0427154843630818E-2</v>
      </c>
      <c r="BU355" s="129">
        <f t="shared" ref="BU355" si="5820">M355/M374</f>
        <v>0.12970225127087873</v>
      </c>
      <c r="BV355" s="133">
        <f t="shared" ref="BV355" si="5821">N355/N374</f>
        <v>6.7373018440634105E-2</v>
      </c>
      <c r="BW355" s="134">
        <f t="shared" ref="BW355" si="5822">O355/O374</f>
        <v>9.7540736270368134E-2</v>
      </c>
      <c r="BX355" s="129">
        <f t="shared" ref="BX355" si="5823">P355/P374</f>
        <v>7.9169992019154034E-2</v>
      </c>
      <c r="BY355" s="130">
        <f t="shared" ref="BY355" si="5824">Q355/Q374</f>
        <v>8.1149493746277543E-2</v>
      </c>
      <c r="BZ355" s="131">
        <f t="shared" ref="BZ355" si="5825">R355/R374</f>
        <v>9.4508147254073624E-2</v>
      </c>
      <c r="CA355" s="132">
        <f t="shared" ref="CA355" si="5826">S355/S374</f>
        <v>6.4157498552403006E-2</v>
      </c>
      <c r="CB355" s="129">
        <f t="shared" ref="CB355" si="5827">T355/T374</f>
        <v>6.539966461710453E-2</v>
      </c>
      <c r="CC355" s="130">
        <f t="shared" ref="CC355" si="5828">U355/U374</f>
        <v>0.12647058823529411</v>
      </c>
      <c r="CD355" s="131">
        <f t="shared" ref="CD355" si="5829">V355/V374</f>
        <v>6.3612443894134035E-2</v>
      </c>
      <c r="CE355" s="132">
        <f t="shared" ref="CE355" si="5830">W355/W374</f>
        <v>9.2040445942442317E-2</v>
      </c>
      <c r="CF355" s="129">
        <f t="shared" ref="CF355" si="5831">X355/X374</f>
        <v>7.789074616577632E-2</v>
      </c>
      <c r="CG355" s="130">
        <f t="shared" ref="CG355" si="5832">Y355/Y374</f>
        <v>0.12478075670258081</v>
      </c>
      <c r="CH355" s="131">
        <f t="shared" ref="CH355" si="5833">Z355/Z374</f>
        <v>6.8193048921100313E-2</v>
      </c>
      <c r="CI355" s="129">
        <f t="shared" ref="CI355" si="5834">AA355/AA374</f>
        <v>7.2016927378523388E-2</v>
      </c>
      <c r="CJ355" s="135">
        <f t="shared" ref="CJ355" si="5835">AB355/AB374</f>
        <v>7.6901565995525722E-2</v>
      </c>
      <c r="CK355" s="136">
        <f t="shared" ref="CK355" si="5836">AC355/AC374</f>
        <v>8.1301066226471902E-2</v>
      </c>
    </row>
    <row r="356" spans="1:89" ht="14.25" thickTop="1" thickBot="1" x14ac:dyDescent="0.25">
      <c r="A356" s="146" t="s">
        <v>22</v>
      </c>
      <c r="B356" s="196">
        <v>626</v>
      </c>
      <c r="C356" s="197">
        <v>414</v>
      </c>
      <c r="D356" s="198">
        <v>288</v>
      </c>
      <c r="E356" s="199">
        <v>284</v>
      </c>
      <c r="F356" s="196">
        <v>1094</v>
      </c>
      <c r="G356" s="200">
        <v>288</v>
      </c>
      <c r="H356" s="198">
        <v>790</v>
      </c>
      <c r="I356" s="199">
        <v>730</v>
      </c>
      <c r="J356" s="196">
        <v>139</v>
      </c>
      <c r="K356" s="200">
        <v>290</v>
      </c>
      <c r="L356" s="198">
        <v>275</v>
      </c>
      <c r="M356" s="196">
        <v>836</v>
      </c>
      <c r="N356" s="201">
        <v>768</v>
      </c>
      <c r="O356" s="202">
        <v>1088</v>
      </c>
      <c r="P356" s="196">
        <v>403</v>
      </c>
      <c r="Q356" s="200">
        <v>426</v>
      </c>
      <c r="R356" s="198">
        <v>706</v>
      </c>
      <c r="S356" s="199">
        <v>546</v>
      </c>
      <c r="T356" s="196">
        <v>159</v>
      </c>
      <c r="U356" s="200">
        <v>210</v>
      </c>
      <c r="V356" s="198">
        <v>378</v>
      </c>
      <c r="W356" s="199">
        <v>650</v>
      </c>
      <c r="X356" s="196">
        <v>352</v>
      </c>
      <c r="Y356" s="200">
        <v>279</v>
      </c>
      <c r="Z356" s="198">
        <v>878</v>
      </c>
      <c r="AA356" s="196">
        <v>889</v>
      </c>
      <c r="AB356" s="170">
        <f t="shared" si="5699"/>
        <v>6856</v>
      </c>
      <c r="AC356" s="173">
        <f t="shared" si="5700"/>
        <v>6930</v>
      </c>
      <c r="AE356" s="298" t="s">
        <v>0</v>
      </c>
      <c r="AF356" s="292" t="s">
        <v>1</v>
      </c>
      <c r="AG356" s="293"/>
      <c r="AH356" s="292" t="s">
        <v>2</v>
      </c>
      <c r="AI356" s="293"/>
      <c r="AJ356" s="292" t="s">
        <v>3</v>
      </c>
      <c r="AK356" s="293"/>
      <c r="AL356" s="292" t="s">
        <v>4</v>
      </c>
      <c r="AM356" s="293"/>
      <c r="AN356" s="292" t="s">
        <v>5</v>
      </c>
      <c r="AO356" s="293"/>
      <c r="AP356" s="292" t="s">
        <v>6</v>
      </c>
      <c r="AQ356" s="293"/>
      <c r="AR356" s="292" t="s">
        <v>7</v>
      </c>
      <c r="AS356" s="293"/>
      <c r="AT356" s="292" t="s">
        <v>8</v>
      </c>
      <c r="AU356" s="293"/>
      <c r="AV356" s="292" t="s">
        <v>9</v>
      </c>
      <c r="AW356" s="293"/>
      <c r="AX356" s="292" t="s">
        <v>10</v>
      </c>
      <c r="AY356" s="293"/>
      <c r="AZ356" s="292" t="s">
        <v>11</v>
      </c>
      <c r="BA356" s="293"/>
      <c r="BB356" s="292" t="s">
        <v>12</v>
      </c>
      <c r="BC356" s="293"/>
      <c r="BD356" s="294" t="s">
        <v>40</v>
      </c>
      <c r="BE356" s="295"/>
      <c r="BF356" s="296" t="s">
        <v>41</v>
      </c>
      <c r="BG356" s="297"/>
      <c r="BI356" s="146" t="s">
        <v>22</v>
      </c>
      <c r="BJ356" s="129">
        <f>B356/B374</f>
        <v>7.3838169379570648E-2</v>
      </c>
      <c r="BK356" s="130">
        <f t="shared" ref="BK356" si="5837">C356/C374</f>
        <v>5.5295846133297716E-2</v>
      </c>
      <c r="BL356" s="131">
        <f t="shared" ref="BL356" si="5838">D356/D374</f>
        <v>6.79886685552408E-2</v>
      </c>
      <c r="BM356" s="132">
        <f t="shared" ref="BM356" si="5839">E356/E374</f>
        <v>7.5915530606789627E-2</v>
      </c>
      <c r="BN356" s="129">
        <f t="shared" ref="BN356" si="5840">F356/F374</f>
        <v>0.10422025340573497</v>
      </c>
      <c r="BO356" s="130">
        <f t="shared" ref="BO356" si="5841">G356/G374</f>
        <v>3.4249018908312522E-2</v>
      </c>
      <c r="BP356" s="131">
        <f t="shared" ref="BP356" si="5842">H356/H374</f>
        <v>7.0128717265867738E-2</v>
      </c>
      <c r="BQ356" s="132">
        <f t="shared" ref="BQ356" si="5843">I356/I374</f>
        <v>6.1313623383168148E-2</v>
      </c>
      <c r="BR356" s="129">
        <f t="shared" ref="BR356" si="5844">J356/J374</f>
        <v>5.7628524046434496E-2</v>
      </c>
      <c r="BS356" s="130">
        <f t="shared" ref="BS356" si="5845">K356/K374</f>
        <v>0.12564991334488734</v>
      </c>
      <c r="BT356" s="131">
        <f t="shared" ref="BT356" si="5846">L356/L374</f>
        <v>4.1952707856598014E-2</v>
      </c>
      <c r="BU356" s="129">
        <f t="shared" ref="BU356" si="5847">M356/M374</f>
        <v>0.12142338416848221</v>
      </c>
      <c r="BV356" s="133">
        <f t="shared" ref="BV356" si="5848">N356/N374</f>
        <v>6.2115820122937558E-2</v>
      </c>
      <c r="BW356" s="134">
        <f t="shared" ref="BW356" si="5849">O356/O374</f>
        <v>8.207604103802052E-2</v>
      </c>
      <c r="BX356" s="129">
        <f t="shared" ref="BX356" si="5850">P356/P374</f>
        <v>6.4325618515562649E-2</v>
      </c>
      <c r="BY356" s="130">
        <f t="shared" ref="BY356" si="5851">Q356/Q374</f>
        <v>6.3430613460393095E-2</v>
      </c>
      <c r="BZ356" s="131">
        <f t="shared" ref="BZ356" si="5852">R356/R374</f>
        <v>8.5214242607121307E-2</v>
      </c>
      <c r="CA356" s="132">
        <f t="shared" ref="CA356" si="5853">S356/S374</f>
        <v>6.3231036479444128E-2</v>
      </c>
      <c r="CB356" s="129">
        <f t="shared" ref="CB356" si="5854">T356/T374</f>
        <v>8.8876467300167697E-2</v>
      </c>
      <c r="CC356" s="130">
        <f t="shared" ref="CC356" si="5855">U356/U374</f>
        <v>0.10294117647058823</v>
      </c>
      <c r="CD356" s="131">
        <f t="shared" ref="CD356" si="5856">V356/V374</f>
        <v>5.8504875406283859E-2</v>
      </c>
      <c r="CE356" s="132">
        <f t="shared" ref="CE356" si="5857">W356/W374</f>
        <v>8.4262380088151415E-2</v>
      </c>
      <c r="CF356" s="129">
        <f t="shared" ref="CF356" si="5858">X356/X374</f>
        <v>6.0658280199896608E-2</v>
      </c>
      <c r="CG356" s="130">
        <f t="shared" ref="CG356" si="5859">Y356/Y374</f>
        <v>6.9907291405662736E-2</v>
      </c>
      <c r="CH356" s="131">
        <f t="shared" ref="CH356" si="5860">Z356/Z374</f>
        <v>7.2310986657881729E-2</v>
      </c>
      <c r="CI356" s="129">
        <f t="shared" ref="CI356" si="5861">AA356/AA374</f>
        <v>6.7180533514698104E-2</v>
      </c>
      <c r="CJ356" s="135">
        <f t="shared" ref="CJ356" si="5862">AB356/AB374</f>
        <v>7.1008368547518436E-2</v>
      </c>
      <c r="CK356" s="136">
        <f t="shared" ref="CK356" si="5863">AC356/AC374</f>
        <v>7.1946927461301269E-2</v>
      </c>
    </row>
    <row r="357" spans="1:89" ht="15" thickTop="1" thickBot="1" x14ac:dyDescent="0.3">
      <c r="A357" s="137" t="s">
        <v>23</v>
      </c>
      <c r="B357" s="189">
        <v>465</v>
      </c>
      <c r="C357" s="190">
        <v>359</v>
      </c>
      <c r="D357" s="191">
        <v>195</v>
      </c>
      <c r="E357" s="192">
        <v>208</v>
      </c>
      <c r="F357" s="189">
        <v>605</v>
      </c>
      <c r="G357" s="193">
        <v>359</v>
      </c>
      <c r="H357" s="191">
        <v>723</v>
      </c>
      <c r="I357" s="192">
        <v>719</v>
      </c>
      <c r="J357" s="189">
        <v>133</v>
      </c>
      <c r="K357" s="193">
        <v>204</v>
      </c>
      <c r="L357" s="191">
        <v>311</v>
      </c>
      <c r="M357" s="189">
        <v>620</v>
      </c>
      <c r="N357" s="194">
        <v>676</v>
      </c>
      <c r="O357" s="195">
        <v>934</v>
      </c>
      <c r="P357" s="189">
        <v>302</v>
      </c>
      <c r="Q357" s="193">
        <v>405</v>
      </c>
      <c r="R357" s="191">
        <v>587</v>
      </c>
      <c r="S357" s="192">
        <v>549</v>
      </c>
      <c r="T357" s="189">
        <v>129</v>
      </c>
      <c r="U357" s="193">
        <v>128</v>
      </c>
      <c r="V357" s="191">
        <v>325</v>
      </c>
      <c r="W357" s="192">
        <v>529</v>
      </c>
      <c r="X357" s="189">
        <v>272</v>
      </c>
      <c r="Y357" s="193">
        <v>248</v>
      </c>
      <c r="Z357" s="191">
        <v>785</v>
      </c>
      <c r="AA357" s="189">
        <v>937</v>
      </c>
      <c r="AB357" s="170">
        <f t="shared" si="5699"/>
        <v>5508</v>
      </c>
      <c r="AC357" s="173">
        <f t="shared" si="5700"/>
        <v>6199</v>
      </c>
      <c r="AE357" s="299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5.4847841472045293E-2</v>
      </c>
      <c r="BK357" s="130">
        <f t="shared" ref="BK357" si="5864">C357/C374</f>
        <v>4.7949779618004541E-2</v>
      </c>
      <c r="BL357" s="131">
        <f t="shared" ref="BL357" si="5865">D357/D374</f>
        <v>4.6033994334277621E-2</v>
      </c>
      <c r="BM357" s="132">
        <f t="shared" ref="BM357" si="5866">E357/E374</f>
        <v>5.5600106923282544E-2</v>
      </c>
      <c r="BN357" s="129">
        <f t="shared" ref="BN357" si="5867">F357/F374</f>
        <v>5.7635514909021628E-2</v>
      </c>
      <c r="BO357" s="130">
        <f t="shared" ref="BO357" si="5868">G357/G374</f>
        <v>4.2692353430847901E-2</v>
      </c>
      <c r="BP357" s="131">
        <f t="shared" ref="BP357" si="5869">H357/H374</f>
        <v>6.4181091877496668E-2</v>
      </c>
      <c r="BQ357" s="132">
        <f t="shared" ref="BQ357" si="5870">I357/I374</f>
        <v>6.0389719469175207E-2</v>
      </c>
      <c r="BR357" s="129">
        <f t="shared" ref="BR357" si="5871">J357/J374</f>
        <v>5.5140961857379767E-2</v>
      </c>
      <c r="BS357" s="130">
        <f t="shared" ref="BS357" si="5872">K357/K374</f>
        <v>8.838821490467938E-2</v>
      </c>
      <c r="BT357" s="131">
        <f t="shared" ref="BT357" si="5873">L357/L374</f>
        <v>4.7444698703279942E-2</v>
      </c>
      <c r="BU357" s="129">
        <f t="shared" ref="BU357" si="5874">M357/M374</f>
        <v>9.0050835148874367E-2</v>
      </c>
      <c r="BV357" s="133">
        <f t="shared" ref="BV357" si="5875">N357/N374</f>
        <v>5.4674862504043999E-2</v>
      </c>
      <c r="BW357" s="134">
        <f t="shared" ref="BW357" si="5876">O357/O374</f>
        <v>7.0458660229330117E-2</v>
      </c>
      <c r="BX357" s="129">
        <f t="shared" ref="BX357" si="5877">P357/P374</f>
        <v>4.8204309656823624E-2</v>
      </c>
      <c r="BY357" s="130">
        <f t="shared" ref="BY357" si="5878">Q357/Q374</f>
        <v>6.0303752233472306E-2</v>
      </c>
      <c r="BZ357" s="131">
        <f t="shared" ref="BZ357" si="5879">R357/R374</f>
        <v>7.0850935425467707E-2</v>
      </c>
      <c r="CA357" s="132">
        <f t="shared" ref="CA357" si="5880">S357/S374</f>
        <v>6.3578459756803707E-2</v>
      </c>
      <c r="CB357" s="129">
        <f t="shared" ref="CB357" si="5881">T357/T374</f>
        <v>7.2107322526551151E-2</v>
      </c>
      <c r="CC357" s="130">
        <f t="shared" ref="CC357" si="5882">U357/U374</f>
        <v>6.2745098039215685E-2</v>
      </c>
      <c r="CD357" s="131">
        <f t="shared" ref="CD357" si="5883">V357/V374</f>
        <v>5.030181086519115E-2</v>
      </c>
      <c r="CE357" s="132">
        <f t="shared" ref="CE357" si="5884">W357/W374</f>
        <v>6.8576613948664766E-2</v>
      </c>
      <c r="CF357" s="129">
        <f t="shared" ref="CF357" si="5885">X357/X374</f>
        <v>4.6872307427192832E-2</v>
      </c>
      <c r="CG357" s="130">
        <f t="shared" ref="CG357" si="5886">Y357/Y374</f>
        <v>6.2139814582811329E-2</v>
      </c>
      <c r="CH357" s="131">
        <f t="shared" ref="CH357" si="5887">Z357/Z374</f>
        <v>6.4651622467468292E-2</v>
      </c>
      <c r="CI357" s="129">
        <f t="shared" ref="CI357" si="5888">AA357/AA374</f>
        <v>7.0807828912567067E-2</v>
      </c>
      <c r="CJ357" s="135">
        <f t="shared" ref="CJ357" si="5889">AB357/AB374</f>
        <v>5.7046979865771813E-2</v>
      </c>
      <c r="CK357" s="136">
        <f t="shared" ref="CK357" si="5890">AC357/AC374</f>
        <v>6.4357720538615673E-2</v>
      </c>
    </row>
    <row r="358" spans="1:89" ht="13.5" thickTop="1" x14ac:dyDescent="0.2">
      <c r="A358" s="146" t="s">
        <v>24</v>
      </c>
      <c r="B358" s="203">
        <v>413</v>
      </c>
      <c r="C358" s="197">
        <v>422</v>
      </c>
      <c r="D358" s="198">
        <v>192</v>
      </c>
      <c r="E358" s="199">
        <v>214</v>
      </c>
      <c r="F358" s="196">
        <v>512</v>
      </c>
      <c r="G358" s="200">
        <v>389</v>
      </c>
      <c r="H358" s="198">
        <v>686</v>
      </c>
      <c r="I358" s="199">
        <v>652</v>
      </c>
      <c r="J358" s="196">
        <v>136</v>
      </c>
      <c r="K358" s="200">
        <v>167</v>
      </c>
      <c r="L358" s="198">
        <v>332</v>
      </c>
      <c r="M358" s="196">
        <v>430</v>
      </c>
      <c r="N358" s="201">
        <v>656</v>
      </c>
      <c r="O358" s="204">
        <v>679</v>
      </c>
      <c r="P358" s="196">
        <v>310</v>
      </c>
      <c r="Q358" s="200">
        <v>287</v>
      </c>
      <c r="R358" s="198">
        <v>473</v>
      </c>
      <c r="S358" s="199">
        <v>480</v>
      </c>
      <c r="T358" s="196">
        <v>78</v>
      </c>
      <c r="U358" s="200">
        <v>121</v>
      </c>
      <c r="V358" s="198">
        <v>310</v>
      </c>
      <c r="W358" s="205">
        <v>411</v>
      </c>
      <c r="X358" s="196">
        <v>246</v>
      </c>
      <c r="Y358" s="200">
        <v>169</v>
      </c>
      <c r="Z358" s="198">
        <v>766</v>
      </c>
      <c r="AA358" s="196">
        <v>1010</v>
      </c>
      <c r="AB358" s="170">
        <f t="shared" si="5699"/>
        <v>5110</v>
      </c>
      <c r="AC358" s="173">
        <f t="shared" si="5700"/>
        <v>5431</v>
      </c>
      <c r="AE358" s="275" t="str">
        <f>$AE$17</f>
        <v>17:00 - 17:59</v>
      </c>
      <c r="AF358" s="126">
        <f t="shared" ref="AF358:AU359" si="5891">SUMIF($A$9:$A$32,$AE358,B$350:B$373)</f>
        <v>476</v>
      </c>
      <c r="AG358" s="186">
        <f t="shared" si="5891"/>
        <v>968</v>
      </c>
      <c r="AH358" s="127">
        <f t="shared" si="5891"/>
        <v>304</v>
      </c>
      <c r="AI358" s="180">
        <f t="shared" si="5891"/>
        <v>316</v>
      </c>
      <c r="AJ358" s="126">
        <f t="shared" si="5891"/>
        <v>514</v>
      </c>
      <c r="AK358" s="128">
        <f t="shared" si="5891"/>
        <v>1040</v>
      </c>
      <c r="AL358" s="127">
        <f t="shared" si="5891"/>
        <v>806</v>
      </c>
      <c r="AM358" s="180">
        <f t="shared" si="5891"/>
        <v>1181</v>
      </c>
      <c r="AN358" s="126">
        <f t="shared" si="5891"/>
        <v>357</v>
      </c>
      <c r="AO358" s="128">
        <f t="shared" si="5891"/>
        <v>75</v>
      </c>
      <c r="AP358" s="127">
        <f t="shared" si="5891"/>
        <v>842</v>
      </c>
      <c r="AQ358" s="126">
        <f t="shared" si="5891"/>
        <v>239</v>
      </c>
      <c r="AR358" s="179">
        <f t="shared" si="5891"/>
        <v>1204</v>
      </c>
      <c r="AS358" s="181">
        <f t="shared" si="5891"/>
        <v>867</v>
      </c>
      <c r="AT358" s="126">
        <f t="shared" si="5891"/>
        <v>579</v>
      </c>
      <c r="AU358" s="128">
        <f t="shared" si="5891"/>
        <v>570</v>
      </c>
      <c r="AV358" s="127">
        <f t="shared" ref="AP358:BE359" si="5892">SUMIF($A$9:$A$32,$AE358,R$350:R$373)</f>
        <v>585</v>
      </c>
      <c r="AW358" s="180">
        <f t="shared" si="5892"/>
        <v>716</v>
      </c>
      <c r="AX358" s="126">
        <f t="shared" si="5892"/>
        <v>260</v>
      </c>
      <c r="AY358" s="128">
        <f t="shared" si="5892"/>
        <v>40</v>
      </c>
      <c r="AZ358" s="127">
        <f t="shared" si="5892"/>
        <v>687</v>
      </c>
      <c r="BA358" s="180">
        <f t="shared" si="5892"/>
        <v>485</v>
      </c>
      <c r="BB358" s="126">
        <f t="shared" si="5892"/>
        <v>663</v>
      </c>
      <c r="BC358" s="128">
        <f t="shared" si="5892"/>
        <v>174</v>
      </c>
      <c r="BD358" s="184">
        <f t="shared" si="5892"/>
        <v>849</v>
      </c>
      <c r="BE358" s="185">
        <f t="shared" si="5892"/>
        <v>973</v>
      </c>
      <c r="BF358" s="170">
        <f>AF358+AH358+AJ358+AL358+AN358+AP358+AR358+AT358+AV358+AX358+AZ358+BB358+BD358</f>
        <v>8126</v>
      </c>
      <c r="BG358" s="171">
        <f>AG358+AI358+AK358+AM358+AO358+AQ358+AS358+AU358+AW358+AY358+BA358+BC358+BE358</f>
        <v>7644</v>
      </c>
      <c r="BI358" s="146" t="s">
        <v>24</v>
      </c>
      <c r="BJ358" s="129">
        <f>B358/B374</f>
        <v>4.871431941495636E-2</v>
      </c>
      <c r="BK358" s="130">
        <f t="shared" ref="BK358" si="5893">C358/C374</f>
        <v>5.6364364899158539E-2</v>
      </c>
      <c r="BL358" s="131">
        <f t="shared" ref="BL358" si="5894">D358/D374</f>
        <v>4.5325779036827198E-2</v>
      </c>
      <c r="BM358" s="132">
        <f t="shared" ref="BM358" si="5895">E358/E374</f>
        <v>5.7203956161454156E-2</v>
      </c>
      <c r="BN358" s="129">
        <f t="shared" ref="BN358" si="5896">F358/F374</f>
        <v>4.8775840716395159E-2</v>
      </c>
      <c r="BO358" s="130">
        <f t="shared" ref="BO358" si="5897">G358/G374</f>
        <v>4.6259959567130457E-2</v>
      </c>
      <c r="BP358" s="131">
        <f t="shared" ref="BP358" si="5898">H358/H374</f>
        <v>6.0896582334664891E-2</v>
      </c>
      <c r="BQ358" s="132">
        <f t="shared" ref="BQ358" si="5899">I358/I374</f>
        <v>5.4762304720309088E-2</v>
      </c>
      <c r="BR358" s="129">
        <f t="shared" ref="BR358" si="5900">J358/J374</f>
        <v>5.6384742951907131E-2</v>
      </c>
      <c r="BS358" s="130">
        <f t="shared" ref="BS358" si="5901">K358/K374</f>
        <v>7.2357019064124783E-2</v>
      </c>
      <c r="BT358" s="131">
        <f t="shared" ref="BT358" si="5902">L358/L374</f>
        <v>5.0648360030511062E-2</v>
      </c>
      <c r="BU358" s="129">
        <f t="shared" ref="BU358" si="5903">M358/M374</f>
        <v>6.2454611474219317E-2</v>
      </c>
      <c r="BV358" s="133">
        <f t="shared" ref="BV358" si="5904">N358/N374</f>
        <v>5.3057263021675835E-2</v>
      </c>
      <c r="BW358" s="134">
        <f t="shared" ref="BW358" si="5905">O358/O374</f>
        <v>5.1222088111044055E-2</v>
      </c>
      <c r="BX358" s="129">
        <f t="shared" ref="BX358" si="5906">P358/P374</f>
        <v>4.9481245011971271E-2</v>
      </c>
      <c r="BY358" s="130">
        <f t="shared" ref="BY358" si="5907">Q358/Q374</f>
        <v>4.2733770101250741E-2</v>
      </c>
      <c r="BZ358" s="131">
        <f t="shared" ref="BZ358" si="5908">R358/R374</f>
        <v>5.7091128545564272E-2</v>
      </c>
      <c r="CA358" s="132">
        <f t="shared" ref="CA358" si="5909">S358/S374</f>
        <v>5.5587724377533294E-2</v>
      </c>
      <c r="CB358" s="129">
        <f t="shared" ref="CB358" si="5910">T358/T374</f>
        <v>4.3599776411403016E-2</v>
      </c>
      <c r="CC358" s="130">
        <f t="shared" ref="CC358" si="5911">U358/U374</f>
        <v>5.9313725490196076E-2</v>
      </c>
      <c r="CD358" s="131">
        <f t="shared" ref="CD358" si="5912">V358/V374</f>
        <v>4.798018882525925E-2</v>
      </c>
      <c r="CE358" s="132">
        <f t="shared" ref="CE358" si="5913">W358/W374</f>
        <v>5.3279751101892661E-2</v>
      </c>
      <c r="CF358" s="129">
        <f t="shared" ref="CF358" si="5914">X358/X374</f>
        <v>4.2391866276064102E-2</v>
      </c>
      <c r="CG358" s="130">
        <f t="shared" ref="CG358" si="5915">Y358/Y374</f>
        <v>4.2345276872964167E-2</v>
      </c>
      <c r="CH358" s="131">
        <f t="shared" ref="CH358" si="5916">Z358/Z374</f>
        <v>6.3086806127491346E-2</v>
      </c>
      <c r="CI358" s="129">
        <f t="shared" ref="CI358" si="5917">AA358/AA374</f>
        <v>7.6324340663492779E-2</v>
      </c>
      <c r="CJ358" s="135">
        <f t="shared" ref="CJ358" si="5918">AB358/AB374</f>
        <v>5.2924848786146325E-2</v>
      </c>
      <c r="CK358" s="136">
        <f t="shared" ref="CK358" si="5919">AC358/AC374</f>
        <v>5.638438139138921E-2</v>
      </c>
    </row>
    <row r="359" spans="1:89" x14ac:dyDescent="0.2">
      <c r="A359" s="137" t="s">
        <v>25</v>
      </c>
      <c r="B359" s="206">
        <v>378</v>
      </c>
      <c r="C359" s="190">
        <v>384</v>
      </c>
      <c r="D359" s="191">
        <v>161</v>
      </c>
      <c r="E359" s="192">
        <v>259</v>
      </c>
      <c r="F359" s="189">
        <v>487</v>
      </c>
      <c r="G359" s="193">
        <v>383</v>
      </c>
      <c r="H359" s="191">
        <v>675</v>
      </c>
      <c r="I359" s="192">
        <v>657</v>
      </c>
      <c r="J359" s="189">
        <v>143</v>
      </c>
      <c r="K359" s="190">
        <v>117</v>
      </c>
      <c r="L359" s="191">
        <v>356</v>
      </c>
      <c r="M359" s="189">
        <v>335</v>
      </c>
      <c r="N359" s="194">
        <v>572</v>
      </c>
      <c r="O359" s="207">
        <v>623</v>
      </c>
      <c r="P359" s="189">
        <v>271</v>
      </c>
      <c r="Q359" s="190">
        <v>302</v>
      </c>
      <c r="R359" s="191">
        <v>457</v>
      </c>
      <c r="S359" s="192">
        <v>474</v>
      </c>
      <c r="T359" s="198">
        <v>72</v>
      </c>
      <c r="U359" s="189">
        <v>83</v>
      </c>
      <c r="V359" s="191">
        <v>277</v>
      </c>
      <c r="W359" s="208">
        <v>403</v>
      </c>
      <c r="X359" s="189">
        <v>256</v>
      </c>
      <c r="Y359" s="193">
        <v>173</v>
      </c>
      <c r="Z359" s="191">
        <v>771</v>
      </c>
      <c r="AA359" s="189">
        <v>786</v>
      </c>
      <c r="AB359" s="170">
        <f t="shared" si="5699"/>
        <v>4876</v>
      </c>
      <c r="AC359" s="173">
        <f t="shared" si="5700"/>
        <v>4979</v>
      </c>
      <c r="AE359" s="277" t="str">
        <f>$AE$18</f>
        <v>18:00 - 18:59</v>
      </c>
      <c r="AF359" s="126">
        <f t="shared" si="5891"/>
        <v>495</v>
      </c>
      <c r="AG359" s="190">
        <f t="shared" si="5891"/>
        <v>791</v>
      </c>
      <c r="AH359" s="191">
        <f t="shared" si="5891"/>
        <v>122</v>
      </c>
      <c r="AI359" s="192">
        <f t="shared" si="5891"/>
        <v>289</v>
      </c>
      <c r="AJ359" s="278">
        <f t="shared" si="5891"/>
        <v>378</v>
      </c>
      <c r="AK359" s="193">
        <f t="shared" si="5891"/>
        <v>1047</v>
      </c>
      <c r="AL359" s="191">
        <f t="shared" si="5891"/>
        <v>698</v>
      </c>
      <c r="AM359" s="192">
        <f t="shared" si="5891"/>
        <v>1046</v>
      </c>
      <c r="AN359" s="278">
        <f t="shared" si="5891"/>
        <v>200</v>
      </c>
      <c r="AO359" s="193">
        <f t="shared" si="5891"/>
        <v>55</v>
      </c>
      <c r="AP359" s="191">
        <f t="shared" si="5892"/>
        <v>689</v>
      </c>
      <c r="AQ359" s="278">
        <f t="shared" si="5892"/>
        <v>216</v>
      </c>
      <c r="AR359" s="194">
        <f t="shared" si="5892"/>
        <v>993</v>
      </c>
      <c r="AS359" s="195">
        <f t="shared" si="5892"/>
        <v>821</v>
      </c>
      <c r="AT359" s="278">
        <f t="shared" si="5892"/>
        <v>420</v>
      </c>
      <c r="AU359" s="193">
        <f t="shared" si="5892"/>
        <v>549</v>
      </c>
      <c r="AV359" s="191">
        <f t="shared" si="5892"/>
        <v>476</v>
      </c>
      <c r="AW359" s="192">
        <f t="shared" si="5892"/>
        <v>818</v>
      </c>
      <c r="AX359" s="278">
        <f t="shared" si="5892"/>
        <v>123</v>
      </c>
      <c r="AY359" s="193">
        <f t="shared" si="5892"/>
        <v>46</v>
      </c>
      <c r="AZ359" s="191">
        <f t="shared" si="5892"/>
        <v>710</v>
      </c>
      <c r="BA359" s="192">
        <f t="shared" si="5892"/>
        <v>403</v>
      </c>
      <c r="BB359" s="278">
        <f t="shared" si="5892"/>
        <v>424</v>
      </c>
      <c r="BC359" s="193">
        <f t="shared" si="5892"/>
        <v>211</v>
      </c>
      <c r="BD359" s="191">
        <f t="shared" si="5892"/>
        <v>640</v>
      </c>
      <c r="BE359" s="278">
        <f t="shared" si="5892"/>
        <v>1001</v>
      </c>
      <c r="BF359" s="172">
        <f>SUM(AF359,AH359,AJ359,AL359,AN359,AP359,AR359,AT359,AV359,AX359,AZ359,BB359,BD359)</f>
        <v>6368</v>
      </c>
      <c r="BG359" s="173">
        <f>SUM(AG359,AI359,AK359,AM359,AO359,AQ359,AS359,AU359,AW359,AY359,BA359,BC359,BE359)</f>
        <v>7293</v>
      </c>
      <c r="BI359" s="137" t="s">
        <v>25</v>
      </c>
      <c r="BJ359" s="129">
        <f>B359/B374</f>
        <v>4.4585987261146494E-2</v>
      </c>
      <c r="BK359" s="130">
        <f t="shared" ref="BK359" si="5920">C359/C374</f>
        <v>5.1288900761319624E-2</v>
      </c>
      <c r="BL359" s="131">
        <f t="shared" ref="BL359" si="5921">D359/D374</f>
        <v>3.8007554296506138E-2</v>
      </c>
      <c r="BM359" s="132">
        <f t="shared" ref="BM359" si="5922">E359/E374</f>
        <v>6.9232825447741245E-2</v>
      </c>
      <c r="BN359" s="129">
        <f t="shared" ref="BN359" si="5923">F359/F374</f>
        <v>4.6394207868914926E-2</v>
      </c>
      <c r="BO359" s="130">
        <f t="shared" ref="BO359" si="5924">G359/G374</f>
        <v>4.5546438339873943E-2</v>
      </c>
      <c r="BP359" s="131">
        <f t="shared" ref="BP359" si="5925">H359/H374</f>
        <v>5.9920106524633823E-2</v>
      </c>
      <c r="BQ359" s="132">
        <f t="shared" ref="BQ359" si="5926">I359/I374</f>
        <v>5.5182261044851334E-2</v>
      </c>
      <c r="BR359" s="129">
        <f t="shared" ref="BR359" si="5927">J359/J374</f>
        <v>5.9286898839137646E-2</v>
      </c>
      <c r="BS359" s="130">
        <f t="shared" ref="BS359" si="5928">K359/K374</f>
        <v>5.0693240901213174E-2</v>
      </c>
      <c r="BT359" s="131">
        <f t="shared" ref="BT359" si="5929">L359/L374</f>
        <v>5.4309687261632343E-2</v>
      </c>
      <c r="BU359" s="129">
        <f t="shared" ref="BU359" si="5930">M359/M374</f>
        <v>4.8656499636891795E-2</v>
      </c>
      <c r="BV359" s="133">
        <f t="shared" ref="BV359" si="5931">N359/N374</f>
        <v>4.6263345195729534E-2</v>
      </c>
      <c r="BW359" s="134">
        <f t="shared" ref="BW359" si="5932">O359/O374</f>
        <v>4.6997585998793001E-2</v>
      </c>
      <c r="BX359" s="129">
        <f t="shared" ref="BX359" si="5933">P359/P374</f>
        <v>4.3256185155626493E-2</v>
      </c>
      <c r="BY359" s="130">
        <f t="shared" ref="BY359" si="5934">Q359/Q374</f>
        <v>4.4967242406194166E-2</v>
      </c>
      <c r="BZ359" s="131">
        <f t="shared" ref="BZ359" si="5935">R359/R374</f>
        <v>5.515992757996379E-2</v>
      </c>
      <c r="CA359" s="132">
        <f t="shared" ref="CA359" si="5936">S359/S374</f>
        <v>5.4892877822814129E-2</v>
      </c>
      <c r="CB359" s="129">
        <f t="shared" ref="CB359" si="5937">T359/T374</f>
        <v>4.0245947456679712E-2</v>
      </c>
      <c r="CC359" s="130">
        <f t="shared" ref="CC359" si="5938">U359/U374</f>
        <v>4.0686274509803923E-2</v>
      </c>
      <c r="CD359" s="131">
        <f t="shared" ref="CD359" si="5939">V359/V374</f>
        <v>4.2872620337409073E-2</v>
      </c>
      <c r="CE359" s="132">
        <f t="shared" ref="CE359" si="5940">W359/W374</f>
        <v>5.2242675654653875E-2</v>
      </c>
      <c r="CF359" s="129">
        <f t="shared" ref="CF359" si="5941">X359/X374</f>
        <v>4.4115112872652074E-2</v>
      </c>
      <c r="CG359" s="130">
        <f t="shared" ref="CG359" si="5942">Y359/Y374</f>
        <v>4.3347531946880478E-2</v>
      </c>
      <c r="CH359" s="131">
        <f t="shared" ref="CH359" si="5943">Z359/Z374</f>
        <v>6.3498599901169489E-2</v>
      </c>
      <c r="CI359" s="129">
        <f t="shared" ref="CI359" si="5944">AA359/AA374</f>
        <v>5.9396962140104287E-2</v>
      </c>
      <c r="CJ359" s="135">
        <f t="shared" ref="CJ359" si="5945">AB359/AB374</f>
        <v>5.0501284282044909E-2</v>
      </c>
      <c r="CK359" s="136">
        <f t="shared" ref="CK359" si="5946">AC359/AC374</f>
        <v>5.1691739080781972E-2</v>
      </c>
    </row>
    <row r="360" spans="1:89" ht="13.5" thickBot="1" x14ac:dyDescent="0.25">
      <c r="A360" s="146" t="s">
        <v>26</v>
      </c>
      <c r="B360" s="203">
        <v>310</v>
      </c>
      <c r="C360" s="197">
        <v>415</v>
      </c>
      <c r="D360" s="198">
        <v>160</v>
      </c>
      <c r="E360" s="199">
        <v>206</v>
      </c>
      <c r="F360" s="196">
        <v>455</v>
      </c>
      <c r="G360" s="200">
        <v>343</v>
      </c>
      <c r="H360" s="198">
        <v>654</v>
      </c>
      <c r="I360" s="199">
        <v>646</v>
      </c>
      <c r="J360" s="196">
        <v>129</v>
      </c>
      <c r="K360" s="197">
        <v>147</v>
      </c>
      <c r="L360" s="198">
        <v>379</v>
      </c>
      <c r="M360" s="196">
        <v>303</v>
      </c>
      <c r="N360" s="201">
        <v>596</v>
      </c>
      <c r="O360" s="204">
        <v>581</v>
      </c>
      <c r="P360" s="196">
        <v>300</v>
      </c>
      <c r="Q360" s="197">
        <v>268</v>
      </c>
      <c r="R360" s="198">
        <v>445</v>
      </c>
      <c r="S360" s="199">
        <v>454</v>
      </c>
      <c r="T360" s="196">
        <v>85</v>
      </c>
      <c r="U360" s="200">
        <v>95</v>
      </c>
      <c r="V360" s="198">
        <v>297</v>
      </c>
      <c r="W360" s="205">
        <v>377</v>
      </c>
      <c r="X360" s="196">
        <v>241</v>
      </c>
      <c r="Y360" s="200">
        <v>164</v>
      </c>
      <c r="Z360" s="198">
        <v>722</v>
      </c>
      <c r="AA360" s="196">
        <v>841</v>
      </c>
      <c r="AB360" s="170">
        <f t="shared" si="5699"/>
        <v>4773</v>
      </c>
      <c r="AC360" s="173">
        <f t="shared" si="5700"/>
        <v>4840</v>
      </c>
      <c r="AE360" s="275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3.6565227648030198E-2</v>
      </c>
      <c r="BK360" s="130">
        <f t="shared" ref="BK360" si="5947">C360/C374</f>
        <v>5.542941097903032E-2</v>
      </c>
      <c r="BL360" s="131">
        <f t="shared" ref="BL360" si="5948">D360/D374</f>
        <v>3.7771482530689328E-2</v>
      </c>
      <c r="BM360" s="132">
        <f t="shared" ref="BM360" si="5949">E360/E374</f>
        <v>5.5065490510558673E-2</v>
      </c>
      <c r="BN360" s="129">
        <f t="shared" ref="BN360" si="5950">F360/F374</f>
        <v>4.3345717824140227E-2</v>
      </c>
      <c r="BO360" s="130">
        <f t="shared" ref="BO360" si="5951">G360/G374</f>
        <v>4.0789630158163871E-2</v>
      </c>
      <c r="BP360" s="131">
        <f t="shared" ref="BP360" si="5952">H360/H374</f>
        <v>5.8055925432756325E-2</v>
      </c>
      <c r="BQ360" s="132">
        <f t="shared" ref="BQ360" si="5953">I360/I374</f>
        <v>5.4258357130858394E-2</v>
      </c>
      <c r="BR360" s="129">
        <f t="shared" ref="BR360" si="5954">J360/J374</f>
        <v>5.3482587064676616E-2</v>
      </c>
      <c r="BS360" s="130">
        <f t="shared" ref="BS360" si="5955">K360/K374</f>
        <v>6.3691507798960142E-2</v>
      </c>
      <c r="BT360" s="131">
        <f t="shared" ref="BT360" si="5956">L360/L374</f>
        <v>5.7818459191456902E-2</v>
      </c>
      <c r="BU360" s="129">
        <f t="shared" ref="BU360" si="5957">M360/M374</f>
        <v>4.400871459694989E-2</v>
      </c>
      <c r="BV360" s="133">
        <f t="shared" ref="BV360" si="5958">N360/N374</f>
        <v>4.8204464574571337E-2</v>
      </c>
      <c r="BW360" s="134">
        <f t="shared" ref="BW360" si="5959">O360/O374</f>
        <v>4.3829209414604706E-2</v>
      </c>
      <c r="BX360" s="129">
        <f t="shared" ref="BX360" si="5960">P360/P374</f>
        <v>4.7885075818036714E-2</v>
      </c>
      <c r="BY360" s="130">
        <f t="shared" ref="BY360" si="5961">Q360/Q374</f>
        <v>3.9904705181655745E-2</v>
      </c>
      <c r="BZ360" s="131">
        <f t="shared" ref="BZ360" si="5962">R360/R374</f>
        <v>5.3711526855763428E-2</v>
      </c>
      <c r="CA360" s="132">
        <f t="shared" ref="CA360" si="5963">S360/S374</f>
        <v>5.2576722640416906E-2</v>
      </c>
      <c r="CB360" s="129">
        <f t="shared" ref="CB360" si="5964">T360/T374</f>
        <v>4.7512576858580215E-2</v>
      </c>
      <c r="CC360" s="130">
        <f t="shared" ref="CC360" si="5965">U360/U374</f>
        <v>4.6568627450980393E-2</v>
      </c>
      <c r="CD360" s="131">
        <f t="shared" ref="CD360" si="5966">V360/V374</f>
        <v>4.5968116390651605E-2</v>
      </c>
      <c r="CE360" s="132">
        <f t="shared" ref="CE360" si="5967">W360/W374</f>
        <v>4.8872180451127817E-2</v>
      </c>
      <c r="CF360" s="129">
        <f t="shared" ref="CF360" si="5968">X360/X374</f>
        <v>4.1530242977770117E-2</v>
      </c>
      <c r="CG360" s="130">
        <f t="shared" ref="CG360" si="5969">Y360/Y374</f>
        <v>4.1092458030568782E-2</v>
      </c>
      <c r="CH360" s="131">
        <f t="shared" ref="CH360" si="5970">Z360/Z374</f>
        <v>5.9463020919123706E-2</v>
      </c>
      <c r="CI360" s="129">
        <f t="shared" ref="CI360" si="5971">AA360/AA374</f>
        <v>6.3553238116829142E-2</v>
      </c>
      <c r="CJ360" s="135">
        <f t="shared" ref="CJ360" si="5972">AB360/AB374</f>
        <v>4.9434501615709669E-2</v>
      </c>
      <c r="CK360" s="136">
        <f t="shared" ref="CK360" si="5973">AC360/AC374</f>
        <v>5.0248647750750094E-2</v>
      </c>
    </row>
    <row r="361" spans="1:89" ht="14.25" thickTop="1" thickBot="1" x14ac:dyDescent="0.25">
      <c r="A361" s="137" t="s">
        <v>27</v>
      </c>
      <c r="B361" s="206">
        <v>279</v>
      </c>
      <c r="C361" s="190">
        <v>436</v>
      </c>
      <c r="D361" s="191">
        <v>185</v>
      </c>
      <c r="E361" s="192">
        <v>190</v>
      </c>
      <c r="F361" s="189">
        <v>388</v>
      </c>
      <c r="G361" s="193">
        <v>490</v>
      </c>
      <c r="H361" s="191">
        <v>617</v>
      </c>
      <c r="I361" s="192">
        <v>667</v>
      </c>
      <c r="J361" s="189">
        <v>149</v>
      </c>
      <c r="K361" s="190">
        <v>73</v>
      </c>
      <c r="L361" s="191">
        <v>468</v>
      </c>
      <c r="M361" s="189">
        <v>271</v>
      </c>
      <c r="N361" s="194">
        <v>631</v>
      </c>
      <c r="O361" s="207">
        <v>633</v>
      </c>
      <c r="P361" s="189">
        <v>332</v>
      </c>
      <c r="Q361" s="190">
        <v>267</v>
      </c>
      <c r="R361" s="191">
        <v>479</v>
      </c>
      <c r="S361" s="192">
        <v>419</v>
      </c>
      <c r="T361" s="189">
        <v>73</v>
      </c>
      <c r="U361" s="193">
        <v>50</v>
      </c>
      <c r="V361" s="191">
        <v>377</v>
      </c>
      <c r="W361" s="208">
        <v>356</v>
      </c>
      <c r="X361" s="189">
        <v>247</v>
      </c>
      <c r="Y361" s="193">
        <v>152</v>
      </c>
      <c r="Z361" s="191">
        <v>751</v>
      </c>
      <c r="AA361" s="189">
        <v>864</v>
      </c>
      <c r="AB361" s="170">
        <f t="shared" si="5699"/>
        <v>4976</v>
      </c>
      <c r="AC361" s="173">
        <f t="shared" si="5700"/>
        <v>4868</v>
      </c>
      <c r="AE361" s="269" t="s">
        <v>13</v>
      </c>
      <c r="AF361" s="20">
        <f t="shared" ref="AF361:BG361" si="5974">SUM(AF358:AF360)</f>
        <v>971</v>
      </c>
      <c r="AG361" s="21">
        <f t="shared" si="5974"/>
        <v>1759</v>
      </c>
      <c r="AH361" s="20">
        <f t="shared" si="5974"/>
        <v>426</v>
      </c>
      <c r="AI361" s="21">
        <f t="shared" si="5974"/>
        <v>605</v>
      </c>
      <c r="AJ361" s="20">
        <f t="shared" si="5974"/>
        <v>892</v>
      </c>
      <c r="AK361" s="21">
        <f t="shared" si="5974"/>
        <v>2087</v>
      </c>
      <c r="AL361" s="20">
        <f t="shared" si="5974"/>
        <v>1504</v>
      </c>
      <c r="AM361" s="21">
        <f t="shared" si="5974"/>
        <v>2227</v>
      </c>
      <c r="AN361" s="20">
        <f t="shared" si="5974"/>
        <v>557</v>
      </c>
      <c r="AO361" s="21">
        <f t="shared" si="5974"/>
        <v>130</v>
      </c>
      <c r="AP361" s="20">
        <f t="shared" si="5974"/>
        <v>1531</v>
      </c>
      <c r="AQ361" s="21">
        <f t="shared" si="5974"/>
        <v>455</v>
      </c>
      <c r="AR361" s="20">
        <f t="shared" si="5974"/>
        <v>2197</v>
      </c>
      <c r="AS361" s="21">
        <f t="shared" si="5974"/>
        <v>1688</v>
      </c>
      <c r="AT361" s="20">
        <f t="shared" si="5974"/>
        <v>999</v>
      </c>
      <c r="AU361" s="21">
        <f t="shared" si="5974"/>
        <v>1119</v>
      </c>
      <c r="AV361" s="20">
        <f t="shared" si="5974"/>
        <v>1061</v>
      </c>
      <c r="AW361" s="21">
        <f t="shared" si="5974"/>
        <v>1534</v>
      </c>
      <c r="AX361" s="20">
        <f t="shared" si="5974"/>
        <v>383</v>
      </c>
      <c r="AY361" s="21">
        <f t="shared" si="5974"/>
        <v>86</v>
      </c>
      <c r="AZ361" s="20">
        <f t="shared" si="5974"/>
        <v>1397</v>
      </c>
      <c r="BA361" s="21">
        <f t="shared" si="5974"/>
        <v>888</v>
      </c>
      <c r="BB361" s="20">
        <f t="shared" si="5974"/>
        <v>1087</v>
      </c>
      <c r="BC361" s="21">
        <f t="shared" si="5974"/>
        <v>385</v>
      </c>
      <c r="BD361" s="20">
        <f t="shared" si="5974"/>
        <v>1489</v>
      </c>
      <c r="BE361" s="21">
        <f t="shared" si="5974"/>
        <v>1974</v>
      </c>
      <c r="BF361" s="174">
        <f t="shared" si="5974"/>
        <v>14494</v>
      </c>
      <c r="BG361" s="175">
        <f t="shared" si="5974"/>
        <v>14937</v>
      </c>
      <c r="BI361" s="137" t="s">
        <v>27</v>
      </c>
      <c r="BJ361" s="129">
        <f>B361/B374</f>
        <v>3.2908704883227176E-2</v>
      </c>
      <c r="BK361" s="130">
        <f t="shared" ref="BK361" si="5975">C361/C374</f>
        <v>5.8234272739414984E-2</v>
      </c>
      <c r="BL361" s="131">
        <f t="shared" ref="BL361" si="5976">D361/D374</f>
        <v>4.367327667610954E-2</v>
      </c>
      <c r="BM361" s="132">
        <f t="shared" ref="BM361" si="5977">E361/E374</f>
        <v>5.0788559208767708E-2</v>
      </c>
      <c r="BN361" s="129">
        <f t="shared" ref="BN361" si="5978">F361/F374</f>
        <v>3.6962941792893209E-2</v>
      </c>
      <c r="BO361" s="130">
        <f t="shared" ref="BO361" si="5979">G361/G374</f>
        <v>5.8270900225948385E-2</v>
      </c>
      <c r="BP361" s="131">
        <f t="shared" ref="BP361" si="5980">H361/H374</f>
        <v>5.4771415889924548E-2</v>
      </c>
      <c r="BQ361" s="132">
        <f t="shared" ref="BQ361" si="5981">I361/I374</f>
        <v>5.6022173693935834E-2</v>
      </c>
      <c r="BR361" s="129">
        <f t="shared" ref="BR361" si="5982">J361/J374</f>
        <v>6.1774461028192375E-2</v>
      </c>
      <c r="BS361" s="130">
        <f t="shared" ref="BS361" si="5983">K361/K374</f>
        <v>3.162911611785095E-2</v>
      </c>
      <c r="BT361" s="131">
        <f t="shared" ref="BT361" si="5984">L361/L374</f>
        <v>7.1395881006864989E-2</v>
      </c>
      <c r="BU361" s="129">
        <f t="shared" ref="BU361" si="5985">M361/M374</f>
        <v>3.9360929557007991E-2</v>
      </c>
      <c r="BV361" s="133">
        <f t="shared" ref="BV361" si="5986">N361/N374</f>
        <v>5.1035263668715629E-2</v>
      </c>
      <c r="BW361" s="134">
        <f t="shared" ref="BW361" si="5987">O361/O374</f>
        <v>4.7751961375980687E-2</v>
      </c>
      <c r="BX361" s="129">
        <f t="shared" ref="BX361" si="5988">P361/P374</f>
        <v>5.2992817238627296E-2</v>
      </c>
      <c r="BY361" s="130">
        <f t="shared" ref="BY361" si="5989">Q361/Q374</f>
        <v>3.9755807027992855E-2</v>
      </c>
      <c r="BZ361" s="131">
        <f t="shared" ref="BZ361" si="5990">R361/R374</f>
        <v>5.7815328907664457E-2</v>
      </c>
      <c r="CA361" s="132">
        <f t="shared" ref="CA361" si="5991">S361/S374</f>
        <v>4.8523451071221774E-2</v>
      </c>
      <c r="CB361" s="129">
        <f t="shared" ref="CB361" si="5992">T361/T374</f>
        <v>4.0804918949133594E-2</v>
      </c>
      <c r="CC361" s="130">
        <f t="shared" ref="CC361" si="5993">U361/U374</f>
        <v>2.4509803921568627E-2</v>
      </c>
      <c r="CD361" s="131">
        <f t="shared" ref="CD361" si="5994">V361/V374</f>
        <v>5.8350100603621731E-2</v>
      </c>
      <c r="CE361" s="132">
        <f t="shared" ref="CE361" si="5995">W361/W374</f>
        <v>4.6149857402126002E-2</v>
      </c>
      <c r="CF361" s="129">
        <f t="shared" ref="CF361" si="5996">X361/X374</f>
        <v>4.2564190935722904E-2</v>
      </c>
      <c r="CG361" s="130">
        <f t="shared" ref="CG361" si="5997">Y361/Y374</f>
        <v>3.8085692808819842E-2</v>
      </c>
      <c r="CH361" s="131">
        <f t="shared" ref="CH361" si="5998">Z361/Z374</f>
        <v>6.1851424806456924E-2</v>
      </c>
      <c r="CI361" s="129">
        <f t="shared" ref="CI361" si="5999">AA361/AA374</f>
        <v>6.5291317161641355E-2</v>
      </c>
      <c r="CJ361" s="135">
        <f t="shared" ref="CJ361" si="6000">AB361/AB374</f>
        <v>5.1536995608583977E-2</v>
      </c>
      <c r="CK361" s="136">
        <f t="shared" ref="CK361" si="6001">AC361/AC374</f>
        <v>5.0539342407159397E-2</v>
      </c>
    </row>
    <row r="362" spans="1:89" ht="13.5" thickTop="1" x14ac:dyDescent="0.2">
      <c r="A362" s="146" t="s">
        <v>28</v>
      </c>
      <c r="B362" s="203">
        <v>293</v>
      </c>
      <c r="C362" s="197">
        <v>459</v>
      </c>
      <c r="D362" s="198">
        <v>234</v>
      </c>
      <c r="E362" s="199">
        <v>256</v>
      </c>
      <c r="F362" s="196">
        <v>405</v>
      </c>
      <c r="G362" s="200">
        <v>603</v>
      </c>
      <c r="H362" s="198">
        <v>658</v>
      </c>
      <c r="I362" s="199">
        <v>924</v>
      </c>
      <c r="J362" s="196">
        <v>211</v>
      </c>
      <c r="K362" s="197">
        <v>68</v>
      </c>
      <c r="L362" s="198">
        <v>542</v>
      </c>
      <c r="M362" s="196">
        <v>241</v>
      </c>
      <c r="N362" s="201">
        <v>821</v>
      </c>
      <c r="O362" s="204">
        <v>619</v>
      </c>
      <c r="P362" s="196">
        <v>378</v>
      </c>
      <c r="Q362" s="197">
        <v>301</v>
      </c>
      <c r="R362" s="198">
        <v>406</v>
      </c>
      <c r="S362" s="199">
        <v>531</v>
      </c>
      <c r="T362" s="196">
        <v>137</v>
      </c>
      <c r="U362" s="200">
        <v>48</v>
      </c>
      <c r="V362" s="198">
        <v>486</v>
      </c>
      <c r="W362" s="205">
        <v>398</v>
      </c>
      <c r="X362" s="196">
        <v>379</v>
      </c>
      <c r="Y362" s="200">
        <v>132</v>
      </c>
      <c r="Z362" s="198">
        <v>752</v>
      </c>
      <c r="AA362" s="196">
        <v>797</v>
      </c>
      <c r="AB362" s="170">
        <f t="shared" si="5699"/>
        <v>5702</v>
      </c>
      <c r="AC362" s="173">
        <f t="shared" si="5700"/>
        <v>5377</v>
      </c>
      <c r="BI362" s="146" t="s">
        <v>28</v>
      </c>
      <c r="BJ362" s="129">
        <f>B362/B374</f>
        <v>3.4560037744751124E-2</v>
      </c>
      <c r="BK362" s="130">
        <f t="shared" ref="BK362" si="6002">C362/C374</f>
        <v>6.1306264191264857E-2</v>
      </c>
      <c r="BL362" s="131">
        <f t="shared" ref="BL362" si="6003">D362/D374</f>
        <v>5.5240793201133141E-2</v>
      </c>
      <c r="BM362" s="132">
        <f t="shared" ref="BM362" si="6004">E362/E374</f>
        <v>6.8430900828655439E-2</v>
      </c>
      <c r="BN362" s="129">
        <f t="shared" ref="BN362" si="6005">F362/F374</f>
        <v>3.8582452129179767E-2</v>
      </c>
      <c r="BO362" s="130">
        <f t="shared" ref="BO362" si="6006">G362/G374</f>
        <v>7.1708883339279342E-2</v>
      </c>
      <c r="BP362" s="131">
        <f t="shared" ref="BP362" si="6007">H362/H374</f>
        <v>5.8411007545494893E-2</v>
      </c>
      <c r="BQ362" s="132">
        <f t="shared" ref="BQ362" si="6008">I362/I374</f>
        <v>7.7607928775407356E-2</v>
      </c>
      <c r="BR362" s="129">
        <f t="shared" ref="BR362" si="6009">J362/J374</f>
        <v>8.7479270315091215E-2</v>
      </c>
      <c r="BS362" s="130">
        <f t="shared" ref="BS362" si="6010">K362/K374</f>
        <v>2.9462738301559793E-2</v>
      </c>
      <c r="BT362" s="131">
        <f t="shared" ref="BT362" si="6011">L362/L374</f>
        <v>8.2684973302822276E-2</v>
      </c>
      <c r="BU362" s="129">
        <f t="shared" ref="BU362" si="6012">M362/M374</f>
        <v>3.5003631082062454E-2</v>
      </c>
      <c r="BV362" s="133">
        <f t="shared" ref="BV362" si="6013">N362/N374</f>
        <v>6.64024587512132E-2</v>
      </c>
      <c r="BW362" s="134">
        <f t="shared" ref="BW362" si="6014">O362/O374</f>
        <v>4.6695835847917921E-2</v>
      </c>
      <c r="BX362" s="129">
        <f t="shared" ref="BX362" si="6015">P362/P374</f>
        <v>6.0335195530726256E-2</v>
      </c>
      <c r="BY362" s="130">
        <f t="shared" ref="BY362" si="6016">Q362/Q374</f>
        <v>4.481834425253127E-2</v>
      </c>
      <c r="BZ362" s="131">
        <f t="shared" ref="BZ362" si="6017">R362/R374</f>
        <v>4.9004224502112254E-2</v>
      </c>
      <c r="CA362" s="132">
        <f t="shared" ref="CA362" si="6018">S362/S374</f>
        <v>6.1493920092646211E-2</v>
      </c>
      <c r="CB362" s="129">
        <f t="shared" ref="CB362" si="6019">T362/T374</f>
        <v>7.6579094466182218E-2</v>
      </c>
      <c r="CC362" s="130">
        <f t="shared" ref="CC362" si="6020">U362/U374</f>
        <v>2.3529411764705882E-2</v>
      </c>
      <c r="CD362" s="131">
        <f t="shared" ref="CD362" si="6021">V362/V374</f>
        <v>7.5220554093793524E-2</v>
      </c>
      <c r="CE362" s="132">
        <f t="shared" ref="CE362" si="6022">W362/W374</f>
        <v>5.1594503500129632E-2</v>
      </c>
      <c r="CF362" s="129">
        <f t="shared" ref="CF362" si="6023">X362/X374</f>
        <v>6.5311046010684132E-2</v>
      </c>
      <c r="CG362" s="130">
        <f t="shared" ref="CG362" si="6024">Y362/Y374</f>
        <v>3.3074417439238286E-2</v>
      </c>
      <c r="CH362" s="131">
        <f t="shared" ref="CH362" si="6025">Z362/Z374</f>
        <v>6.1933783561192557E-2</v>
      </c>
      <c r="CI362" s="129">
        <f t="shared" ref="CI362" si="6026">AA362/AA374</f>
        <v>6.0228217335449252E-2</v>
      </c>
      <c r="CJ362" s="135">
        <f t="shared" ref="CJ362" si="6027">AB362/AB374</f>
        <v>5.9056259839257601E-2</v>
      </c>
      <c r="CK362" s="136">
        <f t="shared" ref="CK362" si="6028">AC362/AC374</f>
        <v>5.5823755982599851E-2</v>
      </c>
    </row>
    <row r="363" spans="1:89" x14ac:dyDescent="0.2">
      <c r="A363" s="137" t="s">
        <v>29</v>
      </c>
      <c r="B363" s="206">
        <v>418</v>
      </c>
      <c r="C363" s="190">
        <v>685</v>
      </c>
      <c r="D363" s="191">
        <v>266</v>
      </c>
      <c r="E363" s="192">
        <v>234</v>
      </c>
      <c r="F363" s="189">
        <v>433</v>
      </c>
      <c r="G363" s="193">
        <v>861</v>
      </c>
      <c r="H363" s="191">
        <v>685</v>
      </c>
      <c r="I363" s="192">
        <v>934</v>
      </c>
      <c r="J363" s="189">
        <v>223</v>
      </c>
      <c r="K363" s="190">
        <v>66</v>
      </c>
      <c r="L363" s="191">
        <v>710</v>
      </c>
      <c r="M363" s="189">
        <v>167</v>
      </c>
      <c r="N363" s="194">
        <v>1010</v>
      </c>
      <c r="O363" s="207">
        <v>595</v>
      </c>
      <c r="P363" s="189">
        <v>528</v>
      </c>
      <c r="Q363" s="190">
        <v>433</v>
      </c>
      <c r="R363" s="191">
        <v>538</v>
      </c>
      <c r="S363" s="192">
        <v>673</v>
      </c>
      <c r="T363" s="189">
        <v>277</v>
      </c>
      <c r="U363" s="193">
        <v>50</v>
      </c>
      <c r="V363" s="191">
        <v>626</v>
      </c>
      <c r="W363" s="208">
        <v>474</v>
      </c>
      <c r="X363" s="189">
        <v>569</v>
      </c>
      <c r="Y363" s="193">
        <v>169</v>
      </c>
      <c r="Z363" s="191">
        <v>894</v>
      </c>
      <c r="AA363" s="189">
        <v>967</v>
      </c>
      <c r="AB363" s="170">
        <f t="shared" si="5699"/>
        <v>7177</v>
      </c>
      <c r="AC363" s="173">
        <f t="shared" si="5700"/>
        <v>6308</v>
      </c>
      <c r="BI363" s="137" t="s">
        <v>29</v>
      </c>
      <c r="BJ363" s="129">
        <f>B363/B374</f>
        <v>4.9304081151214908E-2</v>
      </c>
      <c r="BK363" s="130">
        <f t="shared" ref="BK363" si="6029">C363/C374</f>
        <v>9.1491919326833177E-2</v>
      </c>
      <c r="BL363" s="131">
        <f t="shared" ref="BL363" si="6030">D363/D374</f>
        <v>6.2795089707271004E-2</v>
      </c>
      <c r="BM363" s="132">
        <f t="shared" ref="BM363" si="6031">E363/E374</f>
        <v>6.2550120288692862E-2</v>
      </c>
      <c r="BN363" s="129">
        <f t="shared" ref="BN363" si="6032">F363/F374</f>
        <v>4.1249880918357629E-2</v>
      </c>
      <c r="BO363" s="130">
        <f t="shared" ref="BO363" si="6033">G363/G374</f>
        <v>0.10239029611130931</v>
      </c>
      <c r="BP363" s="131">
        <f t="shared" ref="BP363" si="6034">H363/H374</f>
        <v>6.0807811806480247E-2</v>
      </c>
      <c r="BQ363" s="132">
        <f t="shared" ref="BQ363" si="6035">I363/I374</f>
        <v>7.8447841424491849E-2</v>
      </c>
      <c r="BR363" s="129">
        <f t="shared" ref="BR363" si="6036">J363/J374</f>
        <v>9.2454394693200659E-2</v>
      </c>
      <c r="BS363" s="130">
        <f t="shared" ref="BS363" si="6037">K363/K374</f>
        <v>2.8596187175043329E-2</v>
      </c>
      <c r="BT363" s="131">
        <f t="shared" ref="BT363" si="6038">L363/L374</f>
        <v>0.10831426392067124</v>
      </c>
      <c r="BU363" s="129">
        <f t="shared" ref="BU363" si="6039">M363/M374</f>
        <v>2.4255628177196804E-2</v>
      </c>
      <c r="BV363" s="133">
        <f t="shared" ref="BV363" si="6040">N363/N374</f>
        <v>8.1688773859592362E-2</v>
      </c>
      <c r="BW363" s="134">
        <f t="shared" ref="BW363" si="6041">O363/O374</f>
        <v>4.4885334942667471E-2</v>
      </c>
      <c r="BX363" s="129">
        <f t="shared" ref="BX363" si="6042">P363/P374</f>
        <v>8.4277733439744609E-2</v>
      </c>
      <c r="BY363" s="130">
        <f t="shared" ref="BY363" si="6043">Q363/Q374</f>
        <v>6.4472900536033356E-2</v>
      </c>
      <c r="BZ363" s="131">
        <f t="shared" ref="BZ363" si="6044">R363/R374</f>
        <v>6.4936632468316241E-2</v>
      </c>
      <c r="CA363" s="132">
        <f t="shared" ref="CA363" si="6045">S363/S374</f>
        <v>7.7938621887666468E-2</v>
      </c>
      <c r="CB363" s="129">
        <f t="shared" ref="CB363" si="6046">T363/T374</f>
        <v>0.15483510340972612</v>
      </c>
      <c r="CC363" s="130">
        <f t="shared" ref="CC363" si="6047">U363/U374</f>
        <v>2.4509803921568627E-2</v>
      </c>
      <c r="CD363" s="131">
        <f t="shared" ref="CD363" si="6048">V363/V374</f>
        <v>9.6889026466491251E-2</v>
      </c>
      <c r="CE363" s="132">
        <f t="shared" ref="CE363" si="6049">W363/W374</f>
        <v>6.1446720248898107E-2</v>
      </c>
      <c r="CF363" s="129">
        <f t="shared" ref="CF363" si="6050">X363/X374</f>
        <v>9.8052731345855598E-2</v>
      </c>
      <c r="CG363" s="130">
        <f t="shared" ref="CG363" si="6051">Y363/Y374</f>
        <v>4.2345276872964167E-2</v>
      </c>
      <c r="CH363" s="131">
        <f t="shared" ref="CH363" si="6052">Z363/Z374</f>
        <v>7.3628726733651784E-2</v>
      </c>
      <c r="CI363" s="129">
        <f t="shared" ref="CI363" si="6053">AA363/AA374</f>
        <v>7.3074888536235172E-2</v>
      </c>
      <c r="CJ363" s="135">
        <f t="shared" ref="CJ363" si="6054">AB363/AB374</f>
        <v>7.4333001905708837E-2</v>
      </c>
      <c r="CK363" s="136">
        <f t="shared" ref="CK363" si="6055">AC363/AC374</f>
        <v>6.5489353308209014E-2</v>
      </c>
    </row>
    <row r="364" spans="1:89" x14ac:dyDescent="0.2">
      <c r="A364" s="146" t="s">
        <v>30</v>
      </c>
      <c r="B364" s="203">
        <v>476</v>
      </c>
      <c r="C364" s="197">
        <v>968</v>
      </c>
      <c r="D364" s="198">
        <v>304</v>
      </c>
      <c r="E364" s="199">
        <v>316</v>
      </c>
      <c r="F364" s="196">
        <v>514</v>
      </c>
      <c r="G364" s="200">
        <v>1040</v>
      </c>
      <c r="H364" s="198">
        <v>806</v>
      </c>
      <c r="I364" s="199">
        <v>1181</v>
      </c>
      <c r="J364" s="196">
        <v>357</v>
      </c>
      <c r="K364" s="197">
        <v>75</v>
      </c>
      <c r="L364" s="198">
        <v>842</v>
      </c>
      <c r="M364" s="196">
        <v>239</v>
      </c>
      <c r="N364" s="201">
        <v>1204</v>
      </c>
      <c r="O364" s="204">
        <v>867</v>
      </c>
      <c r="P364" s="196">
        <v>579</v>
      </c>
      <c r="Q364" s="197">
        <v>570</v>
      </c>
      <c r="R364" s="198">
        <v>585</v>
      </c>
      <c r="S364" s="199">
        <v>716</v>
      </c>
      <c r="T364" s="196">
        <v>260</v>
      </c>
      <c r="U364" s="200">
        <v>40</v>
      </c>
      <c r="V364" s="198">
        <v>687</v>
      </c>
      <c r="W364" s="205">
        <v>485</v>
      </c>
      <c r="X364" s="196">
        <v>663</v>
      </c>
      <c r="Y364" s="200">
        <v>174</v>
      </c>
      <c r="Z364" s="198">
        <v>849</v>
      </c>
      <c r="AA364" s="196">
        <v>973</v>
      </c>
      <c r="AB364" s="170">
        <f t="shared" si="5699"/>
        <v>8126</v>
      </c>
      <c r="AC364" s="173">
        <f t="shared" si="5700"/>
        <v>7644</v>
      </c>
      <c r="BI364" s="146" t="s">
        <v>30</v>
      </c>
      <c r="BJ364" s="129">
        <f>B364/B374</f>
        <v>5.6145317291814108E-2</v>
      </c>
      <c r="BK364" s="130">
        <f t="shared" ref="BK364" si="6056">C364/C374</f>
        <v>0.12929077066915987</v>
      </c>
      <c r="BL364" s="131">
        <f t="shared" ref="BL364" si="6057">D364/D374</f>
        <v>7.1765816808309721E-2</v>
      </c>
      <c r="BM364" s="132">
        <f t="shared" ref="BM364" si="6058">E364/E374</f>
        <v>8.4469393210371557E-2</v>
      </c>
      <c r="BN364" s="129">
        <f t="shared" ref="BN364" si="6059">F364/F374</f>
        <v>4.8966371344193578E-2</v>
      </c>
      <c r="BO364" s="130">
        <f t="shared" ref="BO364" si="6060">G364/G374</f>
        <v>0.12367701272446188</v>
      </c>
      <c r="BP364" s="131">
        <f t="shared" ref="BP364" si="6061">H364/H374</f>
        <v>7.154904571682201E-2</v>
      </c>
      <c r="BQ364" s="132">
        <f t="shared" ref="BQ364" si="6062">I364/I374</f>
        <v>9.9193683856878878E-2</v>
      </c>
      <c r="BR364" s="129">
        <f t="shared" ref="BR364" si="6063">J364/J374</f>
        <v>0.14800995024875621</v>
      </c>
      <c r="BS364" s="130">
        <f t="shared" ref="BS364" si="6064">K364/K374</f>
        <v>3.2495667244367421E-2</v>
      </c>
      <c r="BT364" s="131">
        <f t="shared" ref="BT364" si="6065">L364/L374</f>
        <v>0.1284515636918383</v>
      </c>
      <c r="BU364" s="129">
        <f t="shared" ref="BU364" si="6066">M364/M374</f>
        <v>3.4713144517066086E-2</v>
      </c>
      <c r="BV364" s="133">
        <f t="shared" ref="BV364" si="6067">N364/N374</f>
        <v>9.7379488838563566E-2</v>
      </c>
      <c r="BW364" s="134">
        <f t="shared" ref="BW364" si="6068">O364/O374</f>
        <v>6.5404345202172601E-2</v>
      </c>
      <c r="BX364" s="129">
        <f t="shared" ref="BX364" si="6069">P364/P374</f>
        <v>9.2418196328810848E-2</v>
      </c>
      <c r="BY364" s="130">
        <f t="shared" ref="BY364" si="6070">Q364/Q374</f>
        <v>8.4871947587849911E-2</v>
      </c>
      <c r="BZ364" s="131">
        <f t="shared" ref="BZ364" si="6071">R364/R374</f>
        <v>7.0609535304767657E-2</v>
      </c>
      <c r="CA364" s="132">
        <f t="shared" ref="CA364" si="6072">S364/S374</f>
        <v>8.2918355529820492E-2</v>
      </c>
      <c r="CB364" s="129">
        <f t="shared" ref="CB364" si="6073">T364/T374</f>
        <v>0.14533258803801005</v>
      </c>
      <c r="CC364" s="130">
        <f t="shared" ref="CC364" si="6074">U364/U374</f>
        <v>1.9607843137254902E-2</v>
      </c>
      <c r="CD364" s="131">
        <f t="shared" ref="CD364" si="6075">V364/V374</f>
        <v>0.10633028942888098</v>
      </c>
      <c r="CE364" s="132">
        <f t="shared" ref="CE364" si="6076">W364/W374</f>
        <v>6.2872698988851436E-2</v>
      </c>
      <c r="CF364" s="129">
        <f t="shared" ref="CF364" si="6077">X364/X374</f>
        <v>0.11425124935378253</v>
      </c>
      <c r="CG364" s="130">
        <f t="shared" ref="CG364" si="6078">Y364/Y374</f>
        <v>4.359809571535956E-2</v>
      </c>
      <c r="CH364" s="131">
        <f t="shared" ref="CH364" si="6079">Z364/Z374</f>
        <v>6.9922582770548511E-2</v>
      </c>
      <c r="CI364" s="129">
        <f t="shared" ref="CI364" si="6080">AA364/AA374</f>
        <v>7.3528300460968796E-2</v>
      </c>
      <c r="CJ364" s="135">
        <f t="shared" ref="CJ364" si="6081">AB364/AB374</f>
        <v>8.4161902394564586E-2</v>
      </c>
      <c r="CK364" s="136">
        <f t="shared" ref="CK364" si="6082">AC364/AC374</f>
        <v>7.9359641199738373E-2</v>
      </c>
    </row>
    <row r="365" spans="1:89" x14ac:dyDescent="0.2">
      <c r="A365" s="137" t="s">
        <v>31</v>
      </c>
      <c r="B365" s="206">
        <v>495</v>
      </c>
      <c r="C365" s="190">
        <v>791</v>
      </c>
      <c r="D365" s="191">
        <v>122</v>
      </c>
      <c r="E365" s="192">
        <v>289</v>
      </c>
      <c r="F365" s="189">
        <v>378</v>
      </c>
      <c r="G365" s="193">
        <v>1047</v>
      </c>
      <c r="H365" s="191">
        <v>698</v>
      </c>
      <c r="I365" s="192">
        <v>1046</v>
      </c>
      <c r="J365" s="189">
        <v>200</v>
      </c>
      <c r="K365" s="190">
        <v>55</v>
      </c>
      <c r="L365" s="191">
        <v>689</v>
      </c>
      <c r="M365" s="189">
        <v>216</v>
      </c>
      <c r="N365" s="194">
        <v>993</v>
      </c>
      <c r="O365" s="207">
        <v>821</v>
      </c>
      <c r="P365" s="189">
        <v>420</v>
      </c>
      <c r="Q365" s="190">
        <v>549</v>
      </c>
      <c r="R365" s="191">
        <v>476</v>
      </c>
      <c r="S365" s="192">
        <v>818</v>
      </c>
      <c r="T365" s="189">
        <v>123</v>
      </c>
      <c r="U365" s="193">
        <v>46</v>
      </c>
      <c r="V365" s="191">
        <v>710</v>
      </c>
      <c r="W365" s="208">
        <v>403</v>
      </c>
      <c r="X365" s="189">
        <v>424</v>
      </c>
      <c r="Y365" s="193">
        <v>211</v>
      </c>
      <c r="Z365" s="191">
        <v>640</v>
      </c>
      <c r="AA365" s="189">
        <v>1001</v>
      </c>
      <c r="AB365" s="170">
        <f t="shared" si="5699"/>
        <v>6368</v>
      </c>
      <c r="AC365" s="173">
        <f t="shared" si="5700"/>
        <v>7293</v>
      </c>
      <c r="BI365" s="137" t="s">
        <v>31</v>
      </c>
      <c r="BJ365" s="129">
        <f>B365/B374</f>
        <v>5.8386411889596604E-2</v>
      </c>
      <c r="BK365" s="130">
        <f t="shared" ref="BK365" si="6083">C365/C374</f>
        <v>0.10564979297448912</v>
      </c>
      <c r="BL365" s="131">
        <f t="shared" ref="BL365" si="6084">D365/D374</f>
        <v>2.8800755429650614E-2</v>
      </c>
      <c r="BM365" s="132">
        <f t="shared" ref="BM365" si="6085">E365/E374</f>
        <v>7.7252071638599304E-2</v>
      </c>
      <c r="BN365" s="129">
        <f t="shared" ref="BN365" si="6086">F365/F374</f>
        <v>3.6010288653901115E-2</v>
      </c>
      <c r="BO365" s="130">
        <f t="shared" ref="BO365" si="6087">G365/G374</f>
        <v>0.12450945415626115</v>
      </c>
      <c r="BP365" s="131">
        <f t="shared" ref="BP365" si="6088">H365/H374</f>
        <v>6.1961828672880602E-2</v>
      </c>
      <c r="BQ365" s="132">
        <f t="shared" ref="BQ365" si="6089">I365/I374</f>
        <v>8.7854863094238206E-2</v>
      </c>
      <c r="BR365" s="129">
        <f t="shared" ref="BR365" si="6090">J365/J374</f>
        <v>8.2918739635157543E-2</v>
      </c>
      <c r="BS365" s="130">
        <f t="shared" ref="BS365" si="6091">K365/K374</f>
        <v>2.3830155979202773E-2</v>
      </c>
      <c r="BT365" s="131">
        <f t="shared" ref="BT365" si="6092">L365/L374</f>
        <v>0.10511060259344013</v>
      </c>
      <c r="BU365" s="129">
        <f t="shared" ref="BU365" si="6093">M365/M374</f>
        <v>3.1372549019607843E-2</v>
      </c>
      <c r="BV365" s="133">
        <f t="shared" ref="BV365" si="6094">N365/N374</f>
        <v>8.0313814299579428E-2</v>
      </c>
      <c r="BW365" s="134">
        <f t="shared" ref="BW365" si="6095">O365/O374</f>
        <v>6.1934218467109232E-2</v>
      </c>
      <c r="BX365" s="129">
        <f t="shared" ref="BX365" si="6096">P365/P374</f>
        <v>6.7039106145251395E-2</v>
      </c>
      <c r="BY365" s="130">
        <f t="shared" ref="BY365" si="6097">Q365/Q374</f>
        <v>8.1745086360929128E-2</v>
      </c>
      <c r="BZ365" s="131">
        <f t="shared" ref="BZ365" si="6098">R365/R374</f>
        <v>5.7453228726614361E-2</v>
      </c>
      <c r="CA365" s="132">
        <f t="shared" ref="CA365" si="6099">S365/S374</f>
        <v>9.4730746960046325E-2</v>
      </c>
      <c r="CB365" s="129">
        <f t="shared" ref="CB365" si="6100">T365/T374</f>
        <v>6.8753493571827834E-2</v>
      </c>
      <c r="CC365" s="130">
        <f t="shared" ref="CC365" si="6101">U365/U374</f>
        <v>2.2549019607843137E-2</v>
      </c>
      <c r="CD365" s="131">
        <f t="shared" ref="CD365" si="6102">V365/V374</f>
        <v>0.10989010989010989</v>
      </c>
      <c r="CE365" s="132">
        <f t="shared" ref="CE365" si="6103">W365/W374</f>
        <v>5.2242675654653875E-2</v>
      </c>
      <c r="CF365" s="129">
        <f t="shared" ref="CF365" si="6104">X365/X374</f>
        <v>7.3065655695329995E-2</v>
      </c>
      <c r="CG365" s="130">
        <f t="shared" ref="CG365" si="6105">Y365/Y374</f>
        <v>5.2868955149085441E-2</v>
      </c>
      <c r="CH365" s="131">
        <f t="shared" ref="CH365" si="6106">Z365/Z374</f>
        <v>5.2709603030802174E-2</v>
      </c>
      <c r="CI365" s="129">
        <f t="shared" ref="CI365" si="6107">AA365/AA374</f>
        <v>7.564422277639235E-2</v>
      </c>
      <c r="CJ365" s="135">
        <f t="shared" ref="CJ365" si="6108">AB365/AB374</f>
        <v>6.5954097274007792E-2</v>
      </c>
      <c r="CK365" s="136">
        <f t="shared" ref="CK365" si="6109">AC365/AC374</f>
        <v>7.5715576042607535E-2</v>
      </c>
    </row>
    <row r="366" spans="1:89" x14ac:dyDescent="0.2">
      <c r="A366" s="146" t="s">
        <v>32</v>
      </c>
      <c r="B366" s="203">
        <v>418</v>
      </c>
      <c r="C366" s="197">
        <v>576</v>
      </c>
      <c r="D366" s="198">
        <v>89</v>
      </c>
      <c r="E366" s="199">
        <v>290</v>
      </c>
      <c r="F366" s="196">
        <v>306</v>
      </c>
      <c r="G366" s="200">
        <v>978</v>
      </c>
      <c r="H366" s="198">
        <v>453</v>
      </c>
      <c r="I366" s="199">
        <v>1015</v>
      </c>
      <c r="J366" s="196">
        <v>125</v>
      </c>
      <c r="K366" s="197">
        <v>74</v>
      </c>
      <c r="L366" s="198">
        <v>555</v>
      </c>
      <c r="M366" s="196">
        <v>234</v>
      </c>
      <c r="N366" s="201">
        <v>703</v>
      </c>
      <c r="O366" s="204">
        <v>767</v>
      </c>
      <c r="P366" s="196">
        <v>325</v>
      </c>
      <c r="Q366" s="197">
        <v>379</v>
      </c>
      <c r="R366" s="198">
        <v>342</v>
      </c>
      <c r="S366" s="199">
        <v>524</v>
      </c>
      <c r="T366" s="196">
        <v>70</v>
      </c>
      <c r="U366" s="200">
        <v>60</v>
      </c>
      <c r="V366" s="198">
        <v>523</v>
      </c>
      <c r="W366" s="205">
        <v>307</v>
      </c>
      <c r="X366" s="196">
        <v>195</v>
      </c>
      <c r="Y366" s="200">
        <v>264</v>
      </c>
      <c r="Z366" s="198">
        <v>484</v>
      </c>
      <c r="AA366" s="196">
        <v>607</v>
      </c>
      <c r="AB366" s="170">
        <f t="shared" si="5699"/>
        <v>4588</v>
      </c>
      <c r="AC366" s="173">
        <f t="shared" si="5700"/>
        <v>6075</v>
      </c>
      <c r="BI366" s="146" t="s">
        <v>32</v>
      </c>
      <c r="BJ366" s="129">
        <f>B366/B374</f>
        <v>4.9304081151214908E-2</v>
      </c>
      <c r="BK366" s="130">
        <f t="shared" ref="BK366" si="6110">C366/C374</f>
        <v>7.6933351141979425E-2</v>
      </c>
      <c r="BL366" s="131">
        <f t="shared" ref="BL366" si="6111">D366/D374</f>
        <v>2.1010387157695938E-2</v>
      </c>
      <c r="BM366" s="132">
        <f t="shared" ref="BM366" si="6112">E366/E374</f>
        <v>7.7519379844961239E-2</v>
      </c>
      <c r="BN366" s="129">
        <f t="shared" ref="BN366" si="6113">F366/F374</f>
        <v>2.9151186053158046E-2</v>
      </c>
      <c r="BO366" s="130">
        <f t="shared" ref="BO366" si="6114">G366/G374</f>
        <v>0.11630396004281128</v>
      </c>
      <c r="BP366" s="131">
        <f t="shared" ref="BP366" si="6115">H366/H374</f>
        <v>4.0213049267643144E-2</v>
      </c>
      <c r="BQ366" s="132">
        <f t="shared" ref="BQ366" si="6116">I366/I374</f>
        <v>8.5251133882076266E-2</v>
      </c>
      <c r="BR366" s="129">
        <f t="shared" ref="BR366" si="6117">J366/J374</f>
        <v>5.1824212271973466E-2</v>
      </c>
      <c r="BS366" s="130">
        <f t="shared" ref="BS366" si="6118">K366/K374</f>
        <v>3.2062391681109186E-2</v>
      </c>
      <c r="BT366" s="131">
        <f t="shared" ref="BT366" si="6119">L366/L374</f>
        <v>8.4668192219679639E-2</v>
      </c>
      <c r="BU366" s="129">
        <f t="shared" ref="BU366" si="6120">M366/M374</f>
        <v>3.3986928104575161E-2</v>
      </c>
      <c r="BV366" s="133">
        <f t="shared" ref="BV366" si="6121">N366/N374</f>
        <v>5.6858621805241025E-2</v>
      </c>
      <c r="BW366" s="134">
        <f t="shared" ref="BW366" si="6122">O366/O374</f>
        <v>5.7860591430295719E-2</v>
      </c>
      <c r="BX366" s="129">
        <f t="shared" ref="BX366" si="6123">P366/P374</f>
        <v>5.1875498802873107E-2</v>
      </c>
      <c r="BY366" s="130">
        <f t="shared" ref="BY366" si="6124">Q366/Q374</f>
        <v>5.6432400238237049E-2</v>
      </c>
      <c r="BZ366" s="131">
        <f t="shared" ref="BZ366" si="6125">R366/R374</f>
        <v>4.1279420639710317E-2</v>
      </c>
      <c r="CA366" s="132">
        <f t="shared" ref="CA366" si="6126">S366/S374</f>
        <v>6.0683265778807179E-2</v>
      </c>
      <c r="CB366" s="129">
        <f t="shared" ref="CB366" si="6127">T366/T374</f>
        <v>3.9128004471771942E-2</v>
      </c>
      <c r="CC366" s="130">
        <f t="shared" ref="CC366" si="6128">U366/U374</f>
        <v>2.9411764705882353E-2</v>
      </c>
      <c r="CD366" s="131">
        <f t="shared" ref="CD366" si="6129">V366/V374</f>
        <v>8.0947221792292218E-2</v>
      </c>
      <c r="CE366" s="132">
        <f t="shared" ref="CE366" si="6130">W366/W374</f>
        <v>3.9797770287788435E-2</v>
      </c>
      <c r="CF366" s="129">
        <f t="shared" ref="CF366" si="6131">X366/X374</f>
        <v>3.3603308633465452E-2</v>
      </c>
      <c r="CG366" s="130">
        <f t="shared" ref="CG366" si="6132">Y366/Y374</f>
        <v>6.6148834878476573E-2</v>
      </c>
      <c r="CH366" s="131">
        <f t="shared" ref="CH366" si="6133">Z366/Z374</f>
        <v>3.9861637292044144E-2</v>
      </c>
      <c r="CI366" s="129">
        <f t="shared" ref="CI366" si="6134">AA366/AA374</f>
        <v>4.5870173052217939E-2</v>
      </c>
      <c r="CJ366" s="135">
        <f t="shared" ref="CJ366" si="6135">AB366/AB374</f>
        <v>4.7518435661612395E-2</v>
      </c>
      <c r="CK366" s="136">
        <f t="shared" ref="CK366" si="6136">AC366/AC374</f>
        <v>6.3070358488803061E-2</v>
      </c>
    </row>
    <row r="367" spans="1:89" x14ac:dyDescent="0.2">
      <c r="A367" s="137" t="s">
        <v>33</v>
      </c>
      <c r="B367" s="206">
        <v>127</v>
      </c>
      <c r="C367" s="190">
        <v>179</v>
      </c>
      <c r="D367" s="191">
        <v>65</v>
      </c>
      <c r="E367" s="192">
        <v>112</v>
      </c>
      <c r="F367" s="189">
        <v>193</v>
      </c>
      <c r="G367" s="193">
        <v>177</v>
      </c>
      <c r="H367" s="191">
        <v>230</v>
      </c>
      <c r="I367" s="192">
        <v>300</v>
      </c>
      <c r="J367" s="189">
        <v>25</v>
      </c>
      <c r="K367" s="190">
        <v>14</v>
      </c>
      <c r="L367" s="191">
        <v>143</v>
      </c>
      <c r="M367" s="189">
        <v>197</v>
      </c>
      <c r="N367" s="194">
        <v>171</v>
      </c>
      <c r="O367" s="207">
        <v>391</v>
      </c>
      <c r="P367" s="189">
        <v>126</v>
      </c>
      <c r="Q367" s="190">
        <v>199</v>
      </c>
      <c r="R367" s="191">
        <v>136</v>
      </c>
      <c r="S367" s="192">
        <v>181</v>
      </c>
      <c r="T367" s="189">
        <v>31</v>
      </c>
      <c r="U367" s="193">
        <v>49</v>
      </c>
      <c r="V367" s="191">
        <v>119</v>
      </c>
      <c r="W367" s="208">
        <v>152</v>
      </c>
      <c r="X367" s="189">
        <v>78</v>
      </c>
      <c r="Y367" s="193">
        <v>169</v>
      </c>
      <c r="Z367" s="191">
        <v>260</v>
      </c>
      <c r="AA367" s="189">
        <v>200</v>
      </c>
      <c r="AB367" s="170">
        <f t="shared" si="5699"/>
        <v>1704</v>
      </c>
      <c r="AC367" s="173">
        <f t="shared" si="5700"/>
        <v>2320</v>
      </c>
      <c r="BI367" s="137" t="s">
        <v>33</v>
      </c>
      <c r="BJ367" s="129">
        <f>B367/B374</f>
        <v>1.4979948100967208E-2</v>
      </c>
      <c r="BK367" s="130">
        <f t="shared" ref="BK367" si="6137">C367/C374</f>
        <v>2.3908107386135968E-2</v>
      </c>
      <c r="BL367" s="131">
        <f t="shared" ref="BL367" si="6138">D367/D374</f>
        <v>1.5344664778092541E-2</v>
      </c>
      <c r="BM367" s="132">
        <f t="shared" ref="BM367" si="6139">E367/E374</f>
        <v>2.9938519112536754E-2</v>
      </c>
      <c r="BN367" s="129">
        <f t="shared" ref="BN367" si="6140">F367/F374</f>
        <v>1.8386205582547395E-2</v>
      </c>
      <c r="BO367" s="130">
        <f t="shared" ref="BO367" si="6141">G367/G374</f>
        <v>2.104887620406707E-2</v>
      </c>
      <c r="BP367" s="131">
        <f t="shared" ref="BP367" si="6142">H367/H374</f>
        <v>2.0417221482467822E-2</v>
      </c>
      <c r="BQ367" s="132">
        <f t="shared" ref="BQ367" si="6143">I367/I374</f>
        <v>2.5197379472534857E-2</v>
      </c>
      <c r="BR367" s="129">
        <f t="shared" ref="BR367" si="6144">J367/J374</f>
        <v>1.0364842454394693E-2</v>
      </c>
      <c r="BS367" s="130">
        <f t="shared" ref="BS367" si="6145">K367/K374</f>
        <v>6.0658578856152513E-3</v>
      </c>
      <c r="BT367" s="131">
        <f t="shared" ref="BT367" si="6146">L367/L374</f>
        <v>2.1815408085430969E-2</v>
      </c>
      <c r="BU367" s="129">
        <f t="shared" ref="BU367" si="6147">M367/M374</f>
        <v>2.8612926652142337E-2</v>
      </c>
      <c r="BV367" s="133">
        <f t="shared" ref="BV367" si="6148">N367/N374</f>
        <v>1.3830475574247816E-2</v>
      </c>
      <c r="BW367" s="134">
        <f t="shared" ref="BW367" si="6149">O367/O374</f>
        <v>2.9496077248038623E-2</v>
      </c>
      <c r="BX367" s="129">
        <f t="shared" ref="BX367" si="6150">P367/P374</f>
        <v>2.0111731843575419E-2</v>
      </c>
      <c r="BY367" s="130">
        <f t="shared" ref="BY367" si="6151">Q367/Q374</f>
        <v>2.9630732578916023E-2</v>
      </c>
      <c r="BZ367" s="131">
        <f t="shared" ref="BZ367" si="6152">R367/R374</f>
        <v>1.6415208207604105E-2</v>
      </c>
      <c r="CA367" s="132">
        <f t="shared" ref="CA367" si="6153">S367/S374</f>
        <v>2.0961204400694846E-2</v>
      </c>
      <c r="CB367" s="129">
        <f t="shared" ref="CB367" si="6154">T367/T374</f>
        <v>1.7328116266070431E-2</v>
      </c>
      <c r="CC367" s="130">
        <f t="shared" ref="CC367" si="6155">U367/U374</f>
        <v>2.4019607843137256E-2</v>
      </c>
      <c r="CD367" s="131">
        <f t="shared" ref="CD367" si="6156">V367/V374</f>
        <v>1.8418201516793065E-2</v>
      </c>
      <c r="CE367" s="132">
        <f t="shared" ref="CE367" si="6157">W367/W374</f>
        <v>1.9704433497536946E-2</v>
      </c>
      <c r="CF367" s="129">
        <f t="shared" ref="CF367" si="6158">X367/X374</f>
        <v>1.3441323453386179E-2</v>
      </c>
      <c r="CG367" s="130">
        <f t="shared" ref="CG367" si="6159">Y367/Y374</f>
        <v>4.2345276872964167E-2</v>
      </c>
      <c r="CH367" s="131">
        <f t="shared" ref="CH367" si="6160">Z367/Z374</f>
        <v>2.1413276231263382E-2</v>
      </c>
      <c r="CI367" s="129">
        <f t="shared" ref="CI367" si="6161">AA367/AA374</f>
        <v>1.5113730824454016E-2</v>
      </c>
      <c r="CJ367" s="135">
        <f t="shared" ref="CJ367" si="6162">AB367/AB374</f>
        <v>1.7648521004225703E-2</v>
      </c>
      <c r="CK367" s="136">
        <f t="shared" ref="CK367" si="6163">AC367/AC374</f>
        <v>2.4086128673913271E-2</v>
      </c>
    </row>
    <row r="368" spans="1:89" x14ac:dyDescent="0.2">
      <c r="A368" s="146" t="s">
        <v>34</v>
      </c>
      <c r="B368" s="203">
        <v>19</v>
      </c>
      <c r="C368" s="197">
        <v>60</v>
      </c>
      <c r="D368" s="198">
        <v>41</v>
      </c>
      <c r="E368" s="199">
        <v>62</v>
      </c>
      <c r="F368" s="196">
        <v>41</v>
      </c>
      <c r="G368" s="200">
        <v>75</v>
      </c>
      <c r="H368" s="198">
        <v>57</v>
      </c>
      <c r="I368" s="199">
        <v>88</v>
      </c>
      <c r="J368" s="196">
        <v>7</v>
      </c>
      <c r="K368" s="197">
        <v>5</v>
      </c>
      <c r="L368" s="198">
        <v>44</v>
      </c>
      <c r="M368" s="196">
        <v>74</v>
      </c>
      <c r="N368" s="201">
        <v>62</v>
      </c>
      <c r="O368" s="204">
        <v>143</v>
      </c>
      <c r="P368" s="196">
        <v>49</v>
      </c>
      <c r="Q368" s="197">
        <v>47</v>
      </c>
      <c r="R368" s="198">
        <v>59</v>
      </c>
      <c r="S368" s="199">
        <v>50</v>
      </c>
      <c r="T368" s="196">
        <v>24</v>
      </c>
      <c r="U368" s="200">
        <v>32</v>
      </c>
      <c r="V368" s="198">
        <v>41</v>
      </c>
      <c r="W368" s="205">
        <v>76</v>
      </c>
      <c r="X368" s="196">
        <v>24</v>
      </c>
      <c r="Y368" s="200">
        <v>74</v>
      </c>
      <c r="Z368" s="198">
        <v>119</v>
      </c>
      <c r="AA368" s="196">
        <v>83</v>
      </c>
      <c r="AB368" s="170">
        <f t="shared" si="5699"/>
        <v>587</v>
      </c>
      <c r="AC368" s="173">
        <f t="shared" si="5700"/>
        <v>869</v>
      </c>
      <c r="BI368" s="146" t="s">
        <v>34</v>
      </c>
      <c r="BJ368" s="129">
        <f>B368/B374</f>
        <v>2.2410945977824957E-3</v>
      </c>
      <c r="BK368" s="130">
        <f t="shared" ref="BK368" si="6164">C368/C374</f>
        <v>8.013890743956191E-3</v>
      </c>
      <c r="BL368" s="131">
        <f t="shared" ref="BL368" si="6165">D368/D374</f>
        <v>9.6789423984891404E-3</v>
      </c>
      <c r="BM368" s="132">
        <f t="shared" ref="BM368" si="6166">E368/E374</f>
        <v>1.6573108794439989E-2</v>
      </c>
      <c r="BN368" s="129">
        <f t="shared" ref="BN368" si="6167">F368/F374</f>
        <v>3.9058778698675811E-3</v>
      </c>
      <c r="BO368" s="130">
        <f t="shared" ref="BO368" si="6168">G368/G374</f>
        <v>8.9190153407063856E-3</v>
      </c>
      <c r="BP368" s="131">
        <f t="shared" ref="BP368" si="6169">H368/H374</f>
        <v>5.0599201065246336E-3</v>
      </c>
      <c r="BQ368" s="132">
        <f t="shared" ref="BQ368" si="6170">I368/I374</f>
        <v>7.3912313119435576E-3</v>
      </c>
      <c r="BR368" s="129">
        <f t="shared" ref="BR368" si="6171">J368/J374</f>
        <v>2.9021558872305139E-3</v>
      </c>
      <c r="BS368" s="130">
        <f t="shared" ref="BS368" si="6172">K368/K374</f>
        <v>2.1663778162911611E-3</v>
      </c>
      <c r="BT368" s="131">
        <f t="shared" ref="BT368" si="6173">L368/L374</f>
        <v>6.7124332570556826E-3</v>
      </c>
      <c r="BU368" s="129">
        <f t="shared" ref="BU368" si="6174">M368/M374</f>
        <v>1.0748002904865651E-2</v>
      </c>
      <c r="BV368" s="133">
        <f t="shared" ref="BV368" si="6175">N368/N374</f>
        <v>5.0145583953413132E-3</v>
      </c>
      <c r="BW368" s="134">
        <f t="shared" ref="BW368" si="6176">O368/O374</f>
        <v>1.0787567893783948E-2</v>
      </c>
      <c r="BX368" s="129">
        <f t="shared" ref="BX368" si="6177">P368/P374</f>
        <v>7.82122905027933E-3</v>
      </c>
      <c r="BY368" s="130">
        <f t="shared" ref="BY368" si="6178">Q368/Q374</f>
        <v>6.998213222156045E-3</v>
      </c>
      <c r="BZ368" s="131">
        <f t="shared" ref="BZ368" si="6179">R368/R374</f>
        <v>7.12130356065178E-3</v>
      </c>
      <c r="CA368" s="132">
        <f t="shared" ref="CA368" si="6180">S368/S374</f>
        <v>5.7903879559930514E-3</v>
      </c>
      <c r="CB368" s="129">
        <f t="shared" ref="CB368" si="6181">T368/T374</f>
        <v>1.3415315818893237E-2</v>
      </c>
      <c r="CC368" s="130">
        <f t="shared" ref="CC368" si="6182">U368/U374</f>
        <v>1.5686274509803921E-2</v>
      </c>
      <c r="CD368" s="131">
        <f t="shared" ref="CD368" si="6183">V368/V374</f>
        <v>6.3457669091471908E-3</v>
      </c>
      <c r="CE368" s="132">
        <f t="shared" ref="CE368" si="6184">W368/W374</f>
        <v>9.852216748768473E-3</v>
      </c>
      <c r="CF368" s="129">
        <f t="shared" ref="CF368" si="6185">X368/X374</f>
        <v>4.1357918318111319E-3</v>
      </c>
      <c r="CG368" s="130">
        <f t="shared" ref="CG368" si="6186">Y368/Y374</f>
        <v>1.8541718867451765E-2</v>
      </c>
      <c r="CH368" s="131">
        <f t="shared" ref="CH368" si="6187">Z368/Z374</f>
        <v>9.8006918135397792E-3</v>
      </c>
      <c r="CI368" s="129">
        <f t="shared" ref="CI368" si="6188">AA368/AA374</f>
        <v>6.2721982921484171E-3</v>
      </c>
      <c r="CJ368" s="135">
        <f t="shared" ref="CJ368" si="6189">AB368/AB374</f>
        <v>6.0796254867843237E-3</v>
      </c>
      <c r="CK368" s="136">
        <f t="shared" ref="CK368" si="6190">AC368/AC374</f>
        <v>9.0219163007028581E-3</v>
      </c>
    </row>
    <row r="369" spans="1:89" x14ac:dyDescent="0.2">
      <c r="A369" s="137" t="s">
        <v>35</v>
      </c>
      <c r="B369" s="206">
        <v>0</v>
      </c>
      <c r="C369" s="190">
        <v>31</v>
      </c>
      <c r="D369" s="191">
        <v>0</v>
      </c>
      <c r="E369" s="192">
        <v>22</v>
      </c>
      <c r="F369" s="189">
        <v>1</v>
      </c>
      <c r="G369" s="193">
        <v>26</v>
      </c>
      <c r="H369" s="191">
        <v>6</v>
      </c>
      <c r="I369" s="192">
        <v>29</v>
      </c>
      <c r="J369" s="189">
        <v>7</v>
      </c>
      <c r="K369" s="190">
        <v>5</v>
      </c>
      <c r="L369" s="191">
        <v>21</v>
      </c>
      <c r="M369" s="189">
        <v>4</v>
      </c>
      <c r="N369" s="194">
        <v>16</v>
      </c>
      <c r="O369" s="207">
        <v>14</v>
      </c>
      <c r="P369" s="189">
        <v>12</v>
      </c>
      <c r="Q369" s="190">
        <v>5</v>
      </c>
      <c r="R369" s="191">
        <v>8</v>
      </c>
      <c r="S369" s="192">
        <v>4</v>
      </c>
      <c r="T369" s="189">
        <v>3</v>
      </c>
      <c r="U369" s="193">
        <v>4</v>
      </c>
      <c r="V369" s="191">
        <v>7</v>
      </c>
      <c r="W369" s="208">
        <v>7</v>
      </c>
      <c r="X369" s="189">
        <v>3</v>
      </c>
      <c r="Y369" s="193">
        <v>11</v>
      </c>
      <c r="Z369" s="191">
        <v>11</v>
      </c>
      <c r="AA369" s="189">
        <v>12</v>
      </c>
      <c r="AB369" s="170">
        <f t="shared" si="5699"/>
        <v>95</v>
      </c>
      <c r="AC369" s="173">
        <f t="shared" si="5700"/>
        <v>174</v>
      </c>
      <c r="BI369" s="137" t="s">
        <v>35</v>
      </c>
      <c r="BJ369" s="129">
        <f>B369/B374</f>
        <v>0</v>
      </c>
      <c r="BK369" s="130">
        <f t="shared" ref="BK369" si="6191">C369/C374</f>
        <v>4.1405102177106985E-3</v>
      </c>
      <c r="BL369" s="131">
        <f t="shared" ref="BL369" si="6192">D369/D374</f>
        <v>0</v>
      </c>
      <c r="BM369" s="132">
        <f t="shared" ref="BM369" si="6193">E369/E374</f>
        <v>5.8807805399625768E-3</v>
      </c>
      <c r="BN369" s="129">
        <f t="shared" ref="BN369" si="6194">F369/F374</f>
        <v>9.5265313899209296E-5</v>
      </c>
      <c r="BO369" s="130">
        <f t="shared" ref="BO369" si="6195">G369/G374</f>
        <v>3.0919253181115472E-3</v>
      </c>
      <c r="BP369" s="131">
        <f t="shared" ref="BP369" si="6196">H369/H374</f>
        <v>5.3262316910785616E-4</v>
      </c>
      <c r="BQ369" s="132">
        <f t="shared" ref="BQ369" si="6197">I369/I374</f>
        <v>2.4357466823450363E-3</v>
      </c>
      <c r="BR369" s="129">
        <f t="shared" ref="BR369" si="6198">J369/J374</f>
        <v>2.9021558872305139E-3</v>
      </c>
      <c r="BS369" s="130">
        <f t="shared" ref="BS369" si="6199">K369/K374</f>
        <v>2.1663778162911611E-3</v>
      </c>
      <c r="BT369" s="131">
        <f t="shared" ref="BT369" si="6200">L369/L374</f>
        <v>3.2036613272311211E-3</v>
      </c>
      <c r="BU369" s="129">
        <f t="shared" ref="BU369" si="6201">M369/M374</f>
        <v>5.8097312999273786E-4</v>
      </c>
      <c r="BV369" s="133">
        <f t="shared" ref="BV369" si="6202">N369/N374</f>
        <v>1.2940795858945326E-3</v>
      </c>
      <c r="BW369" s="134">
        <f t="shared" ref="BW369" si="6203">O369/O374</f>
        <v>1.0561255280627641E-3</v>
      </c>
      <c r="BX369" s="129">
        <f t="shared" ref="BX369" si="6204">P369/P374</f>
        <v>1.9154030327214685E-3</v>
      </c>
      <c r="BY369" s="130">
        <f t="shared" ref="BY369" si="6205">Q369/Q374</f>
        <v>7.4449076831447291E-4</v>
      </c>
      <c r="BZ369" s="131">
        <f t="shared" ref="BZ369" si="6206">R369/R374</f>
        <v>9.6560048280024135E-4</v>
      </c>
      <c r="CA369" s="132">
        <f t="shared" ref="CA369" si="6207">S369/S374</f>
        <v>4.6323103647944412E-4</v>
      </c>
      <c r="CB369" s="129">
        <f t="shared" ref="CB369" si="6208">T369/T374</f>
        <v>1.6769144773616546E-3</v>
      </c>
      <c r="CC369" s="130">
        <f t="shared" ref="CC369" si="6209">U369/U374</f>
        <v>1.9607843137254902E-3</v>
      </c>
      <c r="CD369" s="131">
        <f t="shared" ref="CD369" si="6210">V369/V374</f>
        <v>1.0834236186348862E-3</v>
      </c>
      <c r="CE369" s="132">
        <f t="shared" ref="CE369" si="6211">W369/W374</f>
        <v>9.0744101633393826E-4</v>
      </c>
      <c r="CF369" s="129">
        <f t="shared" ref="CF369" si="6212">X369/X374</f>
        <v>5.1697397897639149E-4</v>
      </c>
      <c r="CG369" s="130">
        <f t="shared" ref="CG369" si="6213">Y369/Y374</f>
        <v>2.7562014532698572E-3</v>
      </c>
      <c r="CH369" s="131">
        <f t="shared" ref="CH369" si="6214">Z369/Z374</f>
        <v>9.0594630209191239E-4</v>
      </c>
      <c r="CI369" s="129">
        <f t="shared" ref="CI369" si="6215">AA369/AA374</f>
        <v>9.0682384946724098E-4</v>
      </c>
      <c r="CJ369" s="135">
        <f t="shared" ref="CJ369" si="6216">AB369/AB374</f>
        <v>9.8392576021211361E-4</v>
      </c>
      <c r="CK369" s="136">
        <f t="shared" ref="CK369" si="6217">AC369/AC374</f>
        <v>1.8064596505434952E-3</v>
      </c>
    </row>
    <row r="370" spans="1:89" x14ac:dyDescent="0.2">
      <c r="A370" s="146" t="s">
        <v>36</v>
      </c>
      <c r="B370" s="203">
        <v>0</v>
      </c>
      <c r="C370" s="197">
        <v>0</v>
      </c>
      <c r="D370" s="198">
        <v>0</v>
      </c>
      <c r="E370" s="199">
        <v>0</v>
      </c>
      <c r="F370" s="196">
        <v>0</v>
      </c>
      <c r="G370" s="200">
        <v>0</v>
      </c>
      <c r="H370" s="198">
        <v>0</v>
      </c>
      <c r="I370" s="199">
        <v>0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70">
        <f t="shared" si="5699"/>
        <v>0</v>
      </c>
      <c r="AC370" s="173">
        <f t="shared" si="5700"/>
        <v>0</v>
      </c>
      <c r="BI370" s="146" t="s">
        <v>36</v>
      </c>
      <c r="BJ370" s="129">
        <f>B370/B374</f>
        <v>0</v>
      </c>
      <c r="BK370" s="130">
        <f t="shared" ref="BK370" si="6218">C370/C374</f>
        <v>0</v>
      </c>
      <c r="BL370" s="131">
        <f t="shared" ref="BL370" si="6219">D370/D374</f>
        <v>0</v>
      </c>
      <c r="BM370" s="132">
        <f t="shared" ref="BM370" si="6220">E370/E374</f>
        <v>0</v>
      </c>
      <c r="BN370" s="129">
        <f t="shared" ref="BN370" si="6221">F370/F374</f>
        <v>0</v>
      </c>
      <c r="BO370" s="130">
        <f t="shared" ref="BO370" si="6222">G370/G374</f>
        <v>0</v>
      </c>
      <c r="BP370" s="131">
        <f t="shared" ref="BP370" si="6223">H370/H374</f>
        <v>0</v>
      </c>
      <c r="BQ370" s="132">
        <f t="shared" ref="BQ370" si="6224">I370/I374</f>
        <v>0</v>
      </c>
      <c r="BR370" s="129">
        <f t="shared" ref="BR370" si="6225">J370/J374</f>
        <v>0</v>
      </c>
      <c r="BS370" s="130">
        <f t="shared" ref="BS370" si="6226">K370/K374</f>
        <v>0</v>
      </c>
      <c r="BT370" s="131">
        <f t="shared" ref="BT370" si="6227">L370/L374</f>
        <v>0</v>
      </c>
      <c r="BU370" s="129">
        <f t="shared" ref="BU370" si="6228">M370/M374</f>
        <v>0</v>
      </c>
      <c r="BV370" s="133">
        <f t="shared" ref="BV370" si="6229">N370/N374</f>
        <v>0</v>
      </c>
      <c r="BW370" s="134">
        <f t="shared" ref="BW370" si="6230">O370/O374</f>
        <v>0</v>
      </c>
      <c r="BX370" s="129">
        <f t="shared" ref="BX370" si="6231">P370/P374</f>
        <v>0</v>
      </c>
      <c r="BY370" s="130">
        <f t="shared" ref="BY370" si="6232">Q370/Q374</f>
        <v>0</v>
      </c>
      <c r="BZ370" s="131">
        <f t="shared" ref="BZ370" si="6233">R370/R374</f>
        <v>0</v>
      </c>
      <c r="CA370" s="132">
        <f t="shared" ref="CA370" si="6234">S370/S374</f>
        <v>0</v>
      </c>
      <c r="CB370" s="129">
        <f t="shared" ref="CB370" si="6235">T370/T374</f>
        <v>0</v>
      </c>
      <c r="CC370" s="130">
        <f t="shared" ref="CC370" si="6236">U370/U374</f>
        <v>0</v>
      </c>
      <c r="CD370" s="131">
        <f t="shared" ref="CD370" si="6237">V370/V374</f>
        <v>0</v>
      </c>
      <c r="CE370" s="132">
        <f t="shared" ref="CE370" si="6238">W370/W374</f>
        <v>0</v>
      </c>
      <c r="CF370" s="129">
        <f t="shared" ref="CF370" si="6239">X370/X374</f>
        <v>0</v>
      </c>
      <c r="CG370" s="130">
        <f t="shared" ref="CG370" si="6240">Y370/Y374</f>
        <v>0</v>
      </c>
      <c r="CH370" s="131">
        <f t="shared" ref="CH370" si="6241">Z370/Z374</f>
        <v>0</v>
      </c>
      <c r="CI370" s="129">
        <f t="shared" ref="CI370" si="6242">AA370/AA374</f>
        <v>0</v>
      </c>
      <c r="CJ370" s="135">
        <f t="shared" ref="CJ370" si="6243">AB370/AB374</f>
        <v>0</v>
      </c>
      <c r="CK370" s="136">
        <f t="shared" ref="CK370" si="6244">AC370/AC374</f>
        <v>0</v>
      </c>
    </row>
    <row r="371" spans="1:89" x14ac:dyDescent="0.2">
      <c r="A371" s="137" t="s">
        <v>37</v>
      </c>
      <c r="B371" s="59">
        <v>0</v>
      </c>
      <c r="C371" s="60">
        <v>0</v>
      </c>
      <c r="D371" s="139">
        <v>0</v>
      </c>
      <c r="E371" s="140">
        <v>0</v>
      </c>
      <c r="F371" s="138">
        <v>0</v>
      </c>
      <c r="G371" s="141">
        <v>0</v>
      </c>
      <c r="H371" s="139">
        <v>0</v>
      </c>
      <c r="I371" s="140">
        <v>0</v>
      </c>
      <c r="J371" s="138">
        <v>0</v>
      </c>
      <c r="K371" s="141">
        <v>0</v>
      </c>
      <c r="L371" s="139">
        <v>0</v>
      </c>
      <c r="M371" s="138">
        <v>0</v>
      </c>
      <c r="N371" s="142">
        <v>0</v>
      </c>
      <c r="O371" s="143">
        <v>0</v>
      </c>
      <c r="P371" s="138">
        <v>0</v>
      </c>
      <c r="Q371" s="141">
        <v>0</v>
      </c>
      <c r="R371" s="139"/>
      <c r="S371" s="140">
        <v>0</v>
      </c>
      <c r="T371" s="138">
        <v>0</v>
      </c>
      <c r="U371" s="141">
        <v>0</v>
      </c>
      <c r="V371" s="139">
        <v>0</v>
      </c>
      <c r="W371" s="140">
        <v>0</v>
      </c>
      <c r="X371" s="138">
        <v>0</v>
      </c>
      <c r="Y371" s="141">
        <v>0</v>
      </c>
      <c r="Z371" s="144">
        <v>0</v>
      </c>
      <c r="AA371" s="145">
        <v>0</v>
      </c>
      <c r="AB371" s="172"/>
      <c r="AC371" s="173"/>
      <c r="BI371" s="137" t="s">
        <v>37</v>
      </c>
      <c r="BJ371" s="129">
        <f>B371/B374</f>
        <v>0</v>
      </c>
      <c r="BK371" s="130">
        <f t="shared" ref="BK371" si="6245">C371/C374</f>
        <v>0</v>
      </c>
      <c r="BL371" s="131">
        <f t="shared" ref="BL371" si="6246">D371/D374</f>
        <v>0</v>
      </c>
      <c r="BM371" s="132">
        <f t="shared" ref="BM371" si="6247">E371/E374</f>
        <v>0</v>
      </c>
      <c r="BN371" s="129">
        <f t="shared" ref="BN371" si="6248">F371/F374</f>
        <v>0</v>
      </c>
      <c r="BO371" s="130">
        <f t="shared" ref="BO371" si="6249">G371/G374</f>
        <v>0</v>
      </c>
      <c r="BP371" s="131">
        <f t="shared" ref="BP371" si="6250">H371/H374</f>
        <v>0</v>
      </c>
      <c r="BQ371" s="132">
        <f t="shared" ref="BQ371" si="6251">I371/I374</f>
        <v>0</v>
      </c>
      <c r="BR371" s="129">
        <f t="shared" ref="BR371" si="6252">J371/J374</f>
        <v>0</v>
      </c>
      <c r="BS371" s="130">
        <f t="shared" ref="BS371" si="6253">K371/K374</f>
        <v>0</v>
      </c>
      <c r="BT371" s="131">
        <f t="shared" ref="BT371" si="6254">L371/L374</f>
        <v>0</v>
      </c>
      <c r="BU371" s="129">
        <f t="shared" ref="BU371" si="6255">M371/M374</f>
        <v>0</v>
      </c>
      <c r="BV371" s="133">
        <f t="shared" ref="BV371" si="6256">N371/N374</f>
        <v>0</v>
      </c>
      <c r="BW371" s="134">
        <f t="shared" ref="BW371" si="6257">O371/O374</f>
        <v>0</v>
      </c>
      <c r="BX371" s="129">
        <f t="shared" ref="BX371" si="6258">P371/P374</f>
        <v>0</v>
      </c>
      <c r="BY371" s="130">
        <f t="shared" ref="BY371" si="6259">Q371/Q374</f>
        <v>0</v>
      </c>
      <c r="BZ371" s="131">
        <f t="shared" ref="BZ371" si="6260">R371/R374</f>
        <v>0</v>
      </c>
      <c r="CA371" s="132">
        <f t="shared" ref="CA371" si="6261">S371/S374</f>
        <v>0</v>
      </c>
      <c r="CB371" s="129">
        <f t="shared" ref="CB371" si="6262">T371/T374</f>
        <v>0</v>
      </c>
      <c r="CC371" s="130">
        <f t="shared" ref="CC371" si="6263">U371/U374</f>
        <v>0</v>
      </c>
      <c r="CD371" s="131">
        <f t="shared" ref="CD371" si="6264">V371/V374</f>
        <v>0</v>
      </c>
      <c r="CE371" s="132">
        <f t="shared" ref="CE371" si="6265">W371/W374</f>
        <v>0</v>
      </c>
      <c r="CF371" s="129">
        <f t="shared" ref="CF371" si="6266">X371/X374</f>
        <v>0</v>
      </c>
      <c r="CG371" s="130">
        <f t="shared" ref="CG371" si="6267">Y371/Y374</f>
        <v>0</v>
      </c>
      <c r="CH371" s="131">
        <f t="shared" ref="CH371" si="6268">Z371/Z374</f>
        <v>0</v>
      </c>
      <c r="CI371" s="129">
        <f t="shared" ref="CI371" si="6269">AA371/AA374</f>
        <v>0</v>
      </c>
      <c r="CJ371" s="135">
        <f t="shared" ref="CJ371" si="6270">AB371/AB374</f>
        <v>0</v>
      </c>
      <c r="CK371" s="136">
        <f t="shared" ref="CK371" si="6271">AC371/AC374</f>
        <v>0</v>
      </c>
    </row>
    <row r="372" spans="1:89" x14ac:dyDescent="0.2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/>
      <c r="AC372" s="173"/>
      <c r="BI372" s="146" t="s">
        <v>38</v>
      </c>
      <c r="BJ372" s="129">
        <f>B372/B374</f>
        <v>0</v>
      </c>
      <c r="BK372" s="130">
        <f t="shared" ref="BK372" si="6272">C372/C374</f>
        <v>0</v>
      </c>
      <c r="BL372" s="131">
        <f t="shared" ref="BL372" si="6273">D372/D374</f>
        <v>0</v>
      </c>
      <c r="BM372" s="132">
        <f t="shared" ref="BM372" si="6274">E372/E374</f>
        <v>0</v>
      </c>
      <c r="BN372" s="129">
        <f t="shared" ref="BN372" si="6275">F372/F374</f>
        <v>0</v>
      </c>
      <c r="BO372" s="130">
        <f t="shared" ref="BO372" si="6276">G372/G374</f>
        <v>0</v>
      </c>
      <c r="BP372" s="131">
        <f t="shared" ref="BP372" si="6277">H372/H374</f>
        <v>0</v>
      </c>
      <c r="BQ372" s="132">
        <f t="shared" ref="BQ372" si="6278">I372/I374</f>
        <v>0</v>
      </c>
      <c r="BR372" s="129">
        <f t="shared" ref="BR372" si="6279">J372/J374</f>
        <v>0</v>
      </c>
      <c r="BS372" s="130">
        <f t="shared" ref="BS372" si="6280">K372/K374</f>
        <v>0</v>
      </c>
      <c r="BT372" s="131">
        <f t="shared" ref="BT372" si="6281">L372/L374</f>
        <v>0</v>
      </c>
      <c r="BU372" s="129">
        <f t="shared" ref="BU372" si="6282">M372/M374</f>
        <v>0</v>
      </c>
      <c r="BV372" s="133">
        <f t="shared" ref="BV372" si="6283">N372/N374</f>
        <v>0</v>
      </c>
      <c r="BW372" s="134">
        <f t="shared" ref="BW372" si="6284">O372/O374</f>
        <v>0</v>
      </c>
      <c r="BX372" s="129">
        <f t="shared" ref="BX372" si="6285">P372/P374</f>
        <v>0</v>
      </c>
      <c r="BY372" s="130">
        <f t="shared" ref="BY372" si="6286">Q372/Q374</f>
        <v>0</v>
      </c>
      <c r="BZ372" s="131">
        <f t="shared" ref="BZ372" si="6287">R372/R374</f>
        <v>0</v>
      </c>
      <c r="CA372" s="132">
        <f t="shared" ref="CA372" si="6288">S372/S374</f>
        <v>0</v>
      </c>
      <c r="CB372" s="129">
        <f t="shared" ref="CB372" si="6289">T372/T374</f>
        <v>0</v>
      </c>
      <c r="CC372" s="130">
        <f t="shared" ref="CC372" si="6290">U372/U374</f>
        <v>0</v>
      </c>
      <c r="CD372" s="131">
        <f t="shared" ref="CD372" si="6291">V372/V374</f>
        <v>0</v>
      </c>
      <c r="CE372" s="132">
        <f t="shared" ref="CE372" si="6292">W372/W374</f>
        <v>0</v>
      </c>
      <c r="CF372" s="129">
        <f t="shared" ref="CF372" si="6293">X372/X374</f>
        <v>0</v>
      </c>
      <c r="CG372" s="130">
        <f t="shared" ref="CG372" si="6294">Y372/Y374</f>
        <v>0</v>
      </c>
      <c r="CH372" s="131">
        <f t="shared" ref="CH372" si="6295">Z372/Z374</f>
        <v>0</v>
      </c>
      <c r="CI372" s="129">
        <f t="shared" ref="CI372" si="6296">AA372/AA374</f>
        <v>0</v>
      </c>
      <c r="CJ372" s="135">
        <f t="shared" ref="CJ372" si="6297">AB372/AB374</f>
        <v>0</v>
      </c>
      <c r="CK372" s="136">
        <f t="shared" ref="CK372" si="6298">AC372/AC374</f>
        <v>0</v>
      </c>
    </row>
    <row r="373" spans="1:89" ht="13.5" thickBot="1" x14ac:dyDescent="0.25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/>
      <c r="AC373" s="173"/>
      <c r="BI373" s="137" t="s">
        <v>39</v>
      </c>
      <c r="BJ373" s="129">
        <f>B373/B374</f>
        <v>0</v>
      </c>
      <c r="BK373" s="130">
        <f t="shared" ref="BK373" si="6299">C373/C374</f>
        <v>0</v>
      </c>
      <c r="BL373" s="131">
        <f t="shared" ref="BL373" si="6300">D373/D374</f>
        <v>0</v>
      </c>
      <c r="BM373" s="132">
        <f t="shared" ref="BM373" si="6301">E373/E374</f>
        <v>0</v>
      </c>
      <c r="BN373" s="129">
        <f t="shared" ref="BN373" si="6302">F373/F374</f>
        <v>0</v>
      </c>
      <c r="BO373" s="130">
        <f t="shared" ref="BO373" si="6303">G373/G374</f>
        <v>0</v>
      </c>
      <c r="BP373" s="131">
        <f t="shared" ref="BP373" si="6304">H373/H374</f>
        <v>0</v>
      </c>
      <c r="BQ373" s="132">
        <f t="shared" ref="BQ373" si="6305">I373/I374</f>
        <v>0</v>
      </c>
      <c r="BR373" s="129">
        <f t="shared" ref="BR373" si="6306">J373/J374</f>
        <v>0</v>
      </c>
      <c r="BS373" s="130">
        <f t="shared" ref="BS373" si="6307">K373/K374</f>
        <v>0</v>
      </c>
      <c r="BT373" s="131">
        <f t="shared" ref="BT373" si="6308">L373/L374</f>
        <v>0</v>
      </c>
      <c r="BU373" s="129">
        <f t="shared" ref="BU373" si="6309">M373/M374</f>
        <v>0</v>
      </c>
      <c r="BV373" s="133">
        <f t="shared" ref="BV373" si="6310">N373/N374</f>
        <v>0</v>
      </c>
      <c r="BW373" s="134">
        <f t="shared" ref="BW373" si="6311">O373/O374</f>
        <v>0</v>
      </c>
      <c r="BX373" s="129">
        <f t="shared" ref="BX373" si="6312">P373/P374</f>
        <v>0</v>
      </c>
      <c r="BY373" s="130">
        <f t="shared" ref="BY373" si="6313">Q373/Q374</f>
        <v>0</v>
      </c>
      <c r="BZ373" s="131">
        <f t="shared" ref="BZ373" si="6314">R373/R374</f>
        <v>0</v>
      </c>
      <c r="CA373" s="132">
        <f t="shared" ref="CA373" si="6315">S373/S374</f>
        <v>0</v>
      </c>
      <c r="CB373" s="129">
        <f t="shared" ref="CB373" si="6316">T373/T374</f>
        <v>0</v>
      </c>
      <c r="CC373" s="130">
        <f t="shared" ref="CC373" si="6317">U373/U374</f>
        <v>0</v>
      </c>
      <c r="CD373" s="131">
        <f t="shared" ref="CD373" si="6318">V373/V374</f>
        <v>0</v>
      </c>
      <c r="CE373" s="132">
        <f t="shared" ref="CE373" si="6319">W373/W374</f>
        <v>0</v>
      </c>
      <c r="CF373" s="129">
        <f t="shared" ref="CF373" si="6320">X373/X374</f>
        <v>0</v>
      </c>
      <c r="CG373" s="130">
        <f t="shared" ref="CG373" si="6321">Y373/Y374</f>
        <v>0</v>
      </c>
      <c r="CH373" s="131">
        <f t="shared" ref="CH373" si="6322">Z373/Z374</f>
        <v>0</v>
      </c>
      <c r="CI373" s="129">
        <f t="shared" ref="CI373" si="6323">AA373/AA374</f>
        <v>0</v>
      </c>
      <c r="CJ373" s="135">
        <f t="shared" ref="CJ373" si="6324">AB373/AB374</f>
        <v>0</v>
      </c>
      <c r="CK373" s="136">
        <f t="shared" ref="CK373" si="6325">AC373/AC374</f>
        <v>0</v>
      </c>
    </row>
    <row r="374" spans="1:89" ht="14.25" thickTop="1" thickBot="1" x14ac:dyDescent="0.25">
      <c r="A374" s="269" t="s">
        <v>13</v>
      </c>
      <c r="B374" s="20">
        <f t="shared" ref="B374" si="6326">SUM(B351:B373)</f>
        <v>8478</v>
      </c>
      <c r="C374" s="21">
        <f t="shared" ref="C374" si="6327">SUM(C351:C373)</f>
        <v>7487</v>
      </c>
      <c r="D374" s="20">
        <f t="shared" ref="D374" si="6328">SUM(D351:D373)</f>
        <v>4236</v>
      </c>
      <c r="E374" s="21">
        <f t="shared" ref="E374" si="6329">SUM(E351:E373)</f>
        <v>3741</v>
      </c>
      <c r="F374" s="20">
        <f t="shared" ref="F374" si="6330">SUM(F351:F373)</f>
        <v>10497</v>
      </c>
      <c r="G374" s="21">
        <f t="shared" ref="G374" si="6331">SUM(G351:G373)</f>
        <v>8409</v>
      </c>
      <c r="H374" s="20">
        <f t="shared" ref="H374" si="6332">SUM(H351:H373)</f>
        <v>11265</v>
      </c>
      <c r="I374" s="21">
        <f t="shared" ref="I374" si="6333">SUM(I351:I373)</f>
        <v>11906</v>
      </c>
      <c r="J374" s="20">
        <f t="shared" ref="J374" si="6334">SUM(J351:J373)</f>
        <v>2412</v>
      </c>
      <c r="K374" s="21">
        <f t="shared" ref="K374" si="6335">SUM(K351:K373)</f>
        <v>2308</v>
      </c>
      <c r="L374" s="20">
        <f t="shared" ref="L374" si="6336">SUM(L351:L373)</f>
        <v>6555</v>
      </c>
      <c r="M374" s="21">
        <f t="shared" ref="M374" si="6337">SUM(M351:M373)</f>
        <v>6885</v>
      </c>
      <c r="N374" s="20">
        <f t="shared" ref="N374" si="6338">SUM(N351:N373)</f>
        <v>12364</v>
      </c>
      <c r="O374" s="21">
        <f t="shared" ref="O374" si="6339">SUM(O351:O373)</f>
        <v>13256</v>
      </c>
      <c r="P374" s="20">
        <f t="shared" ref="P374" si="6340">SUM(P351:P373)</f>
        <v>6265</v>
      </c>
      <c r="Q374" s="21">
        <f t="shared" ref="Q374" si="6341">SUM(Q351:Q373)</f>
        <v>6716</v>
      </c>
      <c r="R374" s="20">
        <f t="shared" ref="R374" si="6342">SUM(R351:R373)</f>
        <v>8285</v>
      </c>
      <c r="S374" s="21">
        <f t="shared" ref="S374" si="6343">SUM(S351:S373)</f>
        <v>8635</v>
      </c>
      <c r="T374" s="20">
        <f t="shared" ref="T374" si="6344">SUM(T351:T373)</f>
        <v>1789</v>
      </c>
      <c r="U374" s="21">
        <f t="shared" ref="U374" si="6345">SUM(U351:U373)</f>
        <v>2040</v>
      </c>
      <c r="V374" s="20">
        <f t="shared" ref="V374" si="6346">SUM(V351:V373)</f>
        <v>6461</v>
      </c>
      <c r="W374" s="21">
        <f t="shared" ref="W374" si="6347">SUM(W351:W373)</f>
        <v>7714</v>
      </c>
      <c r="X374" s="20">
        <f t="shared" ref="X374" si="6348">SUM(X351:X373)</f>
        <v>5803</v>
      </c>
      <c r="Y374" s="21">
        <f t="shared" ref="Y374" si="6349">SUM(Y351:Y373)</f>
        <v>3991</v>
      </c>
      <c r="Z374" s="20">
        <f t="shared" ref="Z374" si="6350">SUM(Z351:Z373)</f>
        <v>12142</v>
      </c>
      <c r="AA374" s="21">
        <f t="shared" ref="AA374" si="6351">SUM(AA351:AA373)</f>
        <v>13233</v>
      </c>
      <c r="AB374" s="174">
        <f t="shared" ref="AB374:AC374" si="6352">SUM(AB350:AB373)</f>
        <v>96552</v>
      </c>
      <c r="AC374" s="175">
        <f t="shared" si="6352"/>
        <v>96321</v>
      </c>
      <c r="BI374" s="269" t="s">
        <v>13</v>
      </c>
      <c r="BJ374" s="155">
        <f>SUM(BJ350:BJ373)</f>
        <v>1</v>
      </c>
      <c r="BK374" s="156">
        <f t="shared" ref="BK374:CK374" si="6353">SUM(BK350:BK373)</f>
        <v>1.0000000000000002</v>
      </c>
      <c r="BL374" s="155">
        <f t="shared" si="6353"/>
        <v>1</v>
      </c>
      <c r="BM374" s="156">
        <f t="shared" si="6353"/>
        <v>0.99999999999999989</v>
      </c>
      <c r="BN374" s="155">
        <f t="shared" si="6353"/>
        <v>1</v>
      </c>
      <c r="BO374" s="156">
        <f t="shared" si="6353"/>
        <v>1</v>
      </c>
      <c r="BP374" s="155">
        <f t="shared" si="6353"/>
        <v>0.99999999999999989</v>
      </c>
      <c r="BQ374" s="156">
        <f t="shared" si="6353"/>
        <v>0.99999999999999989</v>
      </c>
      <c r="BR374" s="155">
        <f t="shared" si="6353"/>
        <v>0.99999999999999989</v>
      </c>
      <c r="BS374" s="156">
        <f t="shared" si="6353"/>
        <v>0.99999999999999989</v>
      </c>
      <c r="BT374" s="155">
        <f t="shared" si="6353"/>
        <v>1</v>
      </c>
      <c r="BU374" s="156">
        <f t="shared" si="6353"/>
        <v>1</v>
      </c>
      <c r="BV374" s="155">
        <f t="shared" si="6353"/>
        <v>0.99999999999999989</v>
      </c>
      <c r="BW374" s="156">
        <f t="shared" si="6353"/>
        <v>1</v>
      </c>
      <c r="BX374" s="155">
        <f t="shared" si="6353"/>
        <v>1</v>
      </c>
      <c r="BY374" s="156">
        <f t="shared" si="6353"/>
        <v>1</v>
      </c>
      <c r="BZ374" s="155">
        <f t="shared" si="6353"/>
        <v>1.0000000000000002</v>
      </c>
      <c r="CA374" s="156">
        <f t="shared" si="6353"/>
        <v>1</v>
      </c>
      <c r="CB374" s="155">
        <f t="shared" si="6353"/>
        <v>1</v>
      </c>
      <c r="CC374" s="156">
        <f t="shared" si="6353"/>
        <v>1.0000000000000002</v>
      </c>
      <c r="CD374" s="155">
        <f t="shared" si="6353"/>
        <v>1</v>
      </c>
      <c r="CE374" s="156">
        <f t="shared" si="6353"/>
        <v>0.99999999999999989</v>
      </c>
      <c r="CF374" s="155">
        <f t="shared" si="6353"/>
        <v>1</v>
      </c>
      <c r="CG374" s="156">
        <f t="shared" si="6353"/>
        <v>1.0000000000000002</v>
      </c>
      <c r="CH374" s="155">
        <f t="shared" si="6353"/>
        <v>1</v>
      </c>
      <c r="CI374" s="156">
        <f t="shared" si="6353"/>
        <v>1</v>
      </c>
      <c r="CJ374" s="155">
        <f t="shared" si="6353"/>
        <v>0.99999999999999989</v>
      </c>
      <c r="CK374" s="156">
        <f t="shared" si="6353"/>
        <v>1</v>
      </c>
    </row>
    <row r="375" spans="1:89" ht="13.5" thickTop="1" x14ac:dyDescent="0.2">
      <c r="A375" s="187"/>
    </row>
    <row r="377" spans="1:89" x14ac:dyDescent="0.2">
      <c r="A377" s="301">
        <f>+A346+1</f>
        <v>44299</v>
      </c>
      <c r="B377" s="301"/>
      <c r="C377" s="301"/>
      <c r="D377" s="301"/>
      <c r="BI377" s="300">
        <f>+BI346+1</f>
        <v>44299</v>
      </c>
      <c r="BJ377" s="300"/>
      <c r="BK377" s="300"/>
      <c r="BL377" s="300"/>
    </row>
    <row r="378" spans="1:89" ht="13.5" thickBot="1" x14ac:dyDescent="0.25">
      <c r="AE378" s="272" t="s">
        <v>84</v>
      </c>
    </row>
    <row r="379" spans="1:89" ht="14.25" thickTop="1" thickBot="1" x14ac:dyDescent="0.25">
      <c r="A379" s="298" t="s">
        <v>0</v>
      </c>
      <c r="B379" s="292" t="s">
        <v>1</v>
      </c>
      <c r="C379" s="293"/>
      <c r="D379" s="292" t="s">
        <v>2</v>
      </c>
      <c r="E379" s="293"/>
      <c r="F379" s="292" t="s">
        <v>3</v>
      </c>
      <c r="G379" s="293"/>
      <c r="H379" s="292" t="s">
        <v>4</v>
      </c>
      <c r="I379" s="293"/>
      <c r="J379" s="292" t="s">
        <v>5</v>
      </c>
      <c r="K379" s="293"/>
      <c r="L379" s="292" t="s">
        <v>6</v>
      </c>
      <c r="M379" s="293"/>
      <c r="N379" s="292" t="s">
        <v>7</v>
      </c>
      <c r="O379" s="293"/>
      <c r="P379" s="292" t="s">
        <v>8</v>
      </c>
      <c r="Q379" s="293"/>
      <c r="R379" s="292" t="s">
        <v>9</v>
      </c>
      <c r="S379" s="293"/>
      <c r="T379" s="292" t="s">
        <v>10</v>
      </c>
      <c r="U379" s="293"/>
      <c r="V379" s="292" t="s">
        <v>11</v>
      </c>
      <c r="W379" s="293"/>
      <c r="X379" s="292" t="s">
        <v>12</v>
      </c>
      <c r="Y379" s="293"/>
      <c r="Z379" s="294" t="s">
        <v>40</v>
      </c>
      <c r="AA379" s="295"/>
      <c r="AB379" s="296" t="s">
        <v>41</v>
      </c>
      <c r="AC379" s="297"/>
      <c r="AE379" s="298" t="s">
        <v>0</v>
      </c>
      <c r="AF379" s="292" t="s">
        <v>1</v>
      </c>
      <c r="AG379" s="293"/>
      <c r="AH379" s="292" t="s">
        <v>2</v>
      </c>
      <c r="AI379" s="293"/>
      <c r="AJ379" s="292" t="s">
        <v>3</v>
      </c>
      <c r="AK379" s="293"/>
      <c r="AL379" s="292" t="s">
        <v>4</v>
      </c>
      <c r="AM379" s="293"/>
      <c r="AN379" s="292" t="s">
        <v>5</v>
      </c>
      <c r="AO379" s="293"/>
      <c r="AP379" s="292" t="s">
        <v>6</v>
      </c>
      <c r="AQ379" s="293"/>
      <c r="AR379" s="292" t="s">
        <v>7</v>
      </c>
      <c r="AS379" s="293"/>
      <c r="AT379" s="292" t="s">
        <v>8</v>
      </c>
      <c r="AU379" s="293"/>
      <c r="AV379" s="292" t="s">
        <v>9</v>
      </c>
      <c r="AW379" s="293"/>
      <c r="AX379" s="292" t="s">
        <v>10</v>
      </c>
      <c r="AY379" s="293"/>
      <c r="AZ379" s="292" t="s">
        <v>11</v>
      </c>
      <c r="BA379" s="293"/>
      <c r="BB379" s="292" t="s">
        <v>12</v>
      </c>
      <c r="BC379" s="293"/>
      <c r="BD379" s="294" t="s">
        <v>40</v>
      </c>
      <c r="BE379" s="295"/>
      <c r="BF379" s="296" t="s">
        <v>41</v>
      </c>
      <c r="BG379" s="297"/>
      <c r="BI379" s="298" t="s">
        <v>0</v>
      </c>
      <c r="BJ379" s="292" t="s">
        <v>1</v>
      </c>
      <c r="BK379" s="293"/>
      <c r="BL379" s="292" t="s">
        <v>2</v>
      </c>
      <c r="BM379" s="293"/>
      <c r="BN379" s="292" t="s">
        <v>3</v>
      </c>
      <c r="BO379" s="293"/>
      <c r="BP379" s="292" t="s">
        <v>4</v>
      </c>
      <c r="BQ379" s="293"/>
      <c r="BR379" s="292" t="s">
        <v>5</v>
      </c>
      <c r="BS379" s="293"/>
      <c r="BT379" s="292" t="s">
        <v>6</v>
      </c>
      <c r="BU379" s="293"/>
      <c r="BV379" s="292" t="s">
        <v>7</v>
      </c>
      <c r="BW379" s="293"/>
      <c r="BX379" s="292" t="s">
        <v>8</v>
      </c>
      <c r="BY379" s="293"/>
      <c r="BZ379" s="292" t="s">
        <v>9</v>
      </c>
      <c r="CA379" s="293"/>
      <c r="CB379" s="292" t="s">
        <v>10</v>
      </c>
      <c r="CC379" s="293"/>
      <c r="CD379" s="292" t="s">
        <v>11</v>
      </c>
      <c r="CE379" s="293"/>
      <c r="CF379" s="292" t="s">
        <v>12</v>
      </c>
      <c r="CG379" s="293"/>
      <c r="CH379" s="294" t="s">
        <v>40</v>
      </c>
      <c r="CI379" s="295"/>
      <c r="CJ379" s="292" t="s">
        <v>41</v>
      </c>
      <c r="CK379" s="293"/>
    </row>
    <row r="380" spans="1:89" ht="15" thickTop="1" thickBot="1" x14ac:dyDescent="0.3">
      <c r="A380" s="299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9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9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3.5" thickTop="1" x14ac:dyDescent="0.2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5" t="str">
        <f>$AE$9</f>
        <v>07:00 - 07:59</v>
      </c>
      <c r="AF381" s="126">
        <f>SUMIF($A$9:$A$32,$AE381,B$381:B$404)</f>
        <v>791</v>
      </c>
      <c r="AG381" s="186">
        <f t="shared" ref="AG381:AV382" si="6354">SUMIF($A$9:$A$32,$AE381,C$381:C$404)</f>
        <v>496</v>
      </c>
      <c r="AH381" s="127">
        <f t="shared" si="6354"/>
        <v>361</v>
      </c>
      <c r="AI381" s="180">
        <f t="shared" si="6354"/>
        <v>277</v>
      </c>
      <c r="AJ381" s="126">
        <f t="shared" si="6354"/>
        <v>944</v>
      </c>
      <c r="AK381" s="128">
        <f t="shared" si="6354"/>
        <v>496</v>
      </c>
      <c r="AL381" s="127">
        <f t="shared" si="6354"/>
        <v>902</v>
      </c>
      <c r="AM381" s="180">
        <f t="shared" si="6354"/>
        <v>685</v>
      </c>
      <c r="AN381" s="126">
        <f t="shared" si="6354"/>
        <v>115</v>
      </c>
      <c r="AO381" s="128">
        <f t="shared" si="6354"/>
        <v>322</v>
      </c>
      <c r="AP381" s="127">
        <f t="shared" si="6354"/>
        <v>360</v>
      </c>
      <c r="AQ381" s="126">
        <f t="shared" si="6354"/>
        <v>849</v>
      </c>
      <c r="AR381" s="179">
        <f t="shared" si="6354"/>
        <v>1049</v>
      </c>
      <c r="AS381" s="181">
        <f t="shared" si="6354"/>
        <v>1340</v>
      </c>
      <c r="AT381" s="126">
        <f t="shared" si="6354"/>
        <v>579</v>
      </c>
      <c r="AU381" s="128">
        <f t="shared" si="6354"/>
        <v>605</v>
      </c>
      <c r="AV381" s="127">
        <f t="shared" si="6354"/>
        <v>845</v>
      </c>
      <c r="AW381" s="180">
        <f t="shared" ref="AW381:BE382" si="6355">SUMIF($A$9:$A$32,$AE381,S$381:S$404)</f>
        <v>567</v>
      </c>
      <c r="AX381" s="126">
        <f t="shared" si="6355"/>
        <v>106</v>
      </c>
      <c r="AY381" s="128">
        <f t="shared" si="6355"/>
        <v>306</v>
      </c>
      <c r="AZ381" s="127">
        <f t="shared" si="6355"/>
        <v>396</v>
      </c>
      <c r="BA381" s="180">
        <f t="shared" si="6355"/>
        <v>687</v>
      </c>
      <c r="BB381" s="126">
        <f t="shared" si="6355"/>
        <v>538</v>
      </c>
      <c r="BC381" s="128">
        <f t="shared" si="6355"/>
        <v>483</v>
      </c>
      <c r="BD381" s="184">
        <f t="shared" si="6355"/>
        <v>926</v>
      </c>
      <c r="BE381" s="185">
        <f t="shared" si="6355"/>
        <v>849</v>
      </c>
      <c r="BF381" s="170">
        <f>AF381+AH381+AJ381+AL381+AN381+AP381+AR381+AT381+AV381+AX381+AZ381+BB381+BD381</f>
        <v>7912</v>
      </c>
      <c r="BG381" s="171">
        <f>AG381+AI381+AK381+AM381+AO381+AQ381+AS381+AU381+AW381+AY381+BA381+BC381+BE381</f>
        <v>7962</v>
      </c>
      <c r="BI381" s="125" t="s">
        <v>16</v>
      </c>
      <c r="BJ381" s="129">
        <f>B381/B405</f>
        <v>0</v>
      </c>
      <c r="BK381" s="130">
        <f t="shared" ref="BK381" si="6356">C381/C405</f>
        <v>0</v>
      </c>
      <c r="BL381" s="131">
        <f t="shared" ref="BL381" si="6357">D381/D405</f>
        <v>0</v>
      </c>
      <c r="BM381" s="132">
        <f t="shared" ref="BM381" si="6358">E381/E405</f>
        <v>0</v>
      </c>
      <c r="BN381" s="129">
        <f t="shared" ref="BN381" si="6359">F381/F405</f>
        <v>0</v>
      </c>
      <c r="BO381" s="130">
        <f t="shared" ref="BO381" si="6360">G381/G405</f>
        <v>0</v>
      </c>
      <c r="BP381" s="131">
        <f t="shared" ref="BP381" si="6361">H381/H405</f>
        <v>0</v>
      </c>
      <c r="BQ381" s="132">
        <f t="shared" ref="BQ381" si="6362">I381/I405</f>
        <v>0</v>
      </c>
      <c r="BR381" s="129">
        <f t="shared" ref="BR381" si="6363">J381/J405</f>
        <v>0</v>
      </c>
      <c r="BS381" s="130">
        <f t="shared" ref="BS381" si="6364">K381/K405</f>
        <v>0</v>
      </c>
      <c r="BT381" s="131">
        <f t="shared" ref="BT381" si="6365">L381/L405</f>
        <v>0</v>
      </c>
      <c r="BU381" s="129">
        <f t="shared" ref="BU381" si="6366">M381/M405</f>
        <v>0</v>
      </c>
      <c r="BV381" s="133">
        <f t="shared" ref="BV381" si="6367">N381/N405</f>
        <v>0</v>
      </c>
      <c r="BW381" s="134">
        <f t="shared" ref="BW381" si="6368">O381/O405</f>
        <v>0</v>
      </c>
      <c r="BX381" s="129">
        <f t="shared" ref="BX381" si="6369">P381/P405</f>
        <v>0</v>
      </c>
      <c r="BY381" s="130">
        <f t="shared" ref="BY381" si="6370">Q381/Q405</f>
        <v>0</v>
      </c>
      <c r="BZ381" s="131">
        <f t="shared" ref="BZ381" si="6371">R381/R405</f>
        <v>0</v>
      </c>
      <c r="CA381" s="132">
        <f t="shared" ref="CA381" si="6372">S381/S405</f>
        <v>0</v>
      </c>
      <c r="CB381" s="129">
        <f t="shared" ref="CB381" si="6373">T381/T405</f>
        <v>0</v>
      </c>
      <c r="CC381" s="130">
        <f t="shared" ref="CC381" si="6374">U381/U405</f>
        <v>0</v>
      </c>
      <c r="CD381" s="131">
        <f t="shared" ref="CD381" si="6375">V381/V405</f>
        <v>0</v>
      </c>
      <c r="CE381" s="132">
        <f t="shared" ref="CE381" si="6376">W381/W405</f>
        <v>0</v>
      </c>
      <c r="CF381" s="129">
        <f t="shared" ref="CF381" si="6377">X381/X405</f>
        <v>0</v>
      </c>
      <c r="CG381" s="130">
        <f t="shared" ref="CG381" si="6378">Y381/Y405</f>
        <v>0</v>
      </c>
      <c r="CH381" s="131">
        <f t="shared" ref="CH381" si="6379">Z381/Z405</f>
        <v>0</v>
      </c>
      <c r="CI381" s="129">
        <f t="shared" ref="CI381" si="6380">AA381/AA405</f>
        <v>0</v>
      </c>
      <c r="CJ381" s="135">
        <f t="shared" ref="CJ381" si="6381">AB381/AB405</f>
        <v>0</v>
      </c>
      <c r="CK381" s="136">
        <f t="shared" ref="CK381" si="6382">AC381/AC405</f>
        <v>0</v>
      </c>
    </row>
    <row r="382" spans="1:89" x14ac:dyDescent="0.2">
      <c r="A382" s="137" t="s">
        <v>17</v>
      </c>
      <c r="B382" s="189">
        <v>91</v>
      </c>
      <c r="C382" s="190">
        <v>0</v>
      </c>
      <c r="D382" s="191">
        <v>57</v>
      </c>
      <c r="E382" s="192">
        <v>2</v>
      </c>
      <c r="F382" s="189">
        <v>337</v>
      </c>
      <c r="G382" s="193">
        <v>2</v>
      </c>
      <c r="H382" s="191">
        <v>162</v>
      </c>
      <c r="I382" s="192">
        <v>20</v>
      </c>
      <c r="J382" s="189">
        <v>6</v>
      </c>
      <c r="K382" s="193">
        <v>7</v>
      </c>
      <c r="L382" s="191">
        <v>8</v>
      </c>
      <c r="M382" s="189">
        <v>16</v>
      </c>
      <c r="N382" s="194">
        <v>81</v>
      </c>
      <c r="O382" s="195">
        <v>44</v>
      </c>
      <c r="P382" s="189">
        <v>16</v>
      </c>
      <c r="Q382" s="193">
        <v>38</v>
      </c>
      <c r="R382" s="191">
        <v>11</v>
      </c>
      <c r="S382" s="192">
        <v>29</v>
      </c>
      <c r="T382" s="189">
        <v>0</v>
      </c>
      <c r="U382" s="193">
        <v>0</v>
      </c>
      <c r="V382" s="191">
        <v>0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0">
        <f t="shared" ref="AB382:AB403" si="6383">B382+D382+F382+H382+J382+L382+N382+P382+R382+T382+V382+X382+Z382</f>
        <v>769</v>
      </c>
      <c r="AC382" s="173">
        <f t="shared" ref="AC382:AC404" si="6384">SUM(C382,E382,G382,I382,K382,M382,O382,Q382,S382,U382,W382,Y382,AA382)</f>
        <v>158</v>
      </c>
      <c r="AE382" s="277" t="str">
        <f>$AE$10</f>
        <v>08:00 - 08:59</v>
      </c>
      <c r="AF382" s="126">
        <f>SUMIF($A$9:$A$32,$AE382,B$381:B$404)</f>
        <v>820</v>
      </c>
      <c r="AG382" s="190">
        <f t="shared" si="6354"/>
        <v>459</v>
      </c>
      <c r="AH382" s="191">
        <f t="shared" si="6354"/>
        <v>272</v>
      </c>
      <c r="AI382" s="192">
        <f t="shared" si="6354"/>
        <v>271</v>
      </c>
      <c r="AJ382" s="278">
        <f t="shared" si="6354"/>
        <v>959</v>
      </c>
      <c r="AK382" s="193">
        <f t="shared" si="6354"/>
        <v>468</v>
      </c>
      <c r="AL382" s="191">
        <f t="shared" si="6354"/>
        <v>929</v>
      </c>
      <c r="AM382" s="192">
        <f t="shared" si="6354"/>
        <v>710</v>
      </c>
      <c r="AN382" s="278">
        <f t="shared" si="6354"/>
        <v>139</v>
      </c>
      <c r="AO382" s="193">
        <f t="shared" si="6354"/>
        <v>314</v>
      </c>
      <c r="AP382" s="191">
        <f t="shared" si="6354"/>
        <v>300</v>
      </c>
      <c r="AQ382" s="278">
        <f t="shared" si="6354"/>
        <v>788</v>
      </c>
      <c r="AR382" s="194">
        <f t="shared" si="6354"/>
        <v>886</v>
      </c>
      <c r="AS382" s="195">
        <f t="shared" si="6354"/>
        <v>1150</v>
      </c>
      <c r="AT382" s="278">
        <f t="shared" si="6354"/>
        <v>571</v>
      </c>
      <c r="AU382" s="193">
        <f t="shared" si="6354"/>
        <v>423</v>
      </c>
      <c r="AV382" s="191">
        <f t="shared" si="6354"/>
        <v>728</v>
      </c>
      <c r="AW382" s="192">
        <f t="shared" si="6355"/>
        <v>501</v>
      </c>
      <c r="AX382" s="278">
        <f t="shared" si="6355"/>
        <v>91</v>
      </c>
      <c r="AY382" s="193">
        <f t="shared" si="6355"/>
        <v>224</v>
      </c>
      <c r="AZ382" s="191">
        <f t="shared" si="6355"/>
        <v>340</v>
      </c>
      <c r="BA382" s="192">
        <f t="shared" si="6355"/>
        <v>558</v>
      </c>
      <c r="BB382" s="278">
        <f t="shared" si="6355"/>
        <v>444</v>
      </c>
      <c r="BC382" s="193">
        <f t="shared" si="6355"/>
        <v>371</v>
      </c>
      <c r="BD382" s="191">
        <f t="shared" si="6355"/>
        <v>881</v>
      </c>
      <c r="BE382" s="278">
        <f t="shared" si="6355"/>
        <v>858</v>
      </c>
      <c r="BF382" s="172">
        <f>SUM(AF382,AH382,AJ382,AL382,AN382,AP382,AR382,AT382,AV382,AX382,AZ382,BB382,BD382)</f>
        <v>7360</v>
      </c>
      <c r="BG382" s="173">
        <f>SUM(AG382,AI382,AK382,AM382,AO382,AQ382,AS382,AU382,AW382,AY382,BA382,BC382,BE382)</f>
        <v>7095</v>
      </c>
      <c r="BI382" s="137" t="s">
        <v>17</v>
      </c>
      <c r="BJ382" s="129">
        <f>B382/B405</f>
        <v>1.2313937753721246E-2</v>
      </c>
      <c r="BK382" s="130">
        <f t="shared" ref="BK382" si="6385">C382/C405</f>
        <v>0</v>
      </c>
      <c r="BL382" s="131">
        <f t="shared" ref="BL382" si="6386">D382/D405</f>
        <v>1.6193181818181818E-2</v>
      </c>
      <c r="BM382" s="132">
        <f t="shared" ref="BM382" si="6387">E382/E405</f>
        <v>5.6931397665812699E-4</v>
      </c>
      <c r="BN382" s="129">
        <f t="shared" ref="BN382" si="6388">F382/F405</f>
        <v>3.4929519071310117E-2</v>
      </c>
      <c r="BO382" s="130">
        <f t="shared" ref="BO382" si="6389">G382/G405</f>
        <v>2.2941041523285156E-4</v>
      </c>
      <c r="BP382" s="131">
        <f t="shared" ref="BP382" si="6390">H382/H405</f>
        <v>1.4589337175792506E-2</v>
      </c>
      <c r="BQ382" s="132">
        <f t="shared" ref="BQ382" si="6391">I382/I405</f>
        <v>1.7139429257005741E-3</v>
      </c>
      <c r="BR382" s="129">
        <f t="shared" ref="BR382" si="6392">J382/J405</f>
        <v>2.517834662190516E-3</v>
      </c>
      <c r="BS382" s="130">
        <f t="shared" ref="BS382" si="6393">K382/K405</f>
        <v>2.9940119760479044E-3</v>
      </c>
      <c r="BT382" s="131">
        <f t="shared" ref="BT382" si="6394">L382/L405</f>
        <v>1.1655011655011655E-3</v>
      </c>
      <c r="BU382" s="129">
        <f t="shared" ref="BU382" si="6395">M382/M405</f>
        <v>2.4172835775796947E-3</v>
      </c>
      <c r="BV382" s="133">
        <f t="shared" ref="BV382" si="6396">N382/N405</f>
        <v>6.3335679099225895E-3</v>
      </c>
      <c r="BW382" s="134">
        <f t="shared" ref="BW382" si="6397">O382/O405</f>
        <v>3.4461152882205512E-3</v>
      </c>
      <c r="BX382" s="129">
        <f t="shared" ref="BX382" si="6398">P382/P405</f>
        <v>2.524854031876282E-3</v>
      </c>
      <c r="BY382" s="130">
        <f t="shared" ref="BY382" si="6399">Q382/Q405</f>
        <v>5.9823677581863979E-3</v>
      </c>
      <c r="BZ382" s="131">
        <f t="shared" ref="BZ382" si="6400">R382/R405</f>
        <v>1.3817359628187414E-3</v>
      </c>
      <c r="CA382" s="132">
        <f t="shared" ref="CA382" si="6401">S382/S405</f>
        <v>3.5361541275454214E-3</v>
      </c>
      <c r="CB382" s="129">
        <f t="shared" ref="CB382" si="6402">T382/T405</f>
        <v>0</v>
      </c>
      <c r="CC382" s="130">
        <f t="shared" ref="CC382" si="6403">U382/U405</f>
        <v>0</v>
      </c>
      <c r="CD382" s="131">
        <f t="shared" ref="CD382" si="6404">V382/V405</f>
        <v>0</v>
      </c>
      <c r="CE382" s="132">
        <f t="shared" ref="CE382" si="6405">W382/W405</f>
        <v>0</v>
      </c>
      <c r="CF382" s="129">
        <f t="shared" ref="CF382" si="6406">X382/X405</f>
        <v>0</v>
      </c>
      <c r="CG382" s="130">
        <f t="shared" ref="CG382" si="6407">Y382/Y405</f>
        <v>0</v>
      </c>
      <c r="CH382" s="131">
        <f t="shared" ref="CH382" si="6408">Z382/Z405</f>
        <v>0</v>
      </c>
      <c r="CI382" s="129">
        <f t="shared" ref="CI382" si="6409">AA382/AA405</f>
        <v>0</v>
      </c>
      <c r="CJ382" s="135">
        <f t="shared" ref="CJ382" si="6410">AB382/AB405</f>
        <v>8.2326114185999211E-3</v>
      </c>
      <c r="CK382" s="136">
        <f t="shared" ref="CK382" si="6411">AC382/AC405</f>
        <v>1.6956064475971754E-3</v>
      </c>
    </row>
    <row r="383" spans="1:89" ht="13.5" thickBot="1" x14ac:dyDescent="0.25">
      <c r="A383" s="146" t="s">
        <v>18</v>
      </c>
      <c r="B383" s="196">
        <v>610</v>
      </c>
      <c r="C383" s="197">
        <v>73</v>
      </c>
      <c r="D383" s="198">
        <v>252</v>
      </c>
      <c r="E383" s="199">
        <v>56</v>
      </c>
      <c r="F383" s="196">
        <v>1046</v>
      </c>
      <c r="G383" s="200">
        <v>165</v>
      </c>
      <c r="H383" s="198">
        <v>721</v>
      </c>
      <c r="I383" s="199">
        <v>298</v>
      </c>
      <c r="J383" s="196">
        <v>31</v>
      </c>
      <c r="K383" s="200">
        <v>95</v>
      </c>
      <c r="L383" s="198">
        <v>136</v>
      </c>
      <c r="M383" s="196">
        <v>318</v>
      </c>
      <c r="N383" s="201">
        <v>599</v>
      </c>
      <c r="O383" s="202">
        <v>608</v>
      </c>
      <c r="P383" s="196">
        <v>251</v>
      </c>
      <c r="Q383" s="200">
        <v>410</v>
      </c>
      <c r="R383" s="198">
        <v>303</v>
      </c>
      <c r="S383" s="199">
        <v>372</v>
      </c>
      <c r="T383" s="196">
        <v>31</v>
      </c>
      <c r="U383" s="200">
        <v>161</v>
      </c>
      <c r="V383" s="198">
        <v>184</v>
      </c>
      <c r="W383" s="199">
        <v>357</v>
      </c>
      <c r="X383" s="196">
        <v>302</v>
      </c>
      <c r="Y383" s="200">
        <v>160</v>
      </c>
      <c r="Z383" s="198">
        <v>609</v>
      </c>
      <c r="AA383" s="196">
        <v>436</v>
      </c>
      <c r="AB383" s="170">
        <f t="shared" si="6383"/>
        <v>5075</v>
      </c>
      <c r="AC383" s="173">
        <f t="shared" si="6384"/>
        <v>3509</v>
      </c>
      <c r="AE383" s="275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8.2543978349120431E-2</v>
      </c>
      <c r="BK383" s="130">
        <f t="shared" ref="BK383" si="6412">C383/C405</f>
        <v>9.4181395948909809E-3</v>
      </c>
      <c r="BL383" s="131">
        <f t="shared" ref="BL383" si="6413">D383/D405</f>
        <v>7.1590909090909094E-2</v>
      </c>
      <c r="BM383" s="132">
        <f t="shared" ref="BM383" si="6414">E383/E405</f>
        <v>1.5940791346427556E-2</v>
      </c>
      <c r="BN383" s="129">
        <f t="shared" ref="BN383" si="6415">F383/F405</f>
        <v>0.1084162520729685</v>
      </c>
      <c r="BO383" s="130">
        <f t="shared" ref="BO383" si="6416">G383/G405</f>
        <v>1.8926359256710254E-2</v>
      </c>
      <c r="BP383" s="131">
        <f t="shared" ref="BP383" si="6417">H383/H405</f>
        <v>6.4931556195965412E-2</v>
      </c>
      <c r="BQ383" s="132">
        <f t="shared" ref="BQ383" si="6418">I383/I405</f>
        <v>2.5537749592938554E-2</v>
      </c>
      <c r="BR383" s="129">
        <f t="shared" ref="BR383" si="6419">J383/J405</f>
        <v>1.3008812421317666E-2</v>
      </c>
      <c r="BS383" s="130">
        <f t="shared" ref="BS383" si="6420">K383/K405</f>
        <v>4.0633019674935843E-2</v>
      </c>
      <c r="BT383" s="131">
        <f t="shared" ref="BT383" si="6421">L383/L405</f>
        <v>1.9813519813519812E-2</v>
      </c>
      <c r="BU383" s="129">
        <f t="shared" ref="BU383" si="6422">M383/M405</f>
        <v>4.8043511104396433E-2</v>
      </c>
      <c r="BV383" s="133">
        <f t="shared" ref="BV383" si="6423">N383/N405</f>
        <v>4.6837125654859646E-2</v>
      </c>
      <c r="BW383" s="134">
        <f t="shared" ref="BW383" si="6424">O383/O405</f>
        <v>4.7619047619047616E-2</v>
      </c>
      <c r="BX383" s="129">
        <f t="shared" ref="BX383" si="6425">P383/P405</f>
        <v>3.9608647625059175E-2</v>
      </c>
      <c r="BY383" s="130">
        <f t="shared" ref="BY383" si="6426">Q383/Q405</f>
        <v>6.4546599496221657E-2</v>
      </c>
      <c r="BZ383" s="131">
        <f t="shared" ref="BZ383" si="6427">R383/R405</f>
        <v>3.8060545157643511E-2</v>
      </c>
      <c r="CA383" s="132">
        <f t="shared" ref="CA383" si="6428">S383/S405</f>
        <v>4.5360321911961952E-2</v>
      </c>
      <c r="CB383" s="129">
        <f t="shared" ref="CB383" si="6429">T383/T405</f>
        <v>1.7553793884484713E-2</v>
      </c>
      <c r="CC383" s="130">
        <f t="shared" ref="CC383" si="6430">U383/U405</f>
        <v>8.6004273504273504E-2</v>
      </c>
      <c r="CD383" s="131">
        <f t="shared" ref="CD383" si="6431">V383/V405</f>
        <v>2.9035821366577244E-2</v>
      </c>
      <c r="CE383" s="132">
        <f t="shared" ref="CE383" si="6432">W383/W405</f>
        <v>4.8830529339351662E-2</v>
      </c>
      <c r="CF383" s="129">
        <f t="shared" ref="CF383" si="6433">X383/X405</f>
        <v>5.3103569544575346E-2</v>
      </c>
      <c r="CG383" s="130">
        <f t="shared" ref="CG383" si="6434">Y383/Y405</f>
        <v>4.3490078825767872E-2</v>
      </c>
      <c r="CH383" s="131">
        <f t="shared" ref="CH383" si="6435">Z383/Z405</f>
        <v>5.2396111158909062E-2</v>
      </c>
      <c r="CI383" s="129">
        <f t="shared" ref="CI383" si="6436">AA383/AA405</f>
        <v>3.5186829150189655E-2</v>
      </c>
      <c r="CJ383" s="135">
        <f t="shared" ref="CJ383" si="6437">AB383/AB405</f>
        <v>5.4330953120149024E-2</v>
      </c>
      <c r="CK383" s="136">
        <f t="shared" ref="CK383" si="6438">AC383/AC405</f>
        <v>3.7657487497585372E-2</v>
      </c>
    </row>
    <row r="384" spans="1:89" ht="14.25" thickTop="1" thickBot="1" x14ac:dyDescent="0.25">
      <c r="A384" s="137" t="s">
        <v>19</v>
      </c>
      <c r="B384" s="189">
        <v>829</v>
      </c>
      <c r="C384" s="190">
        <v>369</v>
      </c>
      <c r="D384" s="191">
        <v>443</v>
      </c>
      <c r="E384" s="192">
        <v>201</v>
      </c>
      <c r="F384" s="189">
        <v>946</v>
      </c>
      <c r="G384" s="193">
        <v>460</v>
      </c>
      <c r="H384" s="191">
        <v>946</v>
      </c>
      <c r="I384" s="192">
        <v>588</v>
      </c>
      <c r="J384" s="189">
        <v>82</v>
      </c>
      <c r="K384" s="193">
        <v>217</v>
      </c>
      <c r="L384" s="191">
        <v>309</v>
      </c>
      <c r="M384" s="189">
        <v>676</v>
      </c>
      <c r="N384" s="194">
        <v>1075</v>
      </c>
      <c r="O384" s="195">
        <v>1172</v>
      </c>
      <c r="P384" s="189">
        <v>546</v>
      </c>
      <c r="Q384" s="193">
        <v>525</v>
      </c>
      <c r="R384" s="191">
        <v>637</v>
      </c>
      <c r="S384" s="192">
        <v>519</v>
      </c>
      <c r="T384" s="189">
        <v>99</v>
      </c>
      <c r="U384" s="193">
        <v>250</v>
      </c>
      <c r="V384" s="191">
        <v>342</v>
      </c>
      <c r="W384" s="192">
        <v>632</v>
      </c>
      <c r="X384" s="189">
        <v>539</v>
      </c>
      <c r="Y384" s="193">
        <v>367</v>
      </c>
      <c r="Z384" s="191">
        <v>962</v>
      </c>
      <c r="AA384" s="189">
        <v>860</v>
      </c>
      <c r="AB384" s="170">
        <f t="shared" si="6383"/>
        <v>7755</v>
      </c>
      <c r="AC384" s="173">
        <f t="shared" si="6384"/>
        <v>6836</v>
      </c>
      <c r="AE384" s="269" t="s">
        <v>13</v>
      </c>
      <c r="AF384" s="20">
        <f t="shared" ref="AF384:BG384" si="6439">SUM(AF381:AF383)</f>
        <v>1611</v>
      </c>
      <c r="AG384" s="21">
        <f t="shared" si="6439"/>
        <v>955</v>
      </c>
      <c r="AH384" s="20">
        <f t="shared" si="6439"/>
        <v>633</v>
      </c>
      <c r="AI384" s="21">
        <f t="shared" si="6439"/>
        <v>548</v>
      </c>
      <c r="AJ384" s="20">
        <f t="shared" si="6439"/>
        <v>1903</v>
      </c>
      <c r="AK384" s="21">
        <f t="shared" si="6439"/>
        <v>964</v>
      </c>
      <c r="AL384" s="20">
        <f t="shared" si="6439"/>
        <v>1831</v>
      </c>
      <c r="AM384" s="21">
        <f t="shared" si="6439"/>
        <v>1395</v>
      </c>
      <c r="AN384" s="20">
        <f t="shared" si="6439"/>
        <v>254</v>
      </c>
      <c r="AO384" s="21">
        <f t="shared" si="6439"/>
        <v>636</v>
      </c>
      <c r="AP384" s="20">
        <f t="shared" si="6439"/>
        <v>660</v>
      </c>
      <c r="AQ384" s="21">
        <f t="shared" si="6439"/>
        <v>1637</v>
      </c>
      <c r="AR384" s="20">
        <f t="shared" si="6439"/>
        <v>1935</v>
      </c>
      <c r="AS384" s="21">
        <f t="shared" si="6439"/>
        <v>2490</v>
      </c>
      <c r="AT384" s="20">
        <f t="shared" si="6439"/>
        <v>1150</v>
      </c>
      <c r="AU384" s="21">
        <f t="shared" si="6439"/>
        <v>1028</v>
      </c>
      <c r="AV384" s="20">
        <f t="shared" si="6439"/>
        <v>1573</v>
      </c>
      <c r="AW384" s="21">
        <f t="shared" si="6439"/>
        <v>1068</v>
      </c>
      <c r="AX384" s="20">
        <f t="shared" si="6439"/>
        <v>197</v>
      </c>
      <c r="AY384" s="21">
        <f t="shared" si="6439"/>
        <v>530</v>
      </c>
      <c r="AZ384" s="20">
        <f t="shared" si="6439"/>
        <v>736</v>
      </c>
      <c r="BA384" s="21">
        <f t="shared" si="6439"/>
        <v>1245</v>
      </c>
      <c r="BB384" s="20">
        <f t="shared" si="6439"/>
        <v>982</v>
      </c>
      <c r="BC384" s="21">
        <f t="shared" si="6439"/>
        <v>854</v>
      </c>
      <c r="BD384" s="20">
        <f t="shared" si="6439"/>
        <v>1807</v>
      </c>
      <c r="BE384" s="21">
        <f t="shared" si="6439"/>
        <v>1707</v>
      </c>
      <c r="BF384" s="174">
        <f t="shared" si="6439"/>
        <v>15272</v>
      </c>
      <c r="BG384" s="175">
        <f t="shared" si="6439"/>
        <v>15057</v>
      </c>
      <c r="BI384" s="137" t="s">
        <v>19</v>
      </c>
      <c r="BJ384" s="129">
        <f>B384/B405</f>
        <v>0.11217861975642761</v>
      </c>
      <c r="BK384" s="130">
        <f t="shared" ref="BK384" si="6440">C384/C405</f>
        <v>4.7606760418010582E-2</v>
      </c>
      <c r="BL384" s="131">
        <f t="shared" ref="BL384" si="6441">D384/D405</f>
        <v>0.12585227272727273</v>
      </c>
      <c r="BM384" s="132">
        <f t="shared" ref="BM384" si="6442">E384/E405</f>
        <v>5.7216054654141757E-2</v>
      </c>
      <c r="BN384" s="129">
        <f t="shared" ref="BN384" si="6443">F384/F405</f>
        <v>9.8051409618573795E-2</v>
      </c>
      <c r="BO384" s="130">
        <f t="shared" ref="BO384" si="6444">G384/G405</f>
        <v>5.2764395503555862E-2</v>
      </c>
      <c r="BP384" s="131">
        <f t="shared" ref="BP384" si="6445">H384/H405</f>
        <v>8.5194524495677229E-2</v>
      </c>
      <c r="BQ384" s="132">
        <f t="shared" ref="BQ384" si="6446">I384/I405</f>
        <v>5.0389922015596882E-2</v>
      </c>
      <c r="BR384" s="129">
        <f t="shared" ref="BR384" si="6447">J384/J405</f>
        <v>3.4410407049937052E-2</v>
      </c>
      <c r="BS384" s="130">
        <f t="shared" ref="BS384" si="6448">K384/K405</f>
        <v>9.2814371257485026E-2</v>
      </c>
      <c r="BT384" s="131">
        <f t="shared" ref="BT384" si="6449">L384/L405</f>
        <v>4.501748251748252E-2</v>
      </c>
      <c r="BU384" s="129">
        <f t="shared" ref="BU384" si="6450">M384/M405</f>
        <v>0.10213023115274211</v>
      </c>
      <c r="BV384" s="133">
        <f t="shared" ref="BV384" si="6451">N384/N405</f>
        <v>8.4056611150207211E-2</v>
      </c>
      <c r="BW384" s="134">
        <f t="shared" ref="BW384" si="6452">O384/O405</f>
        <v>9.1791979949874689E-2</v>
      </c>
      <c r="BX384" s="129">
        <f t="shared" ref="BX384" si="6453">P384/P405</f>
        <v>8.6160643837778134E-2</v>
      </c>
      <c r="BY384" s="130">
        <f t="shared" ref="BY384" si="6454">Q384/Q405</f>
        <v>8.2651133501259452E-2</v>
      </c>
      <c r="BZ384" s="131">
        <f t="shared" ref="BZ384" si="6455">R384/R405</f>
        <v>8.0015073483230753E-2</v>
      </c>
      <c r="CA384" s="132">
        <f t="shared" ref="CA384" si="6456">S384/S405</f>
        <v>6.3284965248140465E-2</v>
      </c>
      <c r="CB384" s="129">
        <f t="shared" ref="CB384" si="6457">T384/T405</f>
        <v>5.6058890147225371E-2</v>
      </c>
      <c r="CC384" s="130">
        <f t="shared" ref="CC384" si="6458">U384/U405</f>
        <v>0.13354700854700854</v>
      </c>
      <c r="CD384" s="131">
        <f t="shared" ref="CD384" si="6459">V384/V405</f>
        <v>5.3968754931355528E-2</v>
      </c>
      <c r="CE384" s="132">
        <f t="shared" ref="CE384" si="6460">W384/W405</f>
        <v>8.644508275201751E-2</v>
      </c>
      <c r="CF384" s="129">
        <f t="shared" ref="CF384" si="6461">X384/X405</f>
        <v>9.4777562862669251E-2</v>
      </c>
      <c r="CG384" s="130">
        <f t="shared" ref="CG384" si="6462">Y384/Y405</f>
        <v>9.9755368306605058E-2</v>
      </c>
      <c r="CH384" s="131">
        <f t="shared" ref="CH384" si="6463">Z384/Z405</f>
        <v>8.2766927643465549E-2</v>
      </c>
      <c r="CI384" s="129">
        <f t="shared" ref="CI384" si="6464">AA384/AA405</f>
        <v>6.9405213461383258E-2</v>
      </c>
      <c r="CJ384" s="135">
        <f t="shared" ref="CJ384" si="6465">AB384/AB405</f>
        <v>8.3021978610198166E-2</v>
      </c>
      <c r="CK384" s="136">
        <f t="shared" ref="CK384" si="6466">AC384/AC405</f>
        <v>7.3361808074520835E-2</v>
      </c>
    </row>
    <row r="385" spans="1:89" ht="13.5" thickTop="1" x14ac:dyDescent="0.2">
      <c r="A385" s="146" t="s">
        <v>20</v>
      </c>
      <c r="B385" s="196">
        <v>791</v>
      </c>
      <c r="C385" s="197">
        <v>496</v>
      </c>
      <c r="D385" s="198">
        <v>361</v>
      </c>
      <c r="E385" s="199">
        <v>277</v>
      </c>
      <c r="F385" s="196">
        <v>944</v>
      </c>
      <c r="G385" s="200">
        <v>496</v>
      </c>
      <c r="H385" s="198">
        <v>902</v>
      </c>
      <c r="I385" s="199">
        <v>685</v>
      </c>
      <c r="J385" s="196">
        <v>115</v>
      </c>
      <c r="K385" s="200">
        <v>322</v>
      </c>
      <c r="L385" s="198">
        <v>360</v>
      </c>
      <c r="M385" s="196">
        <v>849</v>
      </c>
      <c r="N385" s="201">
        <v>1049</v>
      </c>
      <c r="O385" s="202">
        <v>1340</v>
      </c>
      <c r="P385" s="196">
        <v>579</v>
      </c>
      <c r="Q385" s="200">
        <v>605</v>
      </c>
      <c r="R385" s="198">
        <v>845</v>
      </c>
      <c r="S385" s="199">
        <v>567</v>
      </c>
      <c r="T385" s="196">
        <v>106</v>
      </c>
      <c r="U385" s="200">
        <v>306</v>
      </c>
      <c r="V385" s="198">
        <v>396</v>
      </c>
      <c r="W385" s="199">
        <v>687</v>
      </c>
      <c r="X385" s="196">
        <v>538</v>
      </c>
      <c r="Y385" s="200">
        <v>483</v>
      </c>
      <c r="Z385" s="198">
        <v>926</v>
      </c>
      <c r="AA385" s="196">
        <v>849</v>
      </c>
      <c r="AB385" s="170">
        <f t="shared" si="6383"/>
        <v>7912</v>
      </c>
      <c r="AC385" s="173">
        <f t="shared" si="6384"/>
        <v>7962</v>
      </c>
      <c r="BI385" s="146" t="s">
        <v>20</v>
      </c>
      <c r="BJ385" s="129">
        <f>B385/B405</f>
        <v>0.10703653585926928</v>
      </c>
      <c r="BK385" s="130">
        <f t="shared" ref="BK385" si="6467">C385/C405</f>
        <v>6.3991743000903115E-2</v>
      </c>
      <c r="BL385" s="131">
        <f t="shared" ref="BL385" si="6468">D385/D405</f>
        <v>0.10255681818181818</v>
      </c>
      <c r="BM385" s="132">
        <f t="shared" ref="BM385" si="6469">E385/E405</f>
        <v>7.8849985767150577E-2</v>
      </c>
      <c r="BN385" s="129">
        <f t="shared" ref="BN385" si="6470">F385/F405</f>
        <v>9.7844112769485903E-2</v>
      </c>
      <c r="BO385" s="130">
        <f t="shared" ref="BO385" si="6471">G385/G405</f>
        <v>5.6893782977747193E-2</v>
      </c>
      <c r="BP385" s="131">
        <f t="shared" ref="BP385" si="6472">H385/H405</f>
        <v>8.1231988472622474E-2</v>
      </c>
      <c r="BQ385" s="132">
        <f t="shared" ref="BQ385" si="6473">I385/I405</f>
        <v>5.8702545205244663E-2</v>
      </c>
      <c r="BR385" s="129">
        <f t="shared" ref="BR385" si="6474">J385/J405</f>
        <v>4.825849769198489E-2</v>
      </c>
      <c r="BS385" s="130">
        <f t="shared" ref="BS385" si="6475">K385/K405</f>
        <v>0.1377245508982036</v>
      </c>
      <c r="BT385" s="131">
        <f t="shared" ref="BT385" si="6476">L385/L405</f>
        <v>5.2447552447552448E-2</v>
      </c>
      <c r="BU385" s="129">
        <f t="shared" ref="BU385" si="6477">M385/M405</f>
        <v>0.12826710983532255</v>
      </c>
      <c r="BV385" s="133">
        <f t="shared" ref="BV385" si="6478">N385/N405</f>
        <v>8.2023614043318482E-2</v>
      </c>
      <c r="BW385" s="134">
        <f t="shared" ref="BW385" si="6479">O385/O405</f>
        <v>0.10494987468671679</v>
      </c>
      <c r="BX385" s="129">
        <f t="shared" ref="BX385" si="6480">P385/P405</f>
        <v>9.1368155278522961E-2</v>
      </c>
      <c r="BY385" s="130">
        <f t="shared" ref="BY385" si="6481">Q385/Q405</f>
        <v>9.5245591939546598E-2</v>
      </c>
      <c r="BZ385" s="131">
        <f t="shared" ref="BZ385" si="6482">R385/R405</f>
        <v>0.10614244441653059</v>
      </c>
      <c r="CA385" s="132">
        <f t="shared" ref="CA385" si="6483">S385/S405</f>
        <v>6.9137910010974274E-2</v>
      </c>
      <c r="CB385" s="129">
        <f t="shared" ref="CB385" si="6484">T385/T405</f>
        <v>6.0022650056625139E-2</v>
      </c>
      <c r="CC385" s="130">
        <f t="shared" ref="CC385" si="6485">U385/U405</f>
        <v>0.16346153846153846</v>
      </c>
      <c r="CD385" s="131">
        <f t="shared" ref="CD385" si="6486">V385/V405</f>
        <v>6.2490137288937986E-2</v>
      </c>
      <c r="CE385" s="132">
        <f t="shared" ref="CE385" si="6487">W385/W405</f>
        <v>9.3967993434550673E-2</v>
      </c>
      <c r="CF385" s="129">
        <f t="shared" ref="CF385" si="6488">X385/X405</f>
        <v>9.4601723228415688E-2</v>
      </c>
      <c r="CG385" s="130">
        <f t="shared" ref="CG385" si="6489">Y385/Y405</f>
        <v>0.13128567545528677</v>
      </c>
      <c r="CH385" s="131">
        <f t="shared" ref="CH385" si="6490">Z385/Z405</f>
        <v>7.9669620579884706E-2</v>
      </c>
      <c r="CI385" s="129">
        <f t="shared" ref="CI385" si="6491">AA385/AA405</f>
        <v>6.8517472358970224E-2</v>
      </c>
      <c r="CJ385" s="135">
        <f t="shared" ref="CJ385" si="6492">AB385/AB405</f>
        <v>8.4702758834801786E-2</v>
      </c>
      <c r="CK385" s="136">
        <f t="shared" ref="CK385" si="6493">AC385/AC405</f>
        <v>8.5445686935244999E-2</v>
      </c>
    </row>
    <row r="386" spans="1:89" ht="13.5" thickBot="1" x14ac:dyDescent="0.25">
      <c r="A386" s="137" t="s">
        <v>21</v>
      </c>
      <c r="B386" s="189">
        <v>820</v>
      </c>
      <c r="C386" s="190">
        <v>459</v>
      </c>
      <c r="D386" s="191">
        <v>272</v>
      </c>
      <c r="E386" s="192">
        <v>271</v>
      </c>
      <c r="F386" s="189">
        <v>959</v>
      </c>
      <c r="G386" s="193">
        <v>468</v>
      </c>
      <c r="H386" s="191">
        <v>929</v>
      </c>
      <c r="I386" s="192">
        <v>710</v>
      </c>
      <c r="J386" s="189">
        <v>139</v>
      </c>
      <c r="K386" s="193">
        <v>314</v>
      </c>
      <c r="L386" s="191">
        <v>300</v>
      </c>
      <c r="M386" s="189">
        <v>788</v>
      </c>
      <c r="N386" s="194">
        <v>886</v>
      </c>
      <c r="O386" s="195">
        <v>1150</v>
      </c>
      <c r="P386" s="189">
        <v>571</v>
      </c>
      <c r="Q386" s="193">
        <v>423</v>
      </c>
      <c r="R386" s="191">
        <v>728</v>
      </c>
      <c r="S386" s="192">
        <v>501</v>
      </c>
      <c r="T386" s="189">
        <v>91</v>
      </c>
      <c r="U386" s="193">
        <v>224</v>
      </c>
      <c r="V386" s="191">
        <v>340</v>
      </c>
      <c r="W386" s="192">
        <v>558</v>
      </c>
      <c r="X386" s="189">
        <v>444</v>
      </c>
      <c r="Y386" s="193">
        <v>371</v>
      </c>
      <c r="Z386" s="191">
        <v>881</v>
      </c>
      <c r="AA386" s="189">
        <v>858</v>
      </c>
      <c r="AB386" s="170">
        <f t="shared" si="6383"/>
        <v>7360</v>
      </c>
      <c r="AC386" s="173">
        <f t="shared" si="6384"/>
        <v>7095</v>
      </c>
      <c r="AE386" s="272" t="s">
        <v>85</v>
      </c>
      <c r="BI386" s="137" t="s">
        <v>21</v>
      </c>
      <c r="BJ386" s="129">
        <f>B386/B405</f>
        <v>0.11096075778078485</v>
      </c>
      <c r="BK386" s="130">
        <f t="shared" ref="BK386" si="6494">C386/C405</f>
        <v>5.921816539801316E-2</v>
      </c>
      <c r="BL386" s="131">
        <f t="shared" ref="BL386" si="6495">D386/D405</f>
        <v>7.7272727272727271E-2</v>
      </c>
      <c r="BM386" s="132">
        <f t="shared" ref="BM386" si="6496">E386/E405</f>
        <v>7.7142043837176197E-2</v>
      </c>
      <c r="BN386" s="129">
        <f t="shared" ref="BN386" si="6497">F386/F405</f>
        <v>9.9398839137645106E-2</v>
      </c>
      <c r="BO386" s="130">
        <f t="shared" ref="BO386" si="6498">G386/G405</f>
        <v>5.3682037164487266E-2</v>
      </c>
      <c r="BP386" s="131">
        <f t="shared" ref="BP386" si="6499">H386/H405</f>
        <v>8.36635446685879E-2</v>
      </c>
      <c r="BQ386" s="132">
        <f t="shared" ref="BQ386" si="6500">I386/I405</f>
        <v>6.084497386237038E-2</v>
      </c>
      <c r="BR386" s="129">
        <f t="shared" ref="BR386" si="6501">J386/J405</f>
        <v>5.8329836340746954E-2</v>
      </c>
      <c r="BS386" s="130">
        <f t="shared" ref="BS386" si="6502">K386/K405</f>
        <v>0.13430282292557741</v>
      </c>
      <c r="BT386" s="131">
        <f t="shared" ref="BT386" si="6503">L386/L405</f>
        <v>4.3706293706293704E-2</v>
      </c>
      <c r="BU386" s="129">
        <f t="shared" ref="BU386" si="6504">M386/M405</f>
        <v>0.11905121619579997</v>
      </c>
      <c r="BV386" s="133">
        <f t="shared" ref="BV386" si="6505">N386/N405</f>
        <v>6.9278286027054506E-2</v>
      </c>
      <c r="BW386" s="134">
        <f t="shared" ref="BW386" si="6506">O386/O405</f>
        <v>9.0068922305764409E-2</v>
      </c>
      <c r="BX386" s="129">
        <f t="shared" ref="BX386" si="6507">P386/P405</f>
        <v>9.0105728262584825E-2</v>
      </c>
      <c r="BY386" s="130">
        <f t="shared" ref="BY386" si="6508">Q386/Q405</f>
        <v>6.6593198992443328E-2</v>
      </c>
      <c r="BZ386" s="131">
        <f t="shared" ref="BZ386" si="6509">R386/R405</f>
        <v>9.144579826654943E-2</v>
      </c>
      <c r="CA386" s="132">
        <f t="shared" ref="CA386" si="6510">S386/S405</f>
        <v>6.1090110962077795E-2</v>
      </c>
      <c r="CB386" s="129">
        <f t="shared" ref="CB386" si="6511">T386/T405</f>
        <v>5.1528878822197054E-2</v>
      </c>
      <c r="CC386" s="130">
        <f t="shared" ref="CC386" si="6512">U386/U405</f>
        <v>0.11965811965811966</v>
      </c>
      <c r="CD386" s="131">
        <f t="shared" ref="CD386" si="6513">V386/V405</f>
        <v>5.3653148177370998E-2</v>
      </c>
      <c r="CE386" s="132">
        <f t="shared" ref="CE386" si="6514">W386/W405</f>
        <v>7.6323348379154693E-2</v>
      </c>
      <c r="CF386" s="129">
        <f t="shared" ref="CF386" si="6515">X386/X405</f>
        <v>7.8072797608580977E-2</v>
      </c>
      <c r="CG386" s="130">
        <f t="shared" ref="CG386" si="6516">Y386/Y405</f>
        <v>0.10084262027724926</v>
      </c>
      <c r="CH386" s="131">
        <f t="shared" ref="CH386" si="6517">Z386/Z405</f>
        <v>7.5797986750408677E-2</v>
      </c>
      <c r="CI386" s="129">
        <f t="shared" ref="CI386" si="6518">AA386/AA405</f>
        <v>6.924380598821725E-2</v>
      </c>
      <c r="CJ386" s="135">
        <f t="shared" ref="CJ386" si="6519">AB386/AB405</f>
        <v>7.8793264032373758E-2</v>
      </c>
      <c r="CK386" s="136">
        <f t="shared" ref="CK386" si="6520">AC386/AC405</f>
        <v>7.6141314846214933E-2</v>
      </c>
    </row>
    <row r="387" spans="1:89" ht="14.25" thickTop="1" thickBot="1" x14ac:dyDescent="0.25">
      <c r="A387" s="146" t="s">
        <v>22</v>
      </c>
      <c r="B387" s="196">
        <v>570</v>
      </c>
      <c r="C387" s="197">
        <v>528</v>
      </c>
      <c r="D387" s="198">
        <v>262</v>
      </c>
      <c r="E387" s="199">
        <v>211</v>
      </c>
      <c r="F387" s="196">
        <v>953</v>
      </c>
      <c r="G387" s="200">
        <v>333</v>
      </c>
      <c r="H387" s="198">
        <v>941</v>
      </c>
      <c r="I387" s="199">
        <v>781</v>
      </c>
      <c r="J387" s="196">
        <v>123</v>
      </c>
      <c r="K387" s="200">
        <v>307</v>
      </c>
      <c r="L387" s="198">
        <v>307</v>
      </c>
      <c r="M387" s="196">
        <v>909</v>
      </c>
      <c r="N387" s="201">
        <v>804</v>
      </c>
      <c r="O387" s="202">
        <v>1156</v>
      </c>
      <c r="P387" s="196">
        <v>452</v>
      </c>
      <c r="Q387" s="200">
        <v>439</v>
      </c>
      <c r="R387" s="198">
        <v>736</v>
      </c>
      <c r="S387" s="199">
        <v>523</v>
      </c>
      <c r="T387" s="196">
        <v>70</v>
      </c>
      <c r="U387" s="200">
        <v>192</v>
      </c>
      <c r="V387" s="198">
        <v>286</v>
      </c>
      <c r="W387" s="199">
        <v>769</v>
      </c>
      <c r="X387" s="196">
        <v>300</v>
      </c>
      <c r="Y387" s="200">
        <v>343</v>
      </c>
      <c r="Z387" s="198">
        <v>786</v>
      </c>
      <c r="AA387" s="196">
        <v>947</v>
      </c>
      <c r="AB387" s="170">
        <f t="shared" si="6383"/>
        <v>6590</v>
      </c>
      <c r="AC387" s="173">
        <f t="shared" si="6384"/>
        <v>7438</v>
      </c>
      <c r="AE387" s="298" t="s">
        <v>0</v>
      </c>
      <c r="AF387" s="292" t="s">
        <v>1</v>
      </c>
      <c r="AG387" s="293"/>
      <c r="AH387" s="292" t="s">
        <v>2</v>
      </c>
      <c r="AI387" s="293"/>
      <c r="AJ387" s="292" t="s">
        <v>3</v>
      </c>
      <c r="AK387" s="293"/>
      <c r="AL387" s="292" t="s">
        <v>4</v>
      </c>
      <c r="AM387" s="293"/>
      <c r="AN387" s="292" t="s">
        <v>5</v>
      </c>
      <c r="AO387" s="293"/>
      <c r="AP387" s="292" t="s">
        <v>6</v>
      </c>
      <c r="AQ387" s="293"/>
      <c r="AR387" s="292" t="s">
        <v>7</v>
      </c>
      <c r="AS387" s="293"/>
      <c r="AT387" s="292" t="s">
        <v>8</v>
      </c>
      <c r="AU387" s="293"/>
      <c r="AV387" s="292" t="s">
        <v>9</v>
      </c>
      <c r="AW387" s="293"/>
      <c r="AX387" s="292" t="s">
        <v>10</v>
      </c>
      <c r="AY387" s="293"/>
      <c r="AZ387" s="292" t="s">
        <v>11</v>
      </c>
      <c r="BA387" s="293"/>
      <c r="BB387" s="292" t="s">
        <v>12</v>
      </c>
      <c r="BC387" s="293"/>
      <c r="BD387" s="294" t="s">
        <v>40</v>
      </c>
      <c r="BE387" s="295"/>
      <c r="BF387" s="296" t="s">
        <v>41</v>
      </c>
      <c r="BG387" s="297"/>
      <c r="BI387" s="146" t="s">
        <v>22</v>
      </c>
      <c r="BJ387" s="129">
        <f>B387/B405</f>
        <v>7.7131258457374827E-2</v>
      </c>
      <c r="BK387" s="130">
        <f t="shared" ref="BK387" si="6521">C387/C405</f>
        <v>6.8120242549348467E-2</v>
      </c>
      <c r="BL387" s="131">
        <f t="shared" ref="BL387" si="6522">D387/D405</f>
        <v>7.4431818181818182E-2</v>
      </c>
      <c r="BM387" s="132">
        <f t="shared" ref="BM387" si="6523">E387/E405</f>
        <v>6.0062624537432392E-2</v>
      </c>
      <c r="BN387" s="129">
        <f t="shared" ref="BN387" si="6524">F387/F405</f>
        <v>9.8776948590381428E-2</v>
      </c>
      <c r="BO387" s="130">
        <f t="shared" ref="BO387" si="6525">G387/G405</f>
        <v>3.8196834136269786E-2</v>
      </c>
      <c r="BP387" s="131">
        <f t="shared" ref="BP387" si="6526">H387/H405</f>
        <v>8.4744236311239188E-2</v>
      </c>
      <c r="BQ387" s="132">
        <f t="shared" ref="BQ387" si="6527">I387/I405</f>
        <v>6.6929471248607417E-2</v>
      </c>
      <c r="BR387" s="129">
        <f t="shared" ref="BR387" si="6528">J387/J405</f>
        <v>5.1615610574905581E-2</v>
      </c>
      <c r="BS387" s="130">
        <f t="shared" ref="BS387" si="6529">K387/K405</f>
        <v>0.13130881094952951</v>
      </c>
      <c r="BT387" s="131">
        <f t="shared" ref="BT387" si="6530">L387/L405</f>
        <v>4.4726107226107224E-2</v>
      </c>
      <c r="BU387" s="129">
        <f t="shared" ref="BU387" si="6531">M387/M405</f>
        <v>0.13733192325124641</v>
      </c>
      <c r="BV387" s="133">
        <f t="shared" ref="BV387" si="6532">N387/N405</f>
        <v>6.2866525920713109E-2</v>
      </c>
      <c r="BW387" s="134">
        <f t="shared" ref="BW387" si="6533">O387/O405</f>
        <v>9.0538847117794488E-2</v>
      </c>
      <c r="BX387" s="129">
        <f t="shared" ref="BX387" si="6534">P387/P405</f>
        <v>7.1327126400504967E-2</v>
      </c>
      <c r="BY387" s="130">
        <f t="shared" ref="BY387" si="6535">Q387/Q405</f>
        <v>6.9112090680100755E-2</v>
      </c>
      <c r="BZ387" s="131">
        <f t="shared" ref="BZ387" si="6536">R387/R405</f>
        <v>9.2450697148599423E-2</v>
      </c>
      <c r="CA387" s="132">
        <f t="shared" ref="CA387" si="6537">S387/S405</f>
        <v>6.3772710645043293E-2</v>
      </c>
      <c r="CB387" s="129">
        <f t="shared" ref="CB387" si="6538">T387/T405</f>
        <v>3.9637599093997736E-2</v>
      </c>
      <c r="CC387" s="130">
        <f t="shared" ref="CC387" si="6539">U387/U405</f>
        <v>0.10256410256410256</v>
      </c>
      <c r="CD387" s="131">
        <f t="shared" ref="CD387" si="6540">V387/V405</f>
        <v>4.5131765819788547E-2</v>
      </c>
      <c r="CE387" s="132">
        <f t="shared" ref="CE387" si="6541">W387/W405</f>
        <v>0.10518396936123649</v>
      </c>
      <c r="CF387" s="129">
        <f t="shared" ref="CF387" si="6542">X387/X405</f>
        <v>5.2751890276068227E-2</v>
      </c>
      <c r="CG387" s="130">
        <f t="shared" ref="CG387" si="6543">Y387/Y405</f>
        <v>9.3231856482739878E-2</v>
      </c>
      <c r="CH387" s="131">
        <f t="shared" ref="CH387" si="6544">Z387/Z405</f>
        <v>6.7624537554848152E-2</v>
      </c>
      <c r="CI387" s="129">
        <f t="shared" ref="CI387" si="6545">AA387/AA405</f>
        <v>7.6426438544104594E-2</v>
      </c>
      <c r="CJ387" s="135">
        <f t="shared" ref="CJ387" si="6546">AB387/AB405</f>
        <v>7.054994700724769E-2</v>
      </c>
      <c r="CK387" s="136">
        <f t="shared" ref="CK387" si="6547">AC387/AC405</f>
        <v>7.9822283273593614E-2</v>
      </c>
    </row>
    <row r="388" spans="1:89" ht="15" thickTop="1" thickBot="1" x14ac:dyDescent="0.3">
      <c r="A388" s="137" t="s">
        <v>23</v>
      </c>
      <c r="B388" s="189">
        <v>360</v>
      </c>
      <c r="C388" s="190">
        <v>317</v>
      </c>
      <c r="D388" s="191">
        <v>173</v>
      </c>
      <c r="E388" s="192">
        <v>198</v>
      </c>
      <c r="F388" s="189">
        <v>625</v>
      </c>
      <c r="G388" s="193">
        <v>309</v>
      </c>
      <c r="H388" s="191">
        <v>627</v>
      </c>
      <c r="I388" s="192">
        <v>595</v>
      </c>
      <c r="J388" s="189">
        <v>140</v>
      </c>
      <c r="K388" s="193">
        <v>213</v>
      </c>
      <c r="L388" s="191">
        <v>312</v>
      </c>
      <c r="M388" s="189">
        <v>548</v>
      </c>
      <c r="N388" s="194">
        <v>623</v>
      </c>
      <c r="O388" s="195">
        <v>939</v>
      </c>
      <c r="P388" s="189">
        <v>301</v>
      </c>
      <c r="Q388" s="193">
        <v>320</v>
      </c>
      <c r="R388" s="191">
        <v>544</v>
      </c>
      <c r="S388" s="192">
        <v>517</v>
      </c>
      <c r="T388" s="189">
        <v>132</v>
      </c>
      <c r="U388" s="193">
        <v>111</v>
      </c>
      <c r="V388" s="191">
        <v>260</v>
      </c>
      <c r="W388" s="192">
        <v>484</v>
      </c>
      <c r="X388" s="189">
        <v>263</v>
      </c>
      <c r="Y388" s="193">
        <v>197</v>
      </c>
      <c r="Z388" s="191">
        <v>710</v>
      </c>
      <c r="AA388" s="189">
        <v>921</v>
      </c>
      <c r="AB388" s="170">
        <f t="shared" si="6383"/>
        <v>5070</v>
      </c>
      <c r="AC388" s="173">
        <f t="shared" si="6384"/>
        <v>5669</v>
      </c>
      <c r="AE388" s="299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4.8714479025710418E-2</v>
      </c>
      <c r="BK388" s="130">
        <f t="shared" ref="BK388" si="6548">C388/C405</f>
        <v>4.0897948651786864E-2</v>
      </c>
      <c r="BL388" s="131">
        <f t="shared" ref="BL388" si="6549">D388/D405</f>
        <v>4.9147727272727273E-2</v>
      </c>
      <c r="BM388" s="132">
        <f t="shared" ref="BM388" si="6550">E388/E405</f>
        <v>5.6362083689154567E-2</v>
      </c>
      <c r="BN388" s="129">
        <f t="shared" ref="BN388" si="6551">F388/F405</f>
        <v>6.4780265339966836E-2</v>
      </c>
      <c r="BO388" s="130">
        <f t="shared" ref="BO388" si="6552">G388/G405</f>
        <v>3.5443909153475568E-2</v>
      </c>
      <c r="BP388" s="131">
        <f t="shared" ref="BP388" si="6553">H388/H405</f>
        <v>5.6466138328530258E-2</v>
      </c>
      <c r="BQ388" s="132">
        <f t="shared" ref="BQ388" si="6554">I388/I405</f>
        <v>5.098980203959208E-2</v>
      </c>
      <c r="BR388" s="129">
        <f t="shared" ref="BR388" si="6555">J388/J405</f>
        <v>5.8749475451112046E-2</v>
      </c>
      <c r="BS388" s="130">
        <f t="shared" ref="BS388" si="6556">K388/K405</f>
        <v>9.1103507271171946E-2</v>
      </c>
      <c r="BT388" s="131">
        <f t="shared" ref="BT388" si="6557">L388/L405</f>
        <v>4.5454545454545456E-2</v>
      </c>
      <c r="BU388" s="129">
        <f t="shared" ref="BU388" si="6558">M388/M405</f>
        <v>8.2791962532104552E-2</v>
      </c>
      <c r="BV388" s="133">
        <f t="shared" ref="BV388" si="6559">N388/N405</f>
        <v>4.8713738368910783E-2</v>
      </c>
      <c r="BW388" s="134">
        <f t="shared" ref="BW388" si="6560">O388/O405</f>
        <v>7.3543233082706772E-2</v>
      </c>
      <c r="BX388" s="129">
        <f t="shared" ref="BX388" si="6561">P388/P405</f>
        <v>4.7498816474672557E-2</v>
      </c>
      <c r="BY388" s="130">
        <f t="shared" ref="BY388" si="6562">Q388/Q405</f>
        <v>5.0377833753148617E-2</v>
      </c>
      <c r="BZ388" s="131">
        <f t="shared" ref="BZ388" si="6563">R388/R405</f>
        <v>6.8333123979399571E-2</v>
      </c>
      <c r="CA388" s="132">
        <f t="shared" ref="CA388" si="6564">S388/S405</f>
        <v>6.3041092549689065E-2</v>
      </c>
      <c r="CB388" s="129">
        <f t="shared" ref="CB388" si="6565">T388/T405</f>
        <v>7.4745186862967161E-2</v>
      </c>
      <c r="CC388" s="130">
        <f t="shared" ref="CC388" si="6566">U388/U405</f>
        <v>5.9294871794871792E-2</v>
      </c>
      <c r="CD388" s="131">
        <f t="shared" ref="CD388" si="6567">V388/V405</f>
        <v>4.1028878017989587E-2</v>
      </c>
      <c r="CE388" s="132">
        <f t="shared" ref="CE388" si="6568">W388/W405</f>
        <v>6.620161400629189E-2</v>
      </c>
      <c r="CF388" s="129">
        <f t="shared" ref="CF388" si="6569">X388/X405</f>
        <v>4.6245823808686477E-2</v>
      </c>
      <c r="CG388" s="130">
        <f t="shared" ref="CG388" si="6570">Y388/Y405</f>
        <v>5.3547159554226689E-2</v>
      </c>
      <c r="CH388" s="131">
        <f t="shared" ref="CH388" si="6571">Z388/Z405</f>
        <v>6.1085778198399728E-2</v>
      </c>
      <c r="CI388" s="129">
        <f t="shared" ref="CI388" si="6572">AA388/AA405</f>
        <v>7.4328141392946495E-2</v>
      </c>
      <c r="CJ388" s="135">
        <f t="shared" ref="CJ388" si="6573">AB388/AB405</f>
        <v>5.427742508751833E-2</v>
      </c>
      <c r="CK388" s="136">
        <f t="shared" ref="CK388" si="6574">AC388/AC405</f>
        <v>6.0837930072331563E-2</v>
      </c>
    </row>
    <row r="389" spans="1:89" ht="13.5" thickTop="1" x14ac:dyDescent="0.2">
      <c r="A389" s="146" t="s">
        <v>24</v>
      </c>
      <c r="B389" s="203">
        <v>382</v>
      </c>
      <c r="C389" s="197">
        <v>386</v>
      </c>
      <c r="D389" s="198">
        <v>156</v>
      </c>
      <c r="E389" s="199">
        <v>203</v>
      </c>
      <c r="F389" s="196">
        <v>461</v>
      </c>
      <c r="G389" s="200">
        <v>419</v>
      </c>
      <c r="H389" s="198">
        <v>652</v>
      </c>
      <c r="I389" s="199">
        <v>610</v>
      </c>
      <c r="J389" s="196">
        <v>143</v>
      </c>
      <c r="K389" s="200">
        <v>151</v>
      </c>
      <c r="L389" s="198">
        <v>376</v>
      </c>
      <c r="M389" s="196">
        <v>378</v>
      </c>
      <c r="N389" s="201">
        <v>626</v>
      </c>
      <c r="O389" s="204">
        <v>598</v>
      </c>
      <c r="P389" s="196">
        <v>283</v>
      </c>
      <c r="Q389" s="200">
        <v>233</v>
      </c>
      <c r="R389" s="198">
        <v>440</v>
      </c>
      <c r="S389" s="199">
        <v>383</v>
      </c>
      <c r="T389" s="196">
        <v>77</v>
      </c>
      <c r="U389" s="200">
        <v>98</v>
      </c>
      <c r="V389" s="198">
        <v>300</v>
      </c>
      <c r="W389" s="205">
        <v>437</v>
      </c>
      <c r="X389" s="196">
        <v>243</v>
      </c>
      <c r="Y389" s="200">
        <v>166</v>
      </c>
      <c r="Z389" s="198">
        <v>707</v>
      </c>
      <c r="AA389" s="196">
        <v>760</v>
      </c>
      <c r="AB389" s="170">
        <f t="shared" si="6383"/>
        <v>4846</v>
      </c>
      <c r="AC389" s="173">
        <f t="shared" si="6384"/>
        <v>4822</v>
      </c>
      <c r="AE389" s="275" t="str">
        <f>$AE$17</f>
        <v>17:00 - 17:59</v>
      </c>
      <c r="AF389" s="126">
        <f t="shared" ref="AF389:AU390" si="6575">SUMIF($A$9:$A$32,$AE389,B$381:B$404)</f>
        <v>407</v>
      </c>
      <c r="AG389" s="186">
        <f t="shared" si="6575"/>
        <v>906</v>
      </c>
      <c r="AH389" s="127">
        <f t="shared" si="6575"/>
        <v>315</v>
      </c>
      <c r="AI389" s="180">
        <f t="shared" si="6575"/>
        <v>318</v>
      </c>
      <c r="AJ389" s="126">
        <f t="shared" si="6575"/>
        <v>498</v>
      </c>
      <c r="AK389" s="128">
        <f t="shared" si="6575"/>
        <v>1253</v>
      </c>
      <c r="AL389" s="127">
        <f t="shared" si="6575"/>
        <v>814</v>
      </c>
      <c r="AM389" s="180">
        <f t="shared" si="6575"/>
        <v>1288</v>
      </c>
      <c r="AN389" s="126">
        <f t="shared" si="6575"/>
        <v>340</v>
      </c>
      <c r="AO389" s="128">
        <f t="shared" si="6575"/>
        <v>62</v>
      </c>
      <c r="AP389" s="127">
        <f t="shared" si="6575"/>
        <v>877</v>
      </c>
      <c r="AQ389" s="126">
        <f t="shared" si="6575"/>
        <v>207</v>
      </c>
      <c r="AR389" s="179">
        <f t="shared" si="6575"/>
        <v>1388</v>
      </c>
      <c r="AS389" s="181">
        <f t="shared" si="6575"/>
        <v>869</v>
      </c>
      <c r="AT389" s="126">
        <f t="shared" si="6575"/>
        <v>616</v>
      </c>
      <c r="AU389" s="128">
        <f t="shared" si="6575"/>
        <v>550</v>
      </c>
      <c r="AV389" s="127">
        <f t="shared" ref="AP389:BE390" si="6576">SUMIF($A$9:$A$32,$AE389,R$381:R$404)</f>
        <v>509</v>
      </c>
      <c r="AW389" s="180">
        <f t="shared" si="6576"/>
        <v>770</v>
      </c>
      <c r="AX389" s="126">
        <f t="shared" si="6576"/>
        <v>279</v>
      </c>
      <c r="AY389" s="128">
        <f t="shared" si="6576"/>
        <v>33</v>
      </c>
      <c r="AZ389" s="127">
        <f t="shared" si="6576"/>
        <v>695</v>
      </c>
      <c r="BA389" s="180">
        <f t="shared" si="6576"/>
        <v>538</v>
      </c>
      <c r="BB389" s="126">
        <f t="shared" si="6576"/>
        <v>659</v>
      </c>
      <c r="BC389" s="128">
        <f t="shared" si="6576"/>
        <v>196</v>
      </c>
      <c r="BD389" s="184">
        <f t="shared" si="6576"/>
        <v>839</v>
      </c>
      <c r="BE389" s="185">
        <f t="shared" si="6576"/>
        <v>990</v>
      </c>
      <c r="BF389" s="170">
        <f>AF389+AH389+AJ389+AL389+AN389+AP389+AR389+AT389+AV389+AX389+AZ389+BB389+BD389</f>
        <v>8236</v>
      </c>
      <c r="BG389" s="171">
        <f>AG389+AI389+AK389+AM389+AO389+AQ389+AS389+AU389+AW389+AY389+BA389+BC389+BE389</f>
        <v>7980</v>
      </c>
      <c r="BI389" s="146" t="s">
        <v>24</v>
      </c>
      <c r="BJ389" s="129">
        <f>B389/B405</f>
        <v>5.1691474966170499E-2</v>
      </c>
      <c r="BK389" s="130">
        <f t="shared" ref="BK389" si="6577">C389/C405</f>
        <v>4.9800025803122178E-2</v>
      </c>
      <c r="BL389" s="131">
        <f t="shared" ref="BL389" si="6578">D389/D405</f>
        <v>4.4318181818181819E-2</v>
      </c>
      <c r="BM389" s="132">
        <f t="shared" ref="BM389" si="6579">E389/E405</f>
        <v>5.7785368630799888E-2</v>
      </c>
      <c r="BN389" s="129">
        <f t="shared" ref="BN389" si="6580">F389/F405</f>
        <v>4.7781923714759533E-2</v>
      </c>
      <c r="BO389" s="130">
        <f t="shared" ref="BO389" si="6581">G389/G405</f>
        <v>4.8061481991282407E-2</v>
      </c>
      <c r="BP389" s="131">
        <f t="shared" ref="BP389" si="6582">H389/H405</f>
        <v>5.8717579250720464E-2</v>
      </c>
      <c r="BQ389" s="132">
        <f t="shared" ref="BQ389" si="6583">I389/I405</f>
        <v>5.2275259233867513E-2</v>
      </c>
      <c r="BR389" s="129">
        <f t="shared" ref="BR389" si="6584">J389/J405</f>
        <v>6.00083927822073E-2</v>
      </c>
      <c r="BS389" s="130">
        <f t="shared" ref="BS389" si="6585">K389/K405</f>
        <v>6.4585115483319078E-2</v>
      </c>
      <c r="BT389" s="131">
        <f t="shared" ref="BT389" si="6586">L389/L405</f>
        <v>5.4778554778554776E-2</v>
      </c>
      <c r="BU389" s="129">
        <f t="shared" ref="BU389" si="6587">M389/M405</f>
        <v>5.7108324520320289E-2</v>
      </c>
      <c r="BV389" s="133">
        <f t="shared" ref="BV389" si="6588">N389/N405</f>
        <v>4.8948314958167177E-2</v>
      </c>
      <c r="BW389" s="134">
        <f t="shared" ref="BW389" si="6589">O389/O405</f>
        <v>4.6835839598997495E-2</v>
      </c>
      <c r="BX389" s="129">
        <f t="shared" ref="BX389" si="6590">P389/P405</f>
        <v>4.4658355688811741E-2</v>
      </c>
      <c r="BY389" s="130">
        <f t="shared" ref="BY389" si="6591">Q389/Q405</f>
        <v>3.6681360201511332E-2</v>
      </c>
      <c r="BZ389" s="131">
        <f t="shared" ref="BZ389" si="6592">R389/R405</f>
        <v>5.5269438512749652E-2</v>
      </c>
      <c r="CA389" s="132">
        <f t="shared" ref="CA389" si="6593">S389/S405</f>
        <v>4.6701621753444701E-2</v>
      </c>
      <c r="CB389" s="129">
        <f t="shared" ref="CB389" si="6594">T389/T405</f>
        <v>4.3601359003397511E-2</v>
      </c>
      <c r="CC389" s="130">
        <f t="shared" ref="CC389" si="6595">U389/U405</f>
        <v>5.2350427350427352E-2</v>
      </c>
      <c r="CD389" s="131">
        <f t="shared" ref="CD389" si="6596">V389/V405</f>
        <v>4.7341013097680289E-2</v>
      </c>
      <c r="CE389" s="132">
        <f t="shared" ref="CE389" si="6597">W389/W405</f>
        <v>5.9772944877581724E-2</v>
      </c>
      <c r="CF389" s="129">
        <f t="shared" ref="CF389" si="6598">X389/X405</f>
        <v>4.2729031123615265E-2</v>
      </c>
      <c r="CG389" s="130">
        <f t="shared" ref="CG389" si="6599">Y389/Y405</f>
        <v>4.5120956781734167E-2</v>
      </c>
      <c r="CH389" s="131">
        <f t="shared" ref="CH389" si="6600">Z389/Z405</f>
        <v>6.0827669276434654E-2</v>
      </c>
      <c r="CI389" s="129">
        <f t="shared" ref="CI389" si="6601">AA389/AA405</f>
        <v>6.133483980308288E-2</v>
      </c>
      <c r="CJ389" s="135">
        <f t="shared" ref="CJ389" si="6602">AB389/AB405</f>
        <v>5.1879369225663483E-2</v>
      </c>
      <c r="CK389" s="136">
        <f t="shared" ref="CK389" si="6603">AC389/AC405</f>
        <v>5.1748191710845444E-2</v>
      </c>
    </row>
    <row r="390" spans="1:89" x14ac:dyDescent="0.2">
      <c r="A390" s="137" t="s">
        <v>25</v>
      </c>
      <c r="B390" s="206">
        <v>337</v>
      </c>
      <c r="C390" s="190">
        <v>373</v>
      </c>
      <c r="D390" s="191">
        <v>166</v>
      </c>
      <c r="E390" s="192">
        <v>174</v>
      </c>
      <c r="F390" s="189">
        <v>438</v>
      </c>
      <c r="G390" s="193">
        <v>325</v>
      </c>
      <c r="H390" s="191">
        <v>517</v>
      </c>
      <c r="I390" s="192">
        <v>588</v>
      </c>
      <c r="J390" s="189">
        <v>119</v>
      </c>
      <c r="K390" s="190">
        <v>129</v>
      </c>
      <c r="L390" s="191">
        <v>332</v>
      </c>
      <c r="M390" s="189">
        <v>331</v>
      </c>
      <c r="N390" s="194">
        <v>540</v>
      </c>
      <c r="O390" s="207">
        <v>642</v>
      </c>
      <c r="P390" s="189">
        <v>264</v>
      </c>
      <c r="Q390" s="190">
        <v>257</v>
      </c>
      <c r="R390" s="191">
        <v>427</v>
      </c>
      <c r="S390" s="192">
        <v>438</v>
      </c>
      <c r="T390" s="198">
        <v>67</v>
      </c>
      <c r="U390" s="189">
        <v>78</v>
      </c>
      <c r="V390" s="191">
        <v>299</v>
      </c>
      <c r="W390" s="208">
        <v>334</v>
      </c>
      <c r="X390" s="189">
        <v>224</v>
      </c>
      <c r="Y390" s="193">
        <v>107</v>
      </c>
      <c r="Z390" s="191">
        <v>708</v>
      </c>
      <c r="AA390" s="189">
        <v>809</v>
      </c>
      <c r="AB390" s="170">
        <f t="shared" si="6383"/>
        <v>4438</v>
      </c>
      <c r="AC390" s="173">
        <f t="shared" si="6384"/>
        <v>4585</v>
      </c>
      <c r="AE390" s="277" t="str">
        <f>$AE$18</f>
        <v>18:00 - 18:59</v>
      </c>
      <c r="AF390" s="126">
        <f t="shared" si="6575"/>
        <v>537</v>
      </c>
      <c r="AG390" s="190">
        <f t="shared" si="6575"/>
        <v>885</v>
      </c>
      <c r="AH390" s="191">
        <f t="shared" si="6575"/>
        <v>158</v>
      </c>
      <c r="AI390" s="192">
        <f t="shared" si="6575"/>
        <v>289</v>
      </c>
      <c r="AJ390" s="278">
        <f t="shared" si="6575"/>
        <v>403</v>
      </c>
      <c r="AK390" s="193">
        <f t="shared" si="6575"/>
        <v>1044</v>
      </c>
      <c r="AL390" s="191">
        <f t="shared" si="6575"/>
        <v>743</v>
      </c>
      <c r="AM390" s="192">
        <f t="shared" si="6575"/>
        <v>1071</v>
      </c>
      <c r="AN390" s="278">
        <f t="shared" si="6575"/>
        <v>232</v>
      </c>
      <c r="AO390" s="193">
        <f t="shared" si="6575"/>
        <v>80</v>
      </c>
      <c r="AP390" s="191">
        <f t="shared" si="6576"/>
        <v>681</v>
      </c>
      <c r="AQ390" s="278">
        <f t="shared" si="6576"/>
        <v>184</v>
      </c>
      <c r="AR390" s="194">
        <f t="shared" si="6576"/>
        <v>1113</v>
      </c>
      <c r="AS390" s="195">
        <f t="shared" si="6576"/>
        <v>785</v>
      </c>
      <c r="AT390" s="278">
        <f t="shared" si="6576"/>
        <v>441</v>
      </c>
      <c r="AU390" s="193">
        <f t="shared" si="6576"/>
        <v>626</v>
      </c>
      <c r="AV390" s="191">
        <f t="shared" si="6576"/>
        <v>523</v>
      </c>
      <c r="AW390" s="192">
        <f t="shared" si="6576"/>
        <v>776</v>
      </c>
      <c r="AX390" s="278">
        <f t="shared" si="6576"/>
        <v>110</v>
      </c>
      <c r="AY390" s="193">
        <f t="shared" si="6576"/>
        <v>44</v>
      </c>
      <c r="AZ390" s="191">
        <f t="shared" si="6576"/>
        <v>838</v>
      </c>
      <c r="BA390" s="192">
        <f t="shared" si="6576"/>
        <v>418</v>
      </c>
      <c r="BB390" s="278">
        <f t="shared" si="6576"/>
        <v>526</v>
      </c>
      <c r="BC390" s="193">
        <f t="shared" si="6576"/>
        <v>220</v>
      </c>
      <c r="BD390" s="191">
        <f t="shared" si="6576"/>
        <v>601</v>
      </c>
      <c r="BE390" s="278">
        <f t="shared" si="6576"/>
        <v>1005</v>
      </c>
      <c r="BF390" s="172">
        <f>SUM(AF390,AH390,AJ390,AL390,AN390,AP390,AR390,AT390,AV390,AX390,AZ390,BB390,BD390)</f>
        <v>6906</v>
      </c>
      <c r="BG390" s="173">
        <f>SUM(AG390,AI390,AK390,AM390,AO390,AQ390,AS390,AU390,AW390,AY390,BA390,BC390,BE390)</f>
        <v>7427</v>
      </c>
      <c r="BI390" s="137" t="s">
        <v>25</v>
      </c>
      <c r="BJ390" s="129">
        <f>B390/B405</f>
        <v>4.5602165087956698E-2</v>
      </c>
      <c r="BK390" s="130">
        <f t="shared" ref="BK390" si="6604">C390/C405</f>
        <v>4.8122822861566251E-2</v>
      </c>
      <c r="BL390" s="131">
        <f t="shared" ref="BL390" si="6605">D390/D405</f>
        <v>4.7159090909090907E-2</v>
      </c>
      <c r="BM390" s="132">
        <f t="shared" ref="BM390" si="6606">E390/E405</f>
        <v>4.9530315969257048E-2</v>
      </c>
      <c r="BN390" s="129">
        <f t="shared" ref="BN390" si="6607">F390/F405</f>
        <v>4.5398009950248758E-2</v>
      </c>
      <c r="BO390" s="130">
        <f t="shared" ref="BO390" si="6608">G390/G405</f>
        <v>3.7279192475338382E-2</v>
      </c>
      <c r="BP390" s="131">
        <f t="shared" ref="BP390" si="6609">H390/H405</f>
        <v>4.655979827089337E-2</v>
      </c>
      <c r="BQ390" s="132">
        <f t="shared" ref="BQ390" si="6610">I390/I405</f>
        <v>5.0389922015596882E-2</v>
      </c>
      <c r="BR390" s="129">
        <f t="shared" ref="BR390" si="6611">J390/J405</f>
        <v>4.9937054133445236E-2</v>
      </c>
      <c r="BS390" s="130">
        <f t="shared" ref="BS390" si="6612">K390/K405</f>
        <v>5.517536355859709E-2</v>
      </c>
      <c r="BT390" s="131">
        <f t="shared" ref="BT390" si="6613">L390/L405</f>
        <v>4.8368298368298368E-2</v>
      </c>
      <c r="BU390" s="129">
        <f t="shared" ref="BU390" si="6614">M390/M405</f>
        <v>5.0007554011179935E-2</v>
      </c>
      <c r="BV390" s="133">
        <f t="shared" ref="BV390" si="6615">N390/N405</f>
        <v>4.2223786066150598E-2</v>
      </c>
      <c r="BW390" s="134">
        <f t="shared" ref="BW390" si="6616">O390/O405</f>
        <v>5.0281954887218046E-2</v>
      </c>
      <c r="BX390" s="129">
        <f t="shared" ref="BX390" si="6617">P390/P405</f>
        <v>4.1660091525958655E-2</v>
      </c>
      <c r="BY390" s="130">
        <f t="shared" ref="BY390" si="6618">Q390/Q405</f>
        <v>4.0459697732997478E-2</v>
      </c>
      <c r="BZ390" s="131">
        <f t="shared" ref="BZ390" si="6619">R390/R405</f>
        <v>5.3636477829418418E-2</v>
      </c>
      <c r="CA390" s="132">
        <f t="shared" ref="CA390" si="6620">S390/S405</f>
        <v>5.3408120960858431E-2</v>
      </c>
      <c r="CB390" s="129">
        <f t="shared" ref="CB390" si="6621">T390/T405</f>
        <v>3.7938844847112116E-2</v>
      </c>
      <c r="CC390" s="130">
        <f t="shared" ref="CC390" si="6622">U390/U405</f>
        <v>4.1666666666666664E-2</v>
      </c>
      <c r="CD390" s="131">
        <f t="shared" ref="CD390" si="6623">V390/V405</f>
        <v>4.718320972068802E-2</v>
      </c>
      <c r="CE390" s="132">
        <f t="shared" ref="CE390" si="6624">W390/W405</f>
        <v>4.5684584872110516E-2</v>
      </c>
      <c r="CF390" s="129">
        <f t="shared" ref="CF390" si="6625">X390/X405</f>
        <v>3.9388078072797608E-2</v>
      </c>
      <c r="CG390" s="130">
        <f t="shared" ref="CG390" si="6626">Y390/Y405</f>
        <v>2.9083990214732264E-2</v>
      </c>
      <c r="CH390" s="131">
        <f t="shared" ref="CH390" si="6627">Z390/Z405</f>
        <v>6.0913705583756347E-2</v>
      </c>
      <c r="CI390" s="129">
        <f t="shared" ref="CI390" si="6628">AA390/AA405</f>
        <v>6.5289322895650065E-2</v>
      </c>
      <c r="CJ390" s="135">
        <f t="shared" ref="CJ390" si="6629">AB390/AB405</f>
        <v>4.7511481762999283E-2</v>
      </c>
      <c r="CK390" s="136">
        <f t="shared" ref="CK390" si="6630">AC390/AC405</f>
        <v>4.9204782039449682E-2</v>
      </c>
    </row>
    <row r="391" spans="1:89" ht="13.5" thickBot="1" x14ac:dyDescent="0.25">
      <c r="A391" s="146" t="s">
        <v>26</v>
      </c>
      <c r="B391" s="203">
        <v>269</v>
      </c>
      <c r="C391" s="197">
        <v>381</v>
      </c>
      <c r="D391" s="198">
        <v>127</v>
      </c>
      <c r="E391" s="199">
        <v>197</v>
      </c>
      <c r="F391" s="196">
        <v>338</v>
      </c>
      <c r="G391" s="200">
        <v>339</v>
      </c>
      <c r="H391" s="198">
        <v>606</v>
      </c>
      <c r="I391" s="199">
        <v>561</v>
      </c>
      <c r="J391" s="196">
        <v>128</v>
      </c>
      <c r="K391" s="197">
        <v>124</v>
      </c>
      <c r="L391" s="198">
        <v>325</v>
      </c>
      <c r="M391" s="196">
        <v>276</v>
      </c>
      <c r="N391" s="201">
        <v>624</v>
      </c>
      <c r="O391" s="204">
        <v>491</v>
      </c>
      <c r="P391" s="196">
        <v>265</v>
      </c>
      <c r="Q391" s="197">
        <v>273</v>
      </c>
      <c r="R391" s="198">
        <v>351</v>
      </c>
      <c r="S391" s="199">
        <v>401</v>
      </c>
      <c r="T391" s="196">
        <v>63</v>
      </c>
      <c r="U391" s="200">
        <v>62</v>
      </c>
      <c r="V391" s="198">
        <v>279</v>
      </c>
      <c r="W391" s="205">
        <v>407</v>
      </c>
      <c r="X391" s="196">
        <v>207</v>
      </c>
      <c r="Y391" s="200">
        <v>159</v>
      </c>
      <c r="Z391" s="198">
        <v>638</v>
      </c>
      <c r="AA391" s="196">
        <v>818</v>
      </c>
      <c r="AB391" s="170">
        <f t="shared" si="6383"/>
        <v>4220</v>
      </c>
      <c r="AC391" s="173">
        <f t="shared" si="6384"/>
        <v>4489</v>
      </c>
      <c r="AE391" s="275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3.6400541271989176E-2</v>
      </c>
      <c r="BK391" s="130">
        <f t="shared" ref="BK391" si="6631">C391/C405</f>
        <v>4.915494774867759E-2</v>
      </c>
      <c r="BL391" s="131">
        <f t="shared" ref="BL391" si="6632">D391/D405</f>
        <v>3.6079545454545454E-2</v>
      </c>
      <c r="BM391" s="132">
        <f t="shared" ref="BM391" si="6633">E391/E405</f>
        <v>5.6077426700825508E-2</v>
      </c>
      <c r="BN391" s="129">
        <f t="shared" ref="BN391" si="6634">F391/F405</f>
        <v>3.5033167495854063E-2</v>
      </c>
      <c r="BO391" s="130">
        <f t="shared" ref="BO391" si="6635">G391/G405</f>
        <v>3.8885065381968342E-2</v>
      </c>
      <c r="BP391" s="131">
        <f t="shared" ref="BP391" si="6636">H391/H405</f>
        <v>5.457492795389049E-2</v>
      </c>
      <c r="BQ391" s="132">
        <f t="shared" ref="BQ391" si="6637">I391/I405</f>
        <v>4.8076099065901108E-2</v>
      </c>
      <c r="BR391" s="129">
        <f t="shared" ref="BR391" si="6638">J391/J405</f>
        <v>5.371380612673101E-2</v>
      </c>
      <c r="BS391" s="130">
        <f t="shared" ref="BS391" si="6639">K391/K405</f>
        <v>5.303678357570573E-2</v>
      </c>
      <c r="BT391" s="131">
        <f t="shared" ref="BT391" si="6640">L391/L405</f>
        <v>4.7348484848484848E-2</v>
      </c>
      <c r="BU391" s="129">
        <f t="shared" ref="BU391" si="6641">M391/M405</f>
        <v>4.1698141713249738E-2</v>
      </c>
      <c r="BV391" s="133">
        <f t="shared" ref="BV391" si="6642">N391/N405</f>
        <v>4.8791930565329579E-2</v>
      </c>
      <c r="BW391" s="134">
        <f t="shared" ref="BW391" si="6643">O391/O405</f>
        <v>3.8455513784461152E-2</v>
      </c>
      <c r="BX391" s="129">
        <f t="shared" ref="BX391" si="6644">P391/P405</f>
        <v>4.1817894902950924E-2</v>
      </c>
      <c r="BY391" s="130">
        <f t="shared" ref="BY391" si="6645">Q391/Q405</f>
        <v>4.2978589420654911E-2</v>
      </c>
      <c r="BZ391" s="131">
        <f t="shared" ref="BZ391" si="6646">R391/R405</f>
        <v>4.4089938449943473E-2</v>
      </c>
      <c r="CA391" s="132">
        <f t="shared" ref="CA391" si="6647">S391/S405</f>
        <v>4.8896476039507378E-2</v>
      </c>
      <c r="CB391" s="129">
        <f t="shared" ref="CB391" si="6648">T391/T405</f>
        <v>3.5673839184597961E-2</v>
      </c>
      <c r="CC391" s="130">
        <f t="shared" ref="CC391" si="6649">U391/U405</f>
        <v>3.311965811965812E-2</v>
      </c>
      <c r="CD391" s="131">
        <f t="shared" ref="CD391" si="6650">V391/V405</f>
        <v>4.4027142180842672E-2</v>
      </c>
      <c r="CE391" s="132">
        <f t="shared" ref="CE391" si="6651">W391/W405</f>
        <v>5.5669539050745454E-2</v>
      </c>
      <c r="CF391" s="129">
        <f t="shared" ref="CF391" si="6652">X391/X405</f>
        <v>3.6398804290487079E-2</v>
      </c>
      <c r="CG391" s="130">
        <f t="shared" ref="CG391" si="6653">Y391/Y405</f>
        <v>4.3218265833106825E-2</v>
      </c>
      <c r="CH391" s="131">
        <f t="shared" ref="CH391" si="6654">Z391/Z405</f>
        <v>5.4891164071238063E-2</v>
      </c>
      <c r="CI391" s="129">
        <f t="shared" ref="CI391" si="6655">AA391/AA405</f>
        <v>6.6015656524897104E-2</v>
      </c>
      <c r="CJ391" s="135">
        <f t="shared" ref="CJ391" si="6656">AB391/AB405</f>
        <v>4.5177659540301257E-2</v>
      </c>
      <c r="CK391" s="136">
        <f t="shared" ref="CK391" si="6657">AC391/AC405</f>
        <v>4.8174540147238737E-2</v>
      </c>
    </row>
    <row r="392" spans="1:89" ht="14.25" thickTop="1" thickBot="1" x14ac:dyDescent="0.25">
      <c r="A392" s="137" t="s">
        <v>27</v>
      </c>
      <c r="B392" s="206">
        <v>240</v>
      </c>
      <c r="C392" s="190">
        <v>389</v>
      </c>
      <c r="D392" s="191">
        <v>170</v>
      </c>
      <c r="E392" s="192">
        <v>168</v>
      </c>
      <c r="F392" s="189">
        <v>376</v>
      </c>
      <c r="G392" s="193">
        <v>355</v>
      </c>
      <c r="H392" s="191">
        <v>512</v>
      </c>
      <c r="I392" s="192">
        <v>570</v>
      </c>
      <c r="J392" s="189">
        <v>164</v>
      </c>
      <c r="K392" s="190">
        <v>82</v>
      </c>
      <c r="L392" s="191">
        <v>387</v>
      </c>
      <c r="M392" s="189">
        <v>236</v>
      </c>
      <c r="N392" s="194">
        <v>600</v>
      </c>
      <c r="O392" s="207">
        <v>479</v>
      </c>
      <c r="P392" s="189">
        <v>300</v>
      </c>
      <c r="Q392" s="190">
        <v>254</v>
      </c>
      <c r="R392" s="191">
        <v>396</v>
      </c>
      <c r="S392" s="192">
        <v>440</v>
      </c>
      <c r="T392" s="189">
        <v>100</v>
      </c>
      <c r="U392" s="193">
        <v>65</v>
      </c>
      <c r="V392" s="191">
        <v>323</v>
      </c>
      <c r="W392" s="208">
        <v>345</v>
      </c>
      <c r="X392" s="189">
        <v>203</v>
      </c>
      <c r="Y392" s="193">
        <v>109</v>
      </c>
      <c r="Z392" s="191">
        <v>696</v>
      </c>
      <c r="AA392" s="189">
        <v>603</v>
      </c>
      <c r="AB392" s="170">
        <f t="shared" si="6383"/>
        <v>4467</v>
      </c>
      <c r="AC392" s="173">
        <f t="shared" si="6384"/>
        <v>4095</v>
      </c>
      <c r="AE392" s="269" t="s">
        <v>13</v>
      </c>
      <c r="AF392" s="20">
        <f t="shared" ref="AF392:BG392" si="6658">SUM(AF389:AF391)</f>
        <v>944</v>
      </c>
      <c r="AG392" s="21">
        <f t="shared" si="6658"/>
        <v>1791</v>
      </c>
      <c r="AH392" s="20">
        <f t="shared" si="6658"/>
        <v>473</v>
      </c>
      <c r="AI392" s="21">
        <f t="shared" si="6658"/>
        <v>607</v>
      </c>
      <c r="AJ392" s="20">
        <f t="shared" si="6658"/>
        <v>901</v>
      </c>
      <c r="AK392" s="21">
        <f t="shared" si="6658"/>
        <v>2297</v>
      </c>
      <c r="AL392" s="20">
        <f t="shared" si="6658"/>
        <v>1557</v>
      </c>
      <c r="AM392" s="21">
        <f t="shared" si="6658"/>
        <v>2359</v>
      </c>
      <c r="AN392" s="20">
        <f t="shared" si="6658"/>
        <v>572</v>
      </c>
      <c r="AO392" s="21">
        <f t="shared" si="6658"/>
        <v>142</v>
      </c>
      <c r="AP392" s="20">
        <f t="shared" si="6658"/>
        <v>1558</v>
      </c>
      <c r="AQ392" s="21">
        <f t="shared" si="6658"/>
        <v>391</v>
      </c>
      <c r="AR392" s="20">
        <f t="shared" si="6658"/>
        <v>2501</v>
      </c>
      <c r="AS392" s="21">
        <f t="shared" si="6658"/>
        <v>1654</v>
      </c>
      <c r="AT392" s="20">
        <f t="shared" si="6658"/>
        <v>1057</v>
      </c>
      <c r="AU392" s="21">
        <f t="shared" si="6658"/>
        <v>1176</v>
      </c>
      <c r="AV392" s="20">
        <f t="shared" si="6658"/>
        <v>1032</v>
      </c>
      <c r="AW392" s="21">
        <f t="shared" si="6658"/>
        <v>1546</v>
      </c>
      <c r="AX392" s="20">
        <f t="shared" si="6658"/>
        <v>389</v>
      </c>
      <c r="AY392" s="21">
        <f t="shared" si="6658"/>
        <v>77</v>
      </c>
      <c r="AZ392" s="20">
        <f t="shared" si="6658"/>
        <v>1533</v>
      </c>
      <c r="BA392" s="21">
        <f t="shared" si="6658"/>
        <v>956</v>
      </c>
      <c r="BB392" s="20">
        <f t="shared" si="6658"/>
        <v>1185</v>
      </c>
      <c r="BC392" s="21">
        <f t="shared" si="6658"/>
        <v>416</v>
      </c>
      <c r="BD392" s="20">
        <f t="shared" si="6658"/>
        <v>1440</v>
      </c>
      <c r="BE392" s="21">
        <f t="shared" si="6658"/>
        <v>1995</v>
      </c>
      <c r="BF392" s="174">
        <f t="shared" si="6658"/>
        <v>15142</v>
      </c>
      <c r="BG392" s="175">
        <f t="shared" si="6658"/>
        <v>15407</v>
      </c>
      <c r="BI392" s="137" t="s">
        <v>27</v>
      </c>
      <c r="BJ392" s="129">
        <f>B392/B405</f>
        <v>3.2476319350473612E-2</v>
      </c>
      <c r="BK392" s="130">
        <f t="shared" ref="BK392" si="6659">C392/C405</f>
        <v>5.0187072635788928E-2</v>
      </c>
      <c r="BL392" s="131">
        <f t="shared" ref="BL392" si="6660">D392/D405</f>
        <v>4.8295454545454544E-2</v>
      </c>
      <c r="BM392" s="132">
        <f t="shared" ref="BM392" si="6661">E392/E405</f>
        <v>4.7822374039282661E-2</v>
      </c>
      <c r="BN392" s="129">
        <f t="shared" ref="BN392" si="6662">F392/F405</f>
        <v>3.8971807628524049E-2</v>
      </c>
      <c r="BO392" s="130">
        <f t="shared" ref="BO392" si="6663">G392/G405</f>
        <v>4.0720348703831157E-2</v>
      </c>
      <c r="BP392" s="131">
        <f t="shared" ref="BP392" si="6664">H392/H405</f>
        <v>4.6109510086455328E-2</v>
      </c>
      <c r="BQ392" s="132">
        <f t="shared" ref="BQ392" si="6665">I392/I405</f>
        <v>4.8847373382466364E-2</v>
      </c>
      <c r="BR392" s="129">
        <f t="shared" ref="BR392" si="6666">J392/J405</f>
        <v>6.8820814099874103E-2</v>
      </c>
      <c r="BS392" s="130">
        <f t="shared" ref="BS392" si="6667">K392/K405</f>
        <v>3.5072711719418309E-2</v>
      </c>
      <c r="BT392" s="131">
        <f t="shared" ref="BT392" si="6668">L392/L405</f>
        <v>5.638111888111888E-2</v>
      </c>
      <c r="BU392" s="129">
        <f t="shared" ref="BU392" si="6669">M392/M405</f>
        <v>3.5654932769300499E-2</v>
      </c>
      <c r="BV392" s="133">
        <f t="shared" ref="BV392" si="6670">N392/N405</f>
        <v>4.6915317851278442E-2</v>
      </c>
      <c r="BW392" s="134">
        <f t="shared" ref="BW392" si="6671">O392/O405</f>
        <v>3.7515664160401002E-2</v>
      </c>
      <c r="BX392" s="129">
        <f t="shared" ref="BX392" si="6672">P392/P405</f>
        <v>4.7341013097680289E-2</v>
      </c>
      <c r="BY392" s="130">
        <f t="shared" ref="BY392" si="6673">Q392/Q405</f>
        <v>3.9987405541561716E-2</v>
      </c>
      <c r="BZ392" s="131">
        <f t="shared" ref="BZ392" si="6674">R392/R405</f>
        <v>4.9742494661474686E-2</v>
      </c>
      <c r="CA392" s="132">
        <f t="shared" ref="CA392" si="6675">S392/S405</f>
        <v>5.3651993659309838E-2</v>
      </c>
      <c r="CB392" s="129">
        <f t="shared" ref="CB392" si="6676">T392/T405</f>
        <v>5.6625141562853906E-2</v>
      </c>
      <c r="CC392" s="130">
        <f t="shared" ref="CC392" si="6677">U392/U405</f>
        <v>3.4722222222222224E-2</v>
      </c>
      <c r="CD392" s="131">
        <f t="shared" ref="CD392" si="6678">V392/V405</f>
        <v>5.0970490768502449E-2</v>
      </c>
      <c r="CE392" s="132">
        <f t="shared" ref="CE392" si="6679">W392/W405</f>
        <v>4.7189167008617153E-2</v>
      </c>
      <c r="CF392" s="129">
        <f t="shared" ref="CF392" si="6680">X392/X405</f>
        <v>3.5695445753472832E-2</v>
      </c>
      <c r="CG392" s="130">
        <f t="shared" ref="CG392" si="6681">Y392/Y405</f>
        <v>2.9627616200054361E-2</v>
      </c>
      <c r="CH392" s="131">
        <f t="shared" ref="CH392" si="6682">Z392/Z405</f>
        <v>5.9881269895896067E-2</v>
      </c>
      <c r="CI392" s="129">
        <f t="shared" ref="CI392" si="6683">AA392/AA405</f>
        <v>4.8664353159551289E-2</v>
      </c>
      <c r="CJ392" s="135">
        <f t="shared" ref="CJ392" si="6684">AB392/AB405</f>
        <v>4.7821944352257277E-2</v>
      </c>
      <c r="CK392" s="136">
        <f t="shared" ref="CK392" si="6685">AC392/AC405</f>
        <v>4.3946255714622996E-2</v>
      </c>
    </row>
    <row r="393" spans="1:89" ht="13.5" thickTop="1" x14ac:dyDescent="0.2">
      <c r="A393" s="146" t="s">
        <v>28</v>
      </c>
      <c r="B393" s="203">
        <v>248</v>
      </c>
      <c r="C393" s="197">
        <v>526</v>
      </c>
      <c r="D393" s="198">
        <v>179</v>
      </c>
      <c r="E393" s="199">
        <v>217</v>
      </c>
      <c r="F393" s="196">
        <v>338</v>
      </c>
      <c r="G393" s="200">
        <v>644</v>
      </c>
      <c r="H393" s="198">
        <v>607</v>
      </c>
      <c r="I393" s="199">
        <v>765</v>
      </c>
      <c r="J393" s="196">
        <v>178</v>
      </c>
      <c r="K393" s="197">
        <v>67</v>
      </c>
      <c r="L393" s="198">
        <v>465</v>
      </c>
      <c r="M393" s="196">
        <v>179</v>
      </c>
      <c r="N393" s="201">
        <v>841</v>
      </c>
      <c r="O393" s="204">
        <v>529</v>
      </c>
      <c r="P393" s="196">
        <v>370</v>
      </c>
      <c r="Q393" s="197">
        <v>301</v>
      </c>
      <c r="R393" s="198">
        <v>396</v>
      </c>
      <c r="S393" s="199">
        <v>497</v>
      </c>
      <c r="T393" s="196">
        <v>165</v>
      </c>
      <c r="U393" s="200">
        <v>44</v>
      </c>
      <c r="V393" s="198">
        <v>449</v>
      </c>
      <c r="W393" s="205">
        <v>350</v>
      </c>
      <c r="X393" s="196">
        <v>301</v>
      </c>
      <c r="Y393" s="200">
        <v>141</v>
      </c>
      <c r="Z393" s="198">
        <v>765</v>
      </c>
      <c r="AA393" s="196">
        <v>804</v>
      </c>
      <c r="AB393" s="170">
        <f t="shared" si="6383"/>
        <v>5302</v>
      </c>
      <c r="AC393" s="173">
        <f t="shared" si="6384"/>
        <v>5064</v>
      </c>
      <c r="BI393" s="146" t="s">
        <v>28</v>
      </c>
      <c r="BJ393" s="129">
        <f>B393/B405</f>
        <v>3.3558863328822734E-2</v>
      </c>
      <c r="BK393" s="130">
        <f t="shared" ref="BK393" si="6686">C393/C405</f>
        <v>6.7862211327570643E-2</v>
      </c>
      <c r="BL393" s="131">
        <f t="shared" ref="BL393" si="6687">D393/D405</f>
        <v>5.0852272727272725E-2</v>
      </c>
      <c r="BM393" s="132">
        <f t="shared" ref="BM393" si="6688">E393/E405</f>
        <v>6.1770566467406772E-2</v>
      </c>
      <c r="BN393" s="129">
        <f t="shared" ref="BN393" si="6689">F393/F405</f>
        <v>3.5033167495854063E-2</v>
      </c>
      <c r="BO393" s="130">
        <f t="shared" ref="BO393" si="6690">G393/G405</f>
        <v>7.3870153704978209E-2</v>
      </c>
      <c r="BP393" s="131">
        <f t="shared" ref="BP393" si="6691">H393/H405</f>
        <v>5.4664985590778099E-2</v>
      </c>
      <c r="BQ393" s="132">
        <f t="shared" ref="BQ393" si="6692">I393/I405</f>
        <v>6.5558316908046962E-2</v>
      </c>
      <c r="BR393" s="129">
        <f t="shared" ref="BR393" si="6693">J393/J405</f>
        <v>7.4695761644985315E-2</v>
      </c>
      <c r="BS393" s="130">
        <f t="shared" ref="BS393" si="6694">K393/K405</f>
        <v>2.8656971770744225E-2</v>
      </c>
      <c r="BT393" s="131">
        <f t="shared" ref="BT393" si="6695">L393/L405</f>
        <v>6.7744755244755248E-2</v>
      </c>
      <c r="BU393" s="129">
        <f t="shared" ref="BU393" si="6696">M393/M405</f>
        <v>2.7043360024172836E-2</v>
      </c>
      <c r="BV393" s="133">
        <f t="shared" ref="BV393" si="6697">N393/N405</f>
        <v>6.5759637188208611E-2</v>
      </c>
      <c r="BW393" s="134">
        <f t="shared" ref="BW393" si="6698">O393/O405</f>
        <v>4.1431704260651632E-2</v>
      </c>
      <c r="BX393" s="129">
        <f t="shared" ref="BX393" si="6699">P393/P405</f>
        <v>5.8387249487139026E-2</v>
      </c>
      <c r="BY393" s="130">
        <f t="shared" ref="BY393" si="6700">Q393/Q405</f>
        <v>4.7386649874055414E-2</v>
      </c>
      <c r="BZ393" s="131">
        <f t="shared" ref="BZ393" si="6701">R393/R405</f>
        <v>4.9742494661474686E-2</v>
      </c>
      <c r="CA393" s="132">
        <f t="shared" ref="CA393" si="6702">S393/S405</f>
        <v>6.0602365565174982E-2</v>
      </c>
      <c r="CB393" s="129">
        <f t="shared" ref="CB393" si="6703">T393/T405</f>
        <v>9.3431483578708951E-2</v>
      </c>
      <c r="CC393" s="130">
        <f t="shared" ref="CC393" si="6704">U393/U405</f>
        <v>2.3504273504273504E-2</v>
      </c>
      <c r="CD393" s="131">
        <f t="shared" ref="CD393" si="6705">V393/V405</f>
        <v>7.0853716269528175E-2</v>
      </c>
      <c r="CE393" s="132">
        <f t="shared" ref="CE393" si="6706">W393/W405</f>
        <v>4.7873067979756531E-2</v>
      </c>
      <c r="CF393" s="129">
        <f t="shared" ref="CF393" si="6707">X393/X405</f>
        <v>5.292772991032179E-2</v>
      </c>
      <c r="CG393" s="130">
        <f t="shared" ref="CG393" si="6708">Y393/Y405</f>
        <v>3.832563196520794E-2</v>
      </c>
      <c r="CH393" s="131">
        <f t="shared" ref="CH393" si="6709">Z393/Z405</f>
        <v>6.5817775101092657E-2</v>
      </c>
      <c r="CI393" s="129">
        <f t="shared" ref="CI393" si="6710">AA393/AA405</f>
        <v>6.4885804212735043E-2</v>
      </c>
      <c r="CJ393" s="135">
        <f t="shared" ref="CJ393" si="6711">AB393/AB405</f>
        <v>5.6761125801582289E-2</v>
      </c>
      <c r="CK393" s="136">
        <f t="shared" ref="CK393" si="6712">AC393/AC405</f>
        <v>5.4345259814127189E-2</v>
      </c>
    </row>
    <row r="394" spans="1:89" x14ac:dyDescent="0.2">
      <c r="A394" s="137" t="s">
        <v>29</v>
      </c>
      <c r="B394" s="206">
        <v>327</v>
      </c>
      <c r="C394" s="190">
        <v>713</v>
      </c>
      <c r="D394" s="191">
        <v>255</v>
      </c>
      <c r="E394" s="192">
        <v>228</v>
      </c>
      <c r="F394" s="189">
        <v>451</v>
      </c>
      <c r="G394" s="193">
        <v>688</v>
      </c>
      <c r="H394" s="191">
        <v>647</v>
      </c>
      <c r="I394" s="192">
        <v>948</v>
      </c>
      <c r="J394" s="189">
        <v>229</v>
      </c>
      <c r="K394" s="190">
        <v>61</v>
      </c>
      <c r="L394" s="191">
        <v>717</v>
      </c>
      <c r="M394" s="189">
        <v>183</v>
      </c>
      <c r="N394" s="194">
        <v>943</v>
      </c>
      <c r="O394" s="207">
        <v>627</v>
      </c>
      <c r="P394" s="189">
        <v>535</v>
      </c>
      <c r="Q394" s="190">
        <v>386</v>
      </c>
      <c r="R394" s="191">
        <v>516</v>
      </c>
      <c r="S394" s="192">
        <v>614</v>
      </c>
      <c r="T394" s="189">
        <v>255</v>
      </c>
      <c r="U394" s="193">
        <v>47</v>
      </c>
      <c r="V394" s="191">
        <v>606</v>
      </c>
      <c r="W394" s="208">
        <v>426</v>
      </c>
      <c r="X394" s="189">
        <v>547</v>
      </c>
      <c r="Y394" s="193">
        <v>133</v>
      </c>
      <c r="Z394" s="191">
        <v>890</v>
      </c>
      <c r="AA394" s="189">
        <v>822</v>
      </c>
      <c r="AB394" s="170">
        <f t="shared" si="6383"/>
        <v>6918</v>
      </c>
      <c r="AC394" s="173">
        <f t="shared" si="6384"/>
        <v>5876</v>
      </c>
      <c r="BI394" s="137" t="s">
        <v>29</v>
      </c>
      <c r="BJ394" s="129">
        <f>B394/B405</f>
        <v>4.4248985115020296E-2</v>
      </c>
      <c r="BK394" s="130">
        <f t="shared" ref="BK394" si="6713">C394/C405</f>
        <v>9.1988130563798218E-2</v>
      </c>
      <c r="BL394" s="131">
        <f t="shared" ref="BL394" si="6714">D394/D405</f>
        <v>7.2443181818181823E-2</v>
      </c>
      <c r="BM394" s="132">
        <f t="shared" ref="BM394" si="6715">E394/E405</f>
        <v>6.4901793339026473E-2</v>
      </c>
      <c r="BN394" s="129">
        <f t="shared" ref="BN394" si="6716">F394/F405</f>
        <v>4.6745439469320069E-2</v>
      </c>
      <c r="BO394" s="130">
        <f t="shared" ref="BO394" si="6717">G394/G405</f>
        <v>7.8917182840100936E-2</v>
      </c>
      <c r="BP394" s="131">
        <f t="shared" ref="BP394" si="6718">H394/H405</f>
        <v>5.8267291066282423E-2</v>
      </c>
      <c r="BQ394" s="132">
        <f t="shared" ref="BQ394" si="6719">I394/I405</f>
        <v>8.1240894678207221E-2</v>
      </c>
      <c r="BR394" s="129">
        <f t="shared" ref="BR394" si="6720">J394/J405</f>
        <v>9.6097356273604703E-2</v>
      </c>
      <c r="BS394" s="130">
        <f t="shared" ref="BS394" si="6721">K394/K405</f>
        <v>2.6090675791274595E-2</v>
      </c>
      <c r="BT394" s="131">
        <f t="shared" ref="BT394" si="6722">L394/L405</f>
        <v>0.10445804195804195</v>
      </c>
      <c r="BU394" s="129">
        <f t="shared" ref="BU394" si="6723">M394/M405</f>
        <v>2.7647680918567761E-2</v>
      </c>
      <c r="BV394" s="133">
        <f t="shared" ref="BV394" si="6724">N394/N405</f>
        <v>7.3735241222925949E-2</v>
      </c>
      <c r="BW394" s="134">
        <f t="shared" ref="BW394" si="6725">O394/O405</f>
        <v>4.9107142857142856E-2</v>
      </c>
      <c r="BX394" s="129">
        <f t="shared" ref="BX394" si="6726">P394/P405</f>
        <v>8.4424806690863191E-2</v>
      </c>
      <c r="BY394" s="130">
        <f t="shared" ref="BY394" si="6727">Q394/Q405</f>
        <v>6.0768261964735518E-2</v>
      </c>
      <c r="BZ394" s="131">
        <f t="shared" ref="BZ394" si="6728">R394/R405</f>
        <v>6.4815977892224597E-2</v>
      </c>
      <c r="CA394" s="132">
        <f t="shared" ref="CA394" si="6729">S394/S405</f>
        <v>7.4868918424582362E-2</v>
      </c>
      <c r="CB394" s="129">
        <f t="shared" ref="CB394" si="6730">T394/T405</f>
        <v>0.14439411098527746</v>
      </c>
      <c r="CC394" s="130">
        <f t="shared" ref="CC394" si="6731">U394/U405</f>
        <v>2.5106837606837608E-2</v>
      </c>
      <c r="CD394" s="131">
        <f t="shared" ref="CD394" si="6732">V394/V405</f>
        <v>9.562884645731419E-2</v>
      </c>
      <c r="CE394" s="132">
        <f t="shared" ref="CE394" si="6733">W394/W405</f>
        <v>5.8268362741075094E-2</v>
      </c>
      <c r="CF394" s="129">
        <f t="shared" ref="CF394" si="6734">X394/X405</f>
        <v>9.6184279936697731E-2</v>
      </c>
      <c r="CG394" s="130">
        <f t="shared" ref="CG394" si="6735">Y394/Y405</f>
        <v>3.6151128023919545E-2</v>
      </c>
      <c r="CH394" s="131">
        <f t="shared" ref="CH394" si="6736">Z394/Z405</f>
        <v>7.6572313516303878E-2</v>
      </c>
      <c r="CI394" s="129">
        <f t="shared" ref="CI394" si="6737">AA394/AA405</f>
        <v>6.6338471471229121E-2</v>
      </c>
      <c r="CJ394" s="135">
        <f t="shared" ref="CJ394" si="6738">AB394/AB405</f>
        <v>7.4061385947820871E-2</v>
      </c>
      <c r="CK394" s="136">
        <f t="shared" ref="CK394" si="6739">AC394/AC405</f>
        <v>6.305938915241141E-2</v>
      </c>
    </row>
    <row r="395" spans="1:89" x14ac:dyDescent="0.2">
      <c r="A395" s="146" t="s">
        <v>30</v>
      </c>
      <c r="B395" s="203">
        <v>407</v>
      </c>
      <c r="C395" s="197">
        <v>906</v>
      </c>
      <c r="D395" s="198">
        <v>315</v>
      </c>
      <c r="E395" s="199">
        <v>318</v>
      </c>
      <c r="F395" s="196">
        <v>498</v>
      </c>
      <c r="G395" s="200">
        <v>1253</v>
      </c>
      <c r="H395" s="198">
        <v>814</v>
      </c>
      <c r="I395" s="199">
        <v>1288</v>
      </c>
      <c r="J395" s="196">
        <v>340</v>
      </c>
      <c r="K395" s="197">
        <v>62</v>
      </c>
      <c r="L395" s="198">
        <v>877</v>
      </c>
      <c r="M395" s="196">
        <v>207</v>
      </c>
      <c r="N395" s="201">
        <v>1388</v>
      </c>
      <c r="O395" s="204">
        <v>869</v>
      </c>
      <c r="P395" s="196">
        <v>616</v>
      </c>
      <c r="Q395" s="197">
        <v>550</v>
      </c>
      <c r="R395" s="198">
        <v>509</v>
      </c>
      <c r="S395" s="199">
        <v>770</v>
      </c>
      <c r="T395" s="196">
        <v>279</v>
      </c>
      <c r="U395" s="200">
        <v>33</v>
      </c>
      <c r="V395" s="198">
        <v>695</v>
      </c>
      <c r="W395" s="205">
        <v>538</v>
      </c>
      <c r="X395" s="196">
        <v>659</v>
      </c>
      <c r="Y395" s="200">
        <v>196</v>
      </c>
      <c r="Z395" s="198">
        <v>839</v>
      </c>
      <c r="AA395" s="196">
        <v>990</v>
      </c>
      <c r="AB395" s="170">
        <f t="shared" si="6383"/>
        <v>8236</v>
      </c>
      <c r="AC395" s="173">
        <f t="shared" si="6384"/>
        <v>7980</v>
      </c>
      <c r="BI395" s="146" t="s">
        <v>30</v>
      </c>
      <c r="BJ395" s="129">
        <f>B395/B405</f>
        <v>5.5074424898511505E-2</v>
      </c>
      <c r="BK395" s="130">
        <f t="shared" ref="BK395" si="6740">C395/C405</f>
        <v>0.11688814346535931</v>
      </c>
      <c r="BL395" s="131">
        <f t="shared" ref="BL395" si="6741">D395/D405</f>
        <v>8.9488636363636367E-2</v>
      </c>
      <c r="BM395" s="132">
        <f t="shared" ref="BM395" si="6742">E395/E405</f>
        <v>9.0520922288642183E-2</v>
      </c>
      <c r="BN395" s="129">
        <f t="shared" ref="BN395" si="6743">F395/F405</f>
        <v>5.1616915422885573E-2</v>
      </c>
      <c r="BO395" s="130">
        <f t="shared" ref="BO395" si="6744">G395/G405</f>
        <v>0.1437256251433815</v>
      </c>
      <c r="BP395" s="131">
        <f t="shared" ref="BP395" si="6745">H395/H405</f>
        <v>7.3306916426512964E-2</v>
      </c>
      <c r="BQ395" s="132">
        <f t="shared" ref="BQ395" si="6746">I395/I405</f>
        <v>0.11037792441511697</v>
      </c>
      <c r="BR395" s="129">
        <f t="shared" ref="BR395" si="6747">J395/J405</f>
        <v>0.14267729752412925</v>
      </c>
      <c r="BS395" s="130">
        <f t="shared" ref="BS395" si="6748">K395/K405</f>
        <v>2.6518391787852865E-2</v>
      </c>
      <c r="BT395" s="131">
        <f t="shared" ref="BT395" si="6749">L395/L405</f>
        <v>0.12776806526806528</v>
      </c>
      <c r="BU395" s="129">
        <f t="shared" ref="BU395" si="6750">M395/M405</f>
        <v>3.1273606284937298E-2</v>
      </c>
      <c r="BV395" s="133">
        <f t="shared" ref="BV395" si="6751">N395/N405</f>
        <v>0.1085307686292908</v>
      </c>
      <c r="BW395" s="134">
        <f t="shared" ref="BW395" si="6752">O395/O405</f>
        <v>6.8060776942355891E-2</v>
      </c>
      <c r="BX395" s="129">
        <f t="shared" ref="BX395" si="6753">P395/P405</f>
        <v>9.7206880227236864E-2</v>
      </c>
      <c r="BY395" s="130">
        <f t="shared" ref="BY395" si="6754">Q395/Q405</f>
        <v>8.6586901763224186E-2</v>
      </c>
      <c r="BZ395" s="131">
        <f t="shared" ref="BZ395" si="6755">R395/R405</f>
        <v>6.3936691370430856E-2</v>
      </c>
      <c r="CA395" s="132">
        <f t="shared" ref="CA395" si="6756">S395/S405</f>
        <v>9.3890988903792216E-2</v>
      </c>
      <c r="CB395" s="129">
        <f t="shared" ref="CB395" si="6757">T395/T405</f>
        <v>0.15798414496036239</v>
      </c>
      <c r="CC395" s="130">
        <f t="shared" ref="CC395" si="6758">U395/U405</f>
        <v>1.7628205128205128E-2</v>
      </c>
      <c r="CD395" s="131">
        <f t="shared" ref="CD395" si="6759">V395/V405</f>
        <v>0.10967334700962601</v>
      </c>
      <c r="CE395" s="132">
        <f t="shared" ref="CE395" si="6760">W395/W405</f>
        <v>7.3587744494597179E-2</v>
      </c>
      <c r="CF395" s="129">
        <f t="shared" ref="CF395" si="6761">X395/X405</f>
        <v>0.11587831897309654</v>
      </c>
      <c r="CG395" s="130">
        <f t="shared" ref="CG395" si="6762">Y395/Y405</f>
        <v>5.3275346561565642E-2</v>
      </c>
      <c r="CH395" s="131">
        <f t="shared" ref="CH395" si="6763">Z395/Z405</f>
        <v>7.2184461842897701E-2</v>
      </c>
      <c r="CI395" s="129">
        <f t="shared" ref="CI395" si="6764">AA395/AA405</f>
        <v>7.9896699217173753E-2</v>
      </c>
      <c r="CJ395" s="135">
        <f t="shared" ref="CJ395" si="6765">AB395/AB405</f>
        <v>8.8171375349270414E-2</v>
      </c>
      <c r="CK395" s="136">
        <f t="shared" ref="CK395" si="6766">AC395/AC405</f>
        <v>8.5638857290034551E-2</v>
      </c>
    </row>
    <row r="396" spans="1:89" x14ac:dyDescent="0.2">
      <c r="A396" s="137" t="s">
        <v>31</v>
      </c>
      <c r="B396" s="206">
        <v>537</v>
      </c>
      <c r="C396" s="190">
        <v>885</v>
      </c>
      <c r="D396" s="191">
        <v>158</v>
      </c>
      <c r="E396" s="192">
        <v>289</v>
      </c>
      <c r="F396" s="189">
        <v>403</v>
      </c>
      <c r="G396" s="193">
        <v>1044</v>
      </c>
      <c r="H396" s="191">
        <v>743</v>
      </c>
      <c r="I396" s="192">
        <v>1071</v>
      </c>
      <c r="J396" s="189">
        <v>232</v>
      </c>
      <c r="K396" s="190">
        <v>80</v>
      </c>
      <c r="L396" s="191">
        <v>681</v>
      </c>
      <c r="M396" s="189">
        <v>184</v>
      </c>
      <c r="N396" s="194">
        <v>1113</v>
      </c>
      <c r="O396" s="207">
        <v>785</v>
      </c>
      <c r="P396" s="189">
        <v>441</v>
      </c>
      <c r="Q396" s="190">
        <v>626</v>
      </c>
      <c r="R396" s="191">
        <v>523</v>
      </c>
      <c r="S396" s="192">
        <v>776</v>
      </c>
      <c r="T396" s="189">
        <v>110</v>
      </c>
      <c r="U396" s="193">
        <v>44</v>
      </c>
      <c r="V396" s="191">
        <v>838</v>
      </c>
      <c r="W396" s="208">
        <v>418</v>
      </c>
      <c r="X396" s="189">
        <v>526</v>
      </c>
      <c r="Y396" s="193">
        <v>220</v>
      </c>
      <c r="Z396" s="191">
        <v>601</v>
      </c>
      <c r="AA396" s="189">
        <v>1005</v>
      </c>
      <c r="AB396" s="170">
        <f t="shared" si="6383"/>
        <v>6906</v>
      </c>
      <c r="AC396" s="173">
        <f t="shared" si="6384"/>
        <v>7427</v>
      </c>
      <c r="BI396" s="137" t="s">
        <v>31</v>
      </c>
      <c r="BJ396" s="129">
        <f>B396/B405</f>
        <v>7.2665764546684705E-2</v>
      </c>
      <c r="BK396" s="130">
        <f t="shared" ref="BK396" si="6767">C396/C405</f>
        <v>0.11417881563669204</v>
      </c>
      <c r="BL396" s="131">
        <f t="shared" ref="BL396" si="6768">D396/D405</f>
        <v>4.4886363636363634E-2</v>
      </c>
      <c r="BM396" s="132">
        <f t="shared" ref="BM396" si="6769">E396/E405</f>
        <v>8.226586962709935E-2</v>
      </c>
      <c r="BN396" s="129">
        <f t="shared" ref="BN396" si="6770">F396/F405</f>
        <v>4.1770315091210611E-2</v>
      </c>
      <c r="BO396" s="130">
        <f t="shared" ref="BO396" si="6771">G396/G405</f>
        <v>0.11975223675154852</v>
      </c>
      <c r="BP396" s="131">
        <f t="shared" ref="BP396" si="6772">H396/H405</f>
        <v>6.6912824207492796E-2</v>
      </c>
      <c r="BQ396" s="132">
        <f t="shared" ref="BQ396" si="6773">I396/I405</f>
        <v>9.1781643671265747E-2</v>
      </c>
      <c r="BR396" s="129">
        <f t="shared" ref="BR396" si="6774">J396/J405</f>
        <v>9.7356273604699964E-2</v>
      </c>
      <c r="BS396" s="130">
        <f t="shared" ref="BS396" si="6775">K396/K405</f>
        <v>3.4217279726261762E-2</v>
      </c>
      <c r="BT396" s="131">
        <f t="shared" ref="BT396" si="6776">L396/L405</f>
        <v>9.9213286713286719E-2</v>
      </c>
      <c r="BU396" s="129">
        <f t="shared" ref="BU396" si="6777">M396/M405</f>
        <v>2.7798761142166492E-2</v>
      </c>
      <c r="BV396" s="133">
        <f t="shared" ref="BV396" si="6778">N396/N405</f>
        <v>8.7027914614121515E-2</v>
      </c>
      <c r="BW396" s="134">
        <f t="shared" ref="BW396" si="6779">O396/O405</f>
        <v>6.1481829573934839E-2</v>
      </c>
      <c r="BX396" s="129">
        <f t="shared" ref="BX396" si="6780">P396/P405</f>
        <v>6.9591289253590025E-2</v>
      </c>
      <c r="BY396" s="130">
        <f t="shared" ref="BY396" si="6781">Q396/Q405</f>
        <v>9.8551637279596982E-2</v>
      </c>
      <c r="BZ396" s="131">
        <f t="shared" ref="BZ396" si="6782">R396/R405</f>
        <v>6.5695264414018337E-2</v>
      </c>
      <c r="CA396" s="132">
        <f t="shared" ref="CA396" si="6783">S396/S405</f>
        <v>9.4622606999146444E-2</v>
      </c>
      <c r="CB396" s="129">
        <f t="shared" ref="CB396" si="6784">T396/T405</f>
        <v>6.2287655719139301E-2</v>
      </c>
      <c r="CC396" s="130">
        <f t="shared" ref="CC396" si="6785">U396/U405</f>
        <v>2.3504273504273504E-2</v>
      </c>
      <c r="CD396" s="131">
        <f t="shared" ref="CD396" si="6786">V396/V405</f>
        <v>0.13223922991952028</v>
      </c>
      <c r="CE396" s="132">
        <f t="shared" ref="CE396" si="6787">W396/W405</f>
        <v>5.7174121187252083E-2</v>
      </c>
      <c r="CF396" s="129">
        <f t="shared" ref="CF396" si="6788">X396/X405</f>
        <v>9.2491647617372955E-2</v>
      </c>
      <c r="CG396" s="130">
        <f t="shared" ref="CG396" si="6789">Y396/Y405</f>
        <v>5.9798858385430823E-2</v>
      </c>
      <c r="CH396" s="131">
        <f t="shared" ref="CH396" si="6790">Z396/Z405</f>
        <v>5.1707820700335541E-2</v>
      </c>
      <c r="CI396" s="129">
        <f t="shared" ref="CI396" si="6791">AA396/AA405</f>
        <v>8.1107255265918818E-2</v>
      </c>
      <c r="CJ396" s="135">
        <f t="shared" ref="CJ396" si="6792">AB396/AB405</f>
        <v>7.3932918669507228E-2</v>
      </c>
      <c r="CK396" s="136">
        <f t="shared" ref="CK396" si="6793">AC396/AC405</f>
        <v>7.9704234723444442E-2</v>
      </c>
    </row>
    <row r="397" spans="1:89" x14ac:dyDescent="0.2">
      <c r="A397" s="146" t="s">
        <v>32</v>
      </c>
      <c r="B397" s="203">
        <v>439</v>
      </c>
      <c r="C397" s="197">
        <v>603</v>
      </c>
      <c r="D397" s="198">
        <v>86</v>
      </c>
      <c r="E397" s="199">
        <v>315</v>
      </c>
      <c r="F397" s="196">
        <v>278</v>
      </c>
      <c r="G397" s="200">
        <v>1106</v>
      </c>
      <c r="H397" s="198">
        <v>491</v>
      </c>
      <c r="I397" s="199">
        <v>1133</v>
      </c>
      <c r="J397" s="196">
        <v>164</v>
      </c>
      <c r="K397" s="197">
        <v>78</v>
      </c>
      <c r="L397" s="198">
        <v>754</v>
      </c>
      <c r="M397" s="196">
        <v>261</v>
      </c>
      <c r="N397" s="201">
        <v>715</v>
      </c>
      <c r="O397" s="204">
        <v>814</v>
      </c>
      <c r="P397" s="196">
        <v>336</v>
      </c>
      <c r="Q397" s="197">
        <v>443</v>
      </c>
      <c r="R397" s="198">
        <v>374</v>
      </c>
      <c r="S397" s="199">
        <v>596</v>
      </c>
      <c r="T397" s="196">
        <v>74</v>
      </c>
      <c r="U397" s="200">
        <v>65</v>
      </c>
      <c r="V397" s="198">
        <v>577</v>
      </c>
      <c r="W397" s="205">
        <v>299</v>
      </c>
      <c r="X397" s="196">
        <v>267</v>
      </c>
      <c r="Y397" s="200">
        <v>258</v>
      </c>
      <c r="Z397" s="198">
        <v>474</v>
      </c>
      <c r="AA397" s="196">
        <v>634</v>
      </c>
      <c r="AB397" s="170">
        <f t="shared" si="6383"/>
        <v>5029</v>
      </c>
      <c r="AC397" s="173">
        <f t="shared" si="6384"/>
        <v>6605</v>
      </c>
      <c r="BI397" s="146" t="s">
        <v>32</v>
      </c>
      <c r="BJ397" s="129">
        <f>B397/B405</f>
        <v>5.9404600811907987E-2</v>
      </c>
      <c r="BK397" s="130">
        <f t="shared" ref="BK397" si="6794">C397/C405</f>
        <v>7.7796413366017295E-2</v>
      </c>
      <c r="BL397" s="131">
        <f t="shared" ref="BL397" si="6795">D397/D405</f>
        <v>2.4431818181818183E-2</v>
      </c>
      <c r="BM397" s="132">
        <f t="shared" ref="BM397" si="6796">E397/E405</f>
        <v>8.9666951323655E-2</v>
      </c>
      <c r="BN397" s="129">
        <f t="shared" ref="BN397" si="6797">F397/F405</f>
        <v>2.8814262023217248E-2</v>
      </c>
      <c r="BO397" s="130">
        <f t="shared" ref="BO397" si="6798">G397/G405</f>
        <v>0.12686395962376693</v>
      </c>
      <c r="BP397" s="131">
        <f t="shared" ref="BP397" si="6799">H397/H405</f>
        <v>4.421829971181556E-2</v>
      </c>
      <c r="BQ397" s="132">
        <f t="shared" ref="BQ397" si="6800">I397/I405</f>
        <v>9.7094866740937522E-2</v>
      </c>
      <c r="BR397" s="129">
        <f t="shared" ref="BR397" si="6801">J397/J405</f>
        <v>6.8820814099874103E-2</v>
      </c>
      <c r="BS397" s="130">
        <f t="shared" ref="BS397" si="6802">K397/K405</f>
        <v>3.3361847733105215E-2</v>
      </c>
      <c r="BT397" s="131">
        <f t="shared" ref="BT397" si="6803">L397/L405</f>
        <v>0.10984848484848485</v>
      </c>
      <c r="BU397" s="129">
        <f t="shared" ref="BU397" si="6804">M397/M405</f>
        <v>3.9431938359268774E-2</v>
      </c>
      <c r="BV397" s="133">
        <f t="shared" ref="BV397" si="6805">N397/N405</f>
        <v>5.5907420439440143E-2</v>
      </c>
      <c r="BW397" s="134">
        <f t="shared" ref="BW397" si="6806">O397/O405</f>
        <v>6.37531328320802E-2</v>
      </c>
      <c r="BX397" s="129">
        <f t="shared" ref="BX397" si="6807">P397/P405</f>
        <v>5.3021934669401923E-2</v>
      </c>
      <c r="BY397" s="130">
        <f t="shared" ref="BY397" si="6808">Q397/Q405</f>
        <v>6.9741813602015118E-2</v>
      </c>
      <c r="BZ397" s="131">
        <f t="shared" ref="BZ397" si="6809">R397/R405</f>
        <v>4.6979022735837206E-2</v>
      </c>
      <c r="CA397" s="132">
        <f t="shared" ref="CA397" si="6810">S397/S405</f>
        <v>7.2674064138519692E-2</v>
      </c>
      <c r="CB397" s="129">
        <f t="shared" ref="CB397" si="6811">T397/T405</f>
        <v>4.1902604756511891E-2</v>
      </c>
      <c r="CC397" s="130">
        <f t="shared" ref="CC397" si="6812">U397/U405</f>
        <v>3.4722222222222224E-2</v>
      </c>
      <c r="CD397" s="131">
        <f t="shared" ref="CD397" si="6813">V397/V405</f>
        <v>9.1052548524538424E-2</v>
      </c>
      <c r="CE397" s="132">
        <f t="shared" ref="CE397" si="6814">W397/W405</f>
        <v>4.0897278074134867E-2</v>
      </c>
      <c r="CF397" s="129">
        <f t="shared" ref="CF397" si="6815">X397/X405</f>
        <v>4.6949182345700724E-2</v>
      </c>
      <c r="CG397" s="130">
        <f t="shared" ref="CG397" si="6816">Y397/Y405</f>
        <v>7.0127752106550686E-2</v>
      </c>
      <c r="CH397" s="131">
        <f t="shared" ref="CH397" si="6817">Z397/Z405</f>
        <v>4.078120967048094E-2</v>
      </c>
      <c r="CI397" s="129">
        <f t="shared" ref="CI397" si="6818">AA397/AA405</f>
        <v>5.1166168993624403E-2</v>
      </c>
      <c r="CJ397" s="135">
        <f t="shared" ref="CJ397" si="6819">AB397/AB405</f>
        <v>5.3838495219946686E-2</v>
      </c>
      <c r="CK397" s="136">
        <f t="shared" ref="CK397" si="6820">AC397/AC405</f>
        <v>7.0882788521388254E-2</v>
      </c>
    </row>
    <row r="398" spans="1:89" x14ac:dyDescent="0.2">
      <c r="A398" s="137" t="s">
        <v>33</v>
      </c>
      <c r="B398" s="206">
        <v>111</v>
      </c>
      <c r="C398" s="190">
        <v>243</v>
      </c>
      <c r="D398" s="191">
        <v>64</v>
      </c>
      <c r="E398" s="192">
        <v>120</v>
      </c>
      <c r="F398" s="189">
        <v>213</v>
      </c>
      <c r="G398" s="193">
        <v>228</v>
      </c>
      <c r="H398" s="191">
        <v>197</v>
      </c>
      <c r="I398" s="192">
        <v>344</v>
      </c>
      <c r="J398" s="189">
        <v>41</v>
      </c>
      <c r="K398" s="190">
        <v>20</v>
      </c>
      <c r="L398" s="191">
        <v>156</v>
      </c>
      <c r="M398" s="189">
        <v>183</v>
      </c>
      <c r="N398" s="194">
        <v>202</v>
      </c>
      <c r="O398" s="207">
        <v>374</v>
      </c>
      <c r="P398" s="189">
        <v>148</v>
      </c>
      <c r="Q398" s="190">
        <v>194</v>
      </c>
      <c r="R398" s="191">
        <v>166</v>
      </c>
      <c r="S398" s="192">
        <v>201</v>
      </c>
      <c r="T398" s="189">
        <v>25</v>
      </c>
      <c r="U398" s="193">
        <v>56</v>
      </c>
      <c r="V398" s="191">
        <v>117</v>
      </c>
      <c r="W398" s="208">
        <v>165</v>
      </c>
      <c r="X398" s="189">
        <v>83</v>
      </c>
      <c r="Y398" s="193">
        <v>167</v>
      </c>
      <c r="Z398" s="191">
        <v>282</v>
      </c>
      <c r="AA398" s="189">
        <v>203</v>
      </c>
      <c r="AB398" s="170">
        <f t="shared" si="6383"/>
        <v>1805</v>
      </c>
      <c r="AC398" s="173">
        <f t="shared" si="6384"/>
        <v>2498</v>
      </c>
      <c r="BI398" s="137" t="s">
        <v>33</v>
      </c>
      <c r="BJ398" s="129">
        <f>B398/B405</f>
        <v>1.5020297699594046E-2</v>
      </c>
      <c r="BK398" s="130">
        <f t="shared" ref="BK398" si="6821">C398/C405</f>
        <v>3.1350793446006969E-2</v>
      </c>
      <c r="BL398" s="131">
        <f t="shared" ref="BL398" si="6822">D398/D405</f>
        <v>1.8181818181818181E-2</v>
      </c>
      <c r="BM398" s="132">
        <f t="shared" ref="BM398" si="6823">E398/E405</f>
        <v>3.4158838599487616E-2</v>
      </c>
      <c r="BN398" s="129">
        <f t="shared" ref="BN398" si="6824">F398/F405</f>
        <v>2.2077114427860697E-2</v>
      </c>
      <c r="BO398" s="130">
        <f t="shared" ref="BO398" si="6825">G398/G405</f>
        <v>2.615278733654508E-2</v>
      </c>
      <c r="BP398" s="131">
        <f t="shared" ref="BP398" si="6826">H398/H405</f>
        <v>1.7741354466858789E-2</v>
      </c>
      <c r="BQ398" s="132">
        <f t="shared" ref="BQ398" si="6827">I398/I405</f>
        <v>2.9479818322049874E-2</v>
      </c>
      <c r="BR398" s="129">
        <f t="shared" ref="BR398" si="6828">J398/J405</f>
        <v>1.7205203524968526E-2</v>
      </c>
      <c r="BS398" s="130">
        <f t="shared" ref="BS398" si="6829">K398/K405</f>
        <v>8.5543199315654406E-3</v>
      </c>
      <c r="BT398" s="131">
        <f t="shared" ref="BT398" si="6830">L398/L405</f>
        <v>2.2727272727272728E-2</v>
      </c>
      <c r="BU398" s="129">
        <f t="shared" ref="BU398" si="6831">M398/M405</f>
        <v>2.7647680918567761E-2</v>
      </c>
      <c r="BV398" s="133">
        <f t="shared" ref="BV398" si="6832">N398/N405</f>
        <v>1.5794823676597076E-2</v>
      </c>
      <c r="BW398" s="134">
        <f t="shared" ref="BW398" si="6833">O398/O405</f>
        <v>2.9291979949874685E-2</v>
      </c>
      <c r="BX398" s="129">
        <f t="shared" ref="BX398" si="6834">P398/P405</f>
        <v>2.335489979485561E-2</v>
      </c>
      <c r="BY398" s="130">
        <f t="shared" ref="BY398" si="6835">Q398/Q405</f>
        <v>3.0541561712846346E-2</v>
      </c>
      <c r="BZ398" s="131">
        <f t="shared" ref="BZ398" si="6836">R398/R405</f>
        <v>2.0851651802537369E-2</v>
      </c>
      <c r="CA398" s="132">
        <f t="shared" ref="CA398" si="6837">S398/S405</f>
        <v>2.4509206194366542E-2</v>
      </c>
      <c r="CB398" s="129">
        <f t="shared" ref="CB398" si="6838">T398/T405</f>
        <v>1.4156285390713477E-2</v>
      </c>
      <c r="CC398" s="130">
        <f t="shared" ref="CC398" si="6839">U398/U405</f>
        <v>2.9914529914529916E-2</v>
      </c>
      <c r="CD398" s="131">
        <f t="shared" ref="CD398" si="6840">V398/V405</f>
        <v>1.8462995108095313E-2</v>
      </c>
      <c r="CE398" s="132">
        <f t="shared" ref="CE398" si="6841">W398/W405</f>
        <v>2.2568732047599509E-2</v>
      </c>
      <c r="CF398" s="129">
        <f t="shared" ref="CF398" si="6842">X398/X405</f>
        <v>1.4594689643045543E-2</v>
      </c>
      <c r="CG398" s="130">
        <f t="shared" ref="CG398" si="6843">Y398/Y405</f>
        <v>4.5392769774395214E-2</v>
      </c>
      <c r="CH398" s="131">
        <f t="shared" ref="CH398" si="6844">Z398/Z405</f>
        <v>2.4262238664716509E-2</v>
      </c>
      <c r="CI398" s="129">
        <f t="shared" ref="CI398" si="6845">AA398/AA405</f>
        <v>1.6382858526349769E-2</v>
      </c>
      <c r="CJ398" s="135">
        <f t="shared" ref="CJ398" si="6846">AB398/AB405</f>
        <v>1.9323619779678617E-2</v>
      </c>
      <c r="CK398" s="136">
        <f t="shared" ref="CK398" si="6847">AC398/AC405</f>
        <v>2.6807752570238888E-2</v>
      </c>
    </row>
    <row r="399" spans="1:89" x14ac:dyDescent="0.2">
      <c r="A399" s="146" t="s">
        <v>34</v>
      </c>
      <c r="B399" s="203">
        <v>22</v>
      </c>
      <c r="C399" s="197">
        <v>71</v>
      </c>
      <c r="D399" s="198">
        <v>24</v>
      </c>
      <c r="E399" s="199">
        <v>57</v>
      </c>
      <c r="F399" s="196">
        <v>44</v>
      </c>
      <c r="G399" s="200">
        <v>60</v>
      </c>
      <c r="H399" s="198">
        <v>83</v>
      </c>
      <c r="I399" s="199">
        <v>86</v>
      </c>
      <c r="J399" s="196">
        <v>8</v>
      </c>
      <c r="K399" s="197">
        <v>8</v>
      </c>
      <c r="L399" s="198">
        <v>45</v>
      </c>
      <c r="M399" s="196">
        <v>93</v>
      </c>
      <c r="N399" s="201">
        <v>63</v>
      </c>
      <c r="O399" s="204">
        <v>145</v>
      </c>
      <c r="P399" s="196">
        <v>53</v>
      </c>
      <c r="Q399" s="197">
        <v>70</v>
      </c>
      <c r="R399" s="198">
        <v>55</v>
      </c>
      <c r="S399" s="199">
        <v>54</v>
      </c>
      <c r="T399" s="196">
        <v>19</v>
      </c>
      <c r="U399" s="200">
        <v>30</v>
      </c>
      <c r="V399" s="198">
        <v>36</v>
      </c>
      <c r="W399" s="205">
        <v>95</v>
      </c>
      <c r="X399" s="196">
        <v>38</v>
      </c>
      <c r="Y399" s="200">
        <v>94</v>
      </c>
      <c r="Z399" s="198">
        <v>144</v>
      </c>
      <c r="AA399" s="196">
        <v>69</v>
      </c>
      <c r="AB399" s="170">
        <f t="shared" si="6383"/>
        <v>634</v>
      </c>
      <c r="AC399" s="173">
        <f t="shared" si="6384"/>
        <v>932</v>
      </c>
      <c r="BI399" s="146" t="s">
        <v>34</v>
      </c>
      <c r="BJ399" s="129">
        <f>B399/B405</f>
        <v>2.976995940460081E-3</v>
      </c>
      <c r="BK399" s="130">
        <f t="shared" ref="BK399" si="6848">C399/C405</f>
        <v>9.1601083731131464E-3</v>
      </c>
      <c r="BL399" s="131">
        <f t="shared" ref="BL399" si="6849">D399/D405</f>
        <v>6.8181818181818179E-3</v>
      </c>
      <c r="BM399" s="132">
        <f t="shared" ref="BM399" si="6850">E399/E405</f>
        <v>1.6225448334756618E-2</v>
      </c>
      <c r="BN399" s="129">
        <f t="shared" ref="BN399" si="6851">F399/F405</f>
        <v>4.5605306799336651E-3</v>
      </c>
      <c r="BO399" s="130">
        <f t="shared" ref="BO399" si="6852">G399/G405</f>
        <v>6.8823124569855473E-3</v>
      </c>
      <c r="BP399" s="131">
        <f t="shared" ref="BP399" si="6853">H399/H405</f>
        <v>7.4747838616714699E-3</v>
      </c>
      <c r="BQ399" s="132">
        <f t="shared" ref="BQ399" si="6854">I399/I405</f>
        <v>7.3699545805124686E-3</v>
      </c>
      <c r="BR399" s="129">
        <f t="shared" ref="BR399" si="6855">J399/J405</f>
        <v>3.3571128829206882E-3</v>
      </c>
      <c r="BS399" s="130">
        <f t="shared" ref="BS399" si="6856">K399/K405</f>
        <v>3.4217279726261761E-3</v>
      </c>
      <c r="BT399" s="131">
        <f t="shared" ref="BT399" si="6857">L399/L405</f>
        <v>6.555944055944056E-3</v>
      </c>
      <c r="BU399" s="129">
        <f t="shared" ref="BU399" si="6858">M399/M405</f>
        <v>1.4050460794681975E-2</v>
      </c>
      <c r="BV399" s="133">
        <f t="shared" ref="BV399" si="6859">N399/N405</f>
        <v>4.9261083743842365E-3</v>
      </c>
      <c r="BW399" s="134">
        <f t="shared" ref="BW399" si="6860">O399/O405</f>
        <v>1.1356516290726816E-2</v>
      </c>
      <c r="BX399" s="129">
        <f t="shared" ref="BX399" si="6861">P399/P405</f>
        <v>8.3635789805901854E-3</v>
      </c>
      <c r="BY399" s="130">
        <f t="shared" ref="BY399" si="6862">Q399/Q405</f>
        <v>1.1020151133501259E-2</v>
      </c>
      <c r="BZ399" s="131">
        <f t="shared" ref="BZ399" si="6863">R399/R405</f>
        <v>6.9086798140937065E-3</v>
      </c>
      <c r="CA399" s="132">
        <f t="shared" ref="CA399" si="6864">S399/S405</f>
        <v>6.5845628581880263E-3</v>
      </c>
      <c r="CB399" s="129">
        <f t="shared" ref="CB399" si="6865">T399/T405</f>
        <v>1.0758776896942242E-2</v>
      </c>
      <c r="CC399" s="130">
        <f t="shared" ref="CC399" si="6866">U399/U405</f>
        <v>1.6025641025641024E-2</v>
      </c>
      <c r="CD399" s="131">
        <f t="shared" ref="CD399" si="6867">V399/V405</f>
        <v>5.6809215717216347E-3</v>
      </c>
      <c r="CE399" s="132">
        <f t="shared" ref="CE399" si="6868">W399/W405</f>
        <v>1.2994118451648202E-2</v>
      </c>
      <c r="CF399" s="129">
        <f t="shared" ref="CF399" si="6869">X399/X405</f>
        <v>6.6819061016353083E-3</v>
      </c>
      <c r="CG399" s="130">
        <f t="shared" ref="CG399" si="6870">Y399/Y405</f>
        <v>2.5550421310138623E-2</v>
      </c>
      <c r="CH399" s="131">
        <f t="shared" ref="CH399" si="6871">Z399/Z405</f>
        <v>1.2389228254323325E-2</v>
      </c>
      <c r="CI399" s="129">
        <f t="shared" ref="CI399" si="6872">AA399/AA405</f>
        <v>5.568557824227262E-3</v>
      </c>
      <c r="CJ399" s="135">
        <f t="shared" ref="CJ399" si="6873">AB399/AB405</f>
        <v>6.7873545375713258E-3</v>
      </c>
      <c r="CK399" s="136">
        <f t="shared" ref="CK399" si="6874">AC399/AC405</f>
        <v>1.0001931703547896E-2</v>
      </c>
    </row>
    <row r="400" spans="1:89" x14ac:dyDescent="0.2">
      <c r="A400" s="137" t="s">
        <v>35</v>
      </c>
      <c r="B400" s="206">
        <v>0</v>
      </c>
      <c r="C400" s="190">
        <v>33</v>
      </c>
      <c r="D400" s="191">
        <v>0</v>
      </c>
      <c r="E400" s="192">
        <v>11</v>
      </c>
      <c r="F400" s="189">
        <v>0</v>
      </c>
      <c r="G400" s="193">
        <v>24</v>
      </c>
      <c r="H400" s="191">
        <v>7</v>
      </c>
      <c r="I400" s="192">
        <v>28</v>
      </c>
      <c r="J400" s="189">
        <v>1</v>
      </c>
      <c r="K400" s="190">
        <v>1</v>
      </c>
      <c r="L400" s="191">
        <v>17</v>
      </c>
      <c r="M400" s="189">
        <v>4</v>
      </c>
      <c r="N400" s="194">
        <v>17</v>
      </c>
      <c r="O400" s="207">
        <v>6</v>
      </c>
      <c r="P400" s="189">
        <v>10</v>
      </c>
      <c r="Q400" s="190">
        <v>5</v>
      </c>
      <c r="R400" s="191">
        <v>4</v>
      </c>
      <c r="S400" s="192">
        <v>3</v>
      </c>
      <c r="T400" s="189">
        <v>3</v>
      </c>
      <c r="U400" s="193">
        <v>6</v>
      </c>
      <c r="V400" s="191">
        <v>10</v>
      </c>
      <c r="W400" s="208">
        <v>10</v>
      </c>
      <c r="X400" s="189">
        <v>3</v>
      </c>
      <c r="Y400" s="193">
        <v>8</v>
      </c>
      <c r="Z400" s="191">
        <v>5</v>
      </c>
      <c r="AA400" s="189">
        <v>3</v>
      </c>
      <c r="AB400" s="170">
        <f t="shared" si="6383"/>
        <v>77</v>
      </c>
      <c r="AC400" s="173">
        <f t="shared" si="6384"/>
        <v>142</v>
      </c>
      <c r="BI400" s="137" t="s">
        <v>35</v>
      </c>
      <c r="BJ400" s="129">
        <f>B400/B405</f>
        <v>0</v>
      </c>
      <c r="BK400" s="130">
        <f t="shared" ref="BK400" si="6875">C400/C405</f>
        <v>4.2575151593342792E-3</v>
      </c>
      <c r="BL400" s="131">
        <f t="shared" ref="BL400" si="6876">D400/D405</f>
        <v>0</v>
      </c>
      <c r="BM400" s="132">
        <f t="shared" ref="BM400" si="6877">E400/E405</f>
        <v>3.1312268716196983E-3</v>
      </c>
      <c r="BN400" s="129">
        <f t="shared" ref="BN400" si="6878">F400/F405</f>
        <v>0</v>
      </c>
      <c r="BO400" s="130">
        <f t="shared" ref="BO400" si="6879">G400/G405</f>
        <v>2.7529249827942187E-3</v>
      </c>
      <c r="BP400" s="131">
        <f t="shared" ref="BP400" si="6880">H400/H405</f>
        <v>6.3040345821325648E-4</v>
      </c>
      <c r="BQ400" s="132">
        <f t="shared" ref="BQ400" si="6881">I400/I405</f>
        <v>2.3995200959808036E-3</v>
      </c>
      <c r="BR400" s="129">
        <f t="shared" ref="BR400" si="6882">J400/J405</f>
        <v>4.1963911036508602E-4</v>
      </c>
      <c r="BS400" s="130">
        <f t="shared" ref="BS400" si="6883">K400/K405</f>
        <v>4.2771599657827201E-4</v>
      </c>
      <c r="BT400" s="131">
        <f t="shared" ref="BT400" si="6884">L400/L405</f>
        <v>2.4766899766899765E-3</v>
      </c>
      <c r="BU400" s="129">
        <f t="shared" ref="BU400" si="6885">M400/M405</f>
        <v>6.0432089439492367E-4</v>
      </c>
      <c r="BV400" s="133">
        <f t="shared" ref="BV400" si="6886">N400/N405</f>
        <v>1.3292673391195559E-3</v>
      </c>
      <c r="BW400" s="134">
        <f t="shared" ref="BW400" si="6887">O400/O405</f>
        <v>4.6992481203007516E-4</v>
      </c>
      <c r="BX400" s="129">
        <f t="shared" ref="BX400" si="6888">P400/P405</f>
        <v>1.5780337699226763E-3</v>
      </c>
      <c r="BY400" s="130">
        <f t="shared" ref="BY400" si="6889">Q400/Q405</f>
        <v>7.8715365239294714E-4</v>
      </c>
      <c r="BZ400" s="131">
        <f t="shared" ref="BZ400" si="6890">R400/R405</f>
        <v>5.0244944102499688E-4</v>
      </c>
      <c r="CA400" s="132">
        <f t="shared" ref="CA400" si="6891">S400/S405</f>
        <v>3.6580904767711256E-4</v>
      </c>
      <c r="CB400" s="129">
        <f t="shared" ref="CB400" si="6892">T400/T405</f>
        <v>1.6987542468856172E-3</v>
      </c>
      <c r="CC400" s="130">
        <f t="shared" ref="CC400" si="6893">U400/U405</f>
        <v>3.205128205128205E-3</v>
      </c>
      <c r="CD400" s="131">
        <f t="shared" ref="CD400" si="6894">V400/V405</f>
        <v>1.5780337699226763E-3</v>
      </c>
      <c r="CE400" s="132">
        <f t="shared" ref="CE400" si="6895">W400/W405</f>
        <v>1.3678019422787579E-3</v>
      </c>
      <c r="CF400" s="129">
        <f t="shared" ref="CF400" si="6896">X400/X405</f>
        <v>5.2751890276068222E-4</v>
      </c>
      <c r="CG400" s="130">
        <f t="shared" ref="CG400" si="6897">Y400/Y405</f>
        <v>2.1745039412883935E-3</v>
      </c>
      <c r="CH400" s="131">
        <f t="shared" ref="CH400" si="6898">Z400/Z405</f>
        <v>4.3018153660844878E-4</v>
      </c>
      <c r="CI400" s="129">
        <f t="shared" ref="CI400" si="6899">AA400/AA405</f>
        <v>2.4211120974901139E-4</v>
      </c>
      <c r="CJ400" s="135">
        <f t="shared" ref="CJ400" si="6900">AB400/AB405</f>
        <v>8.243317025126059E-4</v>
      </c>
      <c r="CK400" s="136">
        <f t="shared" ref="CK400" si="6901">AC400/AC405</f>
        <v>1.5238994655620184E-3</v>
      </c>
    </row>
    <row r="401" spans="1:89" x14ac:dyDescent="0.2">
      <c r="A401" s="146" t="s">
        <v>36</v>
      </c>
      <c r="B401" s="203"/>
      <c r="C401" s="197"/>
      <c r="D401" s="198"/>
      <c r="E401" s="199"/>
      <c r="F401" s="196"/>
      <c r="G401" s="200"/>
      <c r="H401" s="198"/>
      <c r="I401" s="199"/>
      <c r="J401" s="196"/>
      <c r="K401" s="200"/>
      <c r="L401" s="198"/>
      <c r="M401" s="196"/>
      <c r="N401" s="201"/>
      <c r="O401" s="204"/>
      <c r="P401" s="196"/>
      <c r="Q401" s="200"/>
      <c r="R401" s="198"/>
      <c r="S401" s="199"/>
      <c r="T401" s="196"/>
      <c r="U401" s="200"/>
      <c r="V401" s="198"/>
      <c r="W401" s="199"/>
      <c r="X401" s="196"/>
      <c r="Y401" s="200"/>
      <c r="Z401" s="198"/>
      <c r="AA401" s="196"/>
      <c r="AB401" s="170">
        <f t="shared" si="6383"/>
        <v>0</v>
      </c>
      <c r="AC401" s="173">
        <f t="shared" si="6384"/>
        <v>0</v>
      </c>
      <c r="BI401" s="146" t="s">
        <v>36</v>
      </c>
      <c r="BJ401" s="129">
        <f>B401/B405</f>
        <v>0</v>
      </c>
      <c r="BK401" s="130">
        <f t="shared" ref="BK401" si="6902">C401/C405</f>
        <v>0</v>
      </c>
      <c r="BL401" s="131">
        <f t="shared" ref="BL401" si="6903">D401/D405</f>
        <v>0</v>
      </c>
      <c r="BM401" s="132">
        <f t="shared" ref="BM401" si="6904">E401/E405</f>
        <v>0</v>
      </c>
      <c r="BN401" s="129">
        <f t="shared" ref="BN401" si="6905">F401/F405</f>
        <v>0</v>
      </c>
      <c r="BO401" s="130">
        <f t="shared" ref="BO401" si="6906">G401/G405</f>
        <v>0</v>
      </c>
      <c r="BP401" s="131">
        <f t="shared" ref="BP401" si="6907">H401/H405</f>
        <v>0</v>
      </c>
      <c r="BQ401" s="132">
        <f t="shared" ref="BQ401" si="6908">I401/I405</f>
        <v>0</v>
      </c>
      <c r="BR401" s="129">
        <f t="shared" ref="BR401" si="6909">J401/J405</f>
        <v>0</v>
      </c>
      <c r="BS401" s="130">
        <f t="shared" ref="BS401" si="6910">K401/K405</f>
        <v>0</v>
      </c>
      <c r="BT401" s="131">
        <f t="shared" ref="BT401" si="6911">L401/L405</f>
        <v>0</v>
      </c>
      <c r="BU401" s="129">
        <f t="shared" ref="BU401" si="6912">M401/M405</f>
        <v>0</v>
      </c>
      <c r="BV401" s="133">
        <f t="shared" ref="BV401" si="6913">N401/N405</f>
        <v>0</v>
      </c>
      <c r="BW401" s="134">
        <f t="shared" ref="BW401" si="6914">O401/O405</f>
        <v>0</v>
      </c>
      <c r="BX401" s="129">
        <f t="shared" ref="BX401" si="6915">P401/P405</f>
        <v>0</v>
      </c>
      <c r="BY401" s="130">
        <f t="shared" ref="BY401" si="6916">Q401/Q405</f>
        <v>0</v>
      </c>
      <c r="BZ401" s="131">
        <f t="shared" ref="BZ401" si="6917">R401/R405</f>
        <v>0</v>
      </c>
      <c r="CA401" s="132">
        <f t="shared" ref="CA401" si="6918">S401/S405</f>
        <v>0</v>
      </c>
      <c r="CB401" s="129">
        <f t="shared" ref="CB401" si="6919">T401/T405</f>
        <v>0</v>
      </c>
      <c r="CC401" s="130">
        <f t="shared" ref="CC401" si="6920">U401/U405</f>
        <v>0</v>
      </c>
      <c r="CD401" s="131">
        <f t="shared" ref="CD401" si="6921">V401/V405</f>
        <v>0</v>
      </c>
      <c r="CE401" s="132">
        <f t="shared" ref="CE401" si="6922">W401/W405</f>
        <v>0</v>
      </c>
      <c r="CF401" s="129">
        <f t="shared" ref="CF401" si="6923">X401/X405</f>
        <v>0</v>
      </c>
      <c r="CG401" s="130">
        <f t="shared" ref="CG401" si="6924">Y401/Y405</f>
        <v>0</v>
      </c>
      <c r="CH401" s="131">
        <f t="shared" ref="CH401" si="6925">Z401/Z405</f>
        <v>0</v>
      </c>
      <c r="CI401" s="129">
        <f t="shared" ref="CI401" si="6926">AA401/AA405</f>
        <v>0</v>
      </c>
      <c r="CJ401" s="135">
        <f t="shared" ref="CJ401" si="6927">AB401/AB405</f>
        <v>0</v>
      </c>
      <c r="CK401" s="136">
        <f t="shared" ref="CK401" si="6928">AC401/AC405</f>
        <v>0</v>
      </c>
    </row>
    <row r="402" spans="1:89" x14ac:dyDescent="0.2">
      <c r="A402" s="137" t="s">
        <v>37</v>
      </c>
      <c r="B402" s="59"/>
      <c r="C402" s="60"/>
      <c r="D402" s="139"/>
      <c r="E402" s="140"/>
      <c r="F402" s="138"/>
      <c r="G402" s="141"/>
      <c r="H402" s="139"/>
      <c r="I402" s="140"/>
      <c r="J402" s="138"/>
      <c r="K402" s="141"/>
      <c r="L402" s="139"/>
      <c r="M402" s="138"/>
      <c r="N402" s="142"/>
      <c r="O402" s="143"/>
      <c r="P402" s="138"/>
      <c r="Q402" s="141"/>
      <c r="R402" s="139"/>
      <c r="S402" s="140"/>
      <c r="T402" s="138"/>
      <c r="U402" s="141"/>
      <c r="V402" s="139"/>
      <c r="W402" s="140"/>
      <c r="X402" s="138"/>
      <c r="Y402" s="141"/>
      <c r="Z402" s="144"/>
      <c r="AA402" s="145"/>
      <c r="AB402" s="170">
        <f t="shared" si="6383"/>
        <v>0</v>
      </c>
      <c r="AC402" s="173">
        <f t="shared" si="6384"/>
        <v>0</v>
      </c>
      <c r="BI402" s="137" t="s">
        <v>37</v>
      </c>
      <c r="BJ402" s="129">
        <f>B402/B405</f>
        <v>0</v>
      </c>
      <c r="BK402" s="130">
        <f t="shared" ref="BK402" si="6929">C402/C405</f>
        <v>0</v>
      </c>
      <c r="BL402" s="131">
        <f t="shared" ref="BL402" si="6930">D402/D405</f>
        <v>0</v>
      </c>
      <c r="BM402" s="132">
        <f t="shared" ref="BM402" si="6931">E402/E405</f>
        <v>0</v>
      </c>
      <c r="BN402" s="129">
        <f t="shared" ref="BN402" si="6932">F402/F405</f>
        <v>0</v>
      </c>
      <c r="BO402" s="130">
        <f t="shared" ref="BO402" si="6933">G402/G405</f>
        <v>0</v>
      </c>
      <c r="BP402" s="131">
        <f t="shared" ref="BP402" si="6934">H402/H405</f>
        <v>0</v>
      </c>
      <c r="BQ402" s="132">
        <f t="shared" ref="BQ402" si="6935">I402/I405</f>
        <v>0</v>
      </c>
      <c r="BR402" s="129">
        <f t="shared" ref="BR402" si="6936">J402/J405</f>
        <v>0</v>
      </c>
      <c r="BS402" s="130">
        <f t="shared" ref="BS402" si="6937">K402/K405</f>
        <v>0</v>
      </c>
      <c r="BT402" s="131">
        <f t="shared" ref="BT402" si="6938">L402/L405</f>
        <v>0</v>
      </c>
      <c r="BU402" s="129">
        <f t="shared" ref="BU402" si="6939">M402/M405</f>
        <v>0</v>
      </c>
      <c r="BV402" s="133">
        <f t="shared" ref="BV402" si="6940">N402/N405</f>
        <v>0</v>
      </c>
      <c r="BW402" s="134">
        <f t="shared" ref="BW402" si="6941">O402/O405</f>
        <v>0</v>
      </c>
      <c r="BX402" s="129">
        <f t="shared" ref="BX402" si="6942">P402/P405</f>
        <v>0</v>
      </c>
      <c r="BY402" s="130">
        <f t="shared" ref="BY402" si="6943">Q402/Q405</f>
        <v>0</v>
      </c>
      <c r="BZ402" s="131">
        <f t="shared" ref="BZ402" si="6944">R402/R405</f>
        <v>0</v>
      </c>
      <c r="CA402" s="132">
        <f t="shared" ref="CA402" si="6945">S402/S405</f>
        <v>0</v>
      </c>
      <c r="CB402" s="129">
        <f t="shared" ref="CB402" si="6946">T402/T405</f>
        <v>0</v>
      </c>
      <c r="CC402" s="130">
        <f t="shared" ref="CC402" si="6947">U402/U405</f>
        <v>0</v>
      </c>
      <c r="CD402" s="131">
        <f t="shared" ref="CD402" si="6948">V402/V405</f>
        <v>0</v>
      </c>
      <c r="CE402" s="132">
        <f t="shared" ref="CE402" si="6949">W402/W405</f>
        <v>0</v>
      </c>
      <c r="CF402" s="129">
        <f t="shared" ref="CF402" si="6950">X402/X405</f>
        <v>0</v>
      </c>
      <c r="CG402" s="130">
        <f t="shared" ref="CG402" si="6951">Y402/Y405</f>
        <v>0</v>
      </c>
      <c r="CH402" s="131">
        <f t="shared" ref="CH402" si="6952">Z402/Z405</f>
        <v>0</v>
      </c>
      <c r="CI402" s="129">
        <f t="shared" ref="CI402" si="6953">AA402/AA405</f>
        <v>0</v>
      </c>
      <c r="CJ402" s="135">
        <f t="shared" ref="CJ402" si="6954">AB402/AB405</f>
        <v>0</v>
      </c>
      <c r="CK402" s="136">
        <f t="shared" ref="CK402" si="6955">AC402/AC405</f>
        <v>0</v>
      </c>
    </row>
    <row r="403" spans="1:89" x14ac:dyDescent="0.2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0">
        <f t="shared" si="6383"/>
        <v>0</v>
      </c>
      <c r="AC403" s="173">
        <f t="shared" si="6384"/>
        <v>0</v>
      </c>
      <c r="BI403" s="146" t="s">
        <v>38</v>
      </c>
      <c r="BJ403" s="129">
        <f>B403/B405</f>
        <v>0</v>
      </c>
      <c r="BK403" s="130">
        <f t="shared" ref="BK403" si="6956">C403/C405</f>
        <v>0</v>
      </c>
      <c r="BL403" s="131">
        <f t="shared" ref="BL403" si="6957">D403/D405</f>
        <v>0</v>
      </c>
      <c r="BM403" s="132">
        <f t="shared" ref="BM403" si="6958">E403/E405</f>
        <v>0</v>
      </c>
      <c r="BN403" s="129">
        <f t="shared" ref="BN403" si="6959">F403/F405</f>
        <v>0</v>
      </c>
      <c r="BO403" s="130">
        <f t="shared" ref="BO403" si="6960">G403/G405</f>
        <v>0</v>
      </c>
      <c r="BP403" s="131">
        <f t="shared" ref="BP403" si="6961">H403/H405</f>
        <v>0</v>
      </c>
      <c r="BQ403" s="132">
        <f t="shared" ref="BQ403" si="6962">I403/I405</f>
        <v>0</v>
      </c>
      <c r="BR403" s="129">
        <f t="shared" ref="BR403" si="6963">J403/J405</f>
        <v>0</v>
      </c>
      <c r="BS403" s="130">
        <f t="shared" ref="BS403" si="6964">K403/K405</f>
        <v>0</v>
      </c>
      <c r="BT403" s="131">
        <f t="shared" ref="BT403" si="6965">L403/L405</f>
        <v>0</v>
      </c>
      <c r="BU403" s="129">
        <f t="shared" ref="BU403" si="6966">M403/M405</f>
        <v>0</v>
      </c>
      <c r="BV403" s="133">
        <f t="shared" ref="BV403" si="6967">N403/N405</f>
        <v>0</v>
      </c>
      <c r="BW403" s="134">
        <f t="shared" ref="BW403" si="6968">O403/O405</f>
        <v>0</v>
      </c>
      <c r="BX403" s="129">
        <f t="shared" ref="BX403" si="6969">P403/P405</f>
        <v>0</v>
      </c>
      <c r="BY403" s="130">
        <f t="shared" ref="BY403" si="6970">Q403/Q405</f>
        <v>0</v>
      </c>
      <c r="BZ403" s="131">
        <f t="shared" ref="BZ403" si="6971">R403/R405</f>
        <v>0</v>
      </c>
      <c r="CA403" s="132">
        <f t="shared" ref="CA403" si="6972">S403/S405</f>
        <v>0</v>
      </c>
      <c r="CB403" s="129">
        <f t="shared" ref="CB403" si="6973">T403/T405</f>
        <v>0</v>
      </c>
      <c r="CC403" s="130">
        <f t="shared" ref="CC403" si="6974">U403/U405</f>
        <v>0</v>
      </c>
      <c r="CD403" s="131">
        <f t="shared" ref="CD403" si="6975">V403/V405</f>
        <v>0</v>
      </c>
      <c r="CE403" s="132">
        <f t="shared" ref="CE403" si="6976">W403/W405</f>
        <v>0</v>
      </c>
      <c r="CF403" s="129">
        <f t="shared" ref="CF403" si="6977">X403/X405</f>
        <v>0</v>
      </c>
      <c r="CG403" s="130">
        <f t="shared" ref="CG403" si="6978">Y403/Y405</f>
        <v>0</v>
      </c>
      <c r="CH403" s="131">
        <f t="shared" ref="CH403" si="6979">Z403/Z405</f>
        <v>0</v>
      </c>
      <c r="CI403" s="129">
        <f t="shared" ref="CI403" si="6980">AA403/AA405</f>
        <v>0</v>
      </c>
      <c r="CJ403" s="135">
        <f t="shared" ref="CJ403" si="6981">AB403/AB405</f>
        <v>0</v>
      </c>
      <c r="CK403" s="136">
        <f t="shared" ref="CK403" si="6982">AC403/AC405</f>
        <v>0</v>
      </c>
    </row>
    <row r="404" spans="1:89" ht="13.5" thickBot="1" x14ac:dyDescent="0.25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ref="AB404" si="6983">SUM(B404,D404,F404,H404,J404,L404,N404,P404,R404,T404,V404,X404,Z404)</f>
        <v>0</v>
      </c>
      <c r="AC404" s="173">
        <f t="shared" si="6384"/>
        <v>0</v>
      </c>
      <c r="BI404" s="137" t="s">
        <v>39</v>
      </c>
      <c r="BJ404" s="129">
        <f>B404/B405</f>
        <v>0</v>
      </c>
      <c r="BK404" s="130">
        <f t="shared" ref="BK404" si="6984">C404/C405</f>
        <v>0</v>
      </c>
      <c r="BL404" s="131">
        <f t="shared" ref="BL404" si="6985">D404/D405</f>
        <v>0</v>
      </c>
      <c r="BM404" s="132">
        <f t="shared" ref="BM404" si="6986">E404/E405</f>
        <v>0</v>
      </c>
      <c r="BN404" s="129">
        <f t="shared" ref="BN404" si="6987">F404/F405</f>
        <v>0</v>
      </c>
      <c r="BO404" s="130">
        <f t="shared" ref="BO404" si="6988">G404/G405</f>
        <v>0</v>
      </c>
      <c r="BP404" s="131">
        <f t="shared" ref="BP404" si="6989">H404/H405</f>
        <v>0</v>
      </c>
      <c r="BQ404" s="132">
        <f t="shared" ref="BQ404" si="6990">I404/I405</f>
        <v>0</v>
      </c>
      <c r="BR404" s="129">
        <f t="shared" ref="BR404" si="6991">J404/J405</f>
        <v>0</v>
      </c>
      <c r="BS404" s="130">
        <f t="shared" ref="BS404" si="6992">K404/K405</f>
        <v>0</v>
      </c>
      <c r="BT404" s="131">
        <f t="shared" ref="BT404" si="6993">L404/L405</f>
        <v>0</v>
      </c>
      <c r="BU404" s="129">
        <f t="shared" ref="BU404" si="6994">M404/M405</f>
        <v>0</v>
      </c>
      <c r="BV404" s="133">
        <f t="shared" ref="BV404" si="6995">N404/N405</f>
        <v>0</v>
      </c>
      <c r="BW404" s="134">
        <f t="shared" ref="BW404" si="6996">O404/O405</f>
        <v>0</v>
      </c>
      <c r="BX404" s="129">
        <f t="shared" ref="BX404" si="6997">P404/P405</f>
        <v>0</v>
      </c>
      <c r="BY404" s="130">
        <f t="shared" ref="BY404" si="6998">Q404/Q405</f>
        <v>0</v>
      </c>
      <c r="BZ404" s="131">
        <f t="shared" ref="BZ404" si="6999">R404/R405</f>
        <v>0</v>
      </c>
      <c r="CA404" s="132">
        <f t="shared" ref="CA404" si="7000">S404/S405</f>
        <v>0</v>
      </c>
      <c r="CB404" s="129">
        <f t="shared" ref="CB404" si="7001">T404/T405</f>
        <v>0</v>
      </c>
      <c r="CC404" s="130">
        <f t="shared" ref="CC404" si="7002">U404/U405</f>
        <v>0</v>
      </c>
      <c r="CD404" s="131">
        <f t="shared" ref="CD404" si="7003">V404/V405</f>
        <v>0</v>
      </c>
      <c r="CE404" s="132">
        <f t="shared" ref="CE404" si="7004">W404/W405</f>
        <v>0</v>
      </c>
      <c r="CF404" s="129">
        <f t="shared" ref="CF404" si="7005">X404/X405</f>
        <v>0</v>
      </c>
      <c r="CG404" s="130">
        <f t="shared" ref="CG404" si="7006">Y404/Y405</f>
        <v>0</v>
      </c>
      <c r="CH404" s="131">
        <f t="shared" ref="CH404" si="7007">Z404/Z405</f>
        <v>0</v>
      </c>
      <c r="CI404" s="129">
        <f t="shared" ref="CI404" si="7008">AA404/AA405</f>
        <v>0</v>
      </c>
      <c r="CJ404" s="135">
        <f t="shared" ref="CJ404" si="7009">AB404/AB405</f>
        <v>0</v>
      </c>
      <c r="CK404" s="136">
        <f t="shared" ref="CK404" si="7010">AC404/AC405</f>
        <v>0</v>
      </c>
    </row>
    <row r="405" spans="1:89" ht="14.25" thickTop="1" thickBot="1" x14ac:dyDescent="0.25">
      <c r="A405" s="269" t="s">
        <v>13</v>
      </c>
      <c r="B405" s="20">
        <f t="shared" ref="B405:AA405" si="7011">SUM(B382:B404)</f>
        <v>7390</v>
      </c>
      <c r="C405" s="21">
        <f t="shared" si="7011"/>
        <v>7751</v>
      </c>
      <c r="D405" s="20">
        <f t="shared" si="7011"/>
        <v>3520</v>
      </c>
      <c r="E405" s="21">
        <f t="shared" si="7011"/>
        <v>3513</v>
      </c>
      <c r="F405" s="20">
        <f t="shared" si="7011"/>
        <v>9648</v>
      </c>
      <c r="G405" s="21">
        <f t="shared" si="7011"/>
        <v>8718</v>
      </c>
      <c r="H405" s="20">
        <f t="shared" si="7011"/>
        <v>11104</v>
      </c>
      <c r="I405" s="21">
        <f t="shared" si="7011"/>
        <v>11669</v>
      </c>
      <c r="J405" s="20">
        <f t="shared" si="7011"/>
        <v>2383</v>
      </c>
      <c r="K405" s="21">
        <f t="shared" si="7011"/>
        <v>2338</v>
      </c>
      <c r="L405" s="20">
        <f t="shared" si="7011"/>
        <v>6864</v>
      </c>
      <c r="M405" s="21">
        <f t="shared" si="7011"/>
        <v>6619</v>
      </c>
      <c r="N405" s="20">
        <f t="shared" si="7011"/>
        <v>12789</v>
      </c>
      <c r="O405" s="21">
        <f t="shared" si="7011"/>
        <v>12768</v>
      </c>
      <c r="P405" s="20">
        <f t="shared" si="7011"/>
        <v>6337</v>
      </c>
      <c r="Q405" s="21">
        <f t="shared" si="7011"/>
        <v>6352</v>
      </c>
      <c r="R405" s="20">
        <f t="shared" si="7011"/>
        <v>7961</v>
      </c>
      <c r="S405" s="21">
        <f t="shared" si="7011"/>
        <v>8201</v>
      </c>
      <c r="T405" s="20">
        <f t="shared" si="7011"/>
        <v>1766</v>
      </c>
      <c r="U405" s="21">
        <f t="shared" si="7011"/>
        <v>1872</v>
      </c>
      <c r="V405" s="20">
        <f t="shared" si="7011"/>
        <v>6337</v>
      </c>
      <c r="W405" s="21">
        <f t="shared" si="7011"/>
        <v>7311</v>
      </c>
      <c r="X405" s="20">
        <f t="shared" si="7011"/>
        <v>5687</v>
      </c>
      <c r="Y405" s="21">
        <f t="shared" si="7011"/>
        <v>3679</v>
      </c>
      <c r="Z405" s="20">
        <f t="shared" si="7011"/>
        <v>11623</v>
      </c>
      <c r="AA405" s="21">
        <f t="shared" si="7011"/>
        <v>12391</v>
      </c>
      <c r="AB405" s="174">
        <f t="shared" ref="AB405" si="7012">SUM(AB381:AB404)</f>
        <v>93409</v>
      </c>
      <c r="AC405" s="175">
        <f t="shared" ref="AC405" si="7013">SUM(AC381:AC404)</f>
        <v>93182</v>
      </c>
      <c r="BI405" s="269" t="s">
        <v>13</v>
      </c>
      <c r="BJ405" s="155">
        <f>SUM(BJ381:BJ404)</f>
        <v>1</v>
      </c>
      <c r="BK405" s="156">
        <f t="shared" ref="BK405:CK405" si="7014">SUM(BK381:BK404)</f>
        <v>0.99999999999999989</v>
      </c>
      <c r="BL405" s="155">
        <f t="shared" si="7014"/>
        <v>1.0000000000000002</v>
      </c>
      <c r="BM405" s="156">
        <f t="shared" si="7014"/>
        <v>1</v>
      </c>
      <c r="BN405" s="155">
        <f t="shared" si="7014"/>
        <v>1</v>
      </c>
      <c r="BO405" s="156">
        <f t="shared" si="7014"/>
        <v>1</v>
      </c>
      <c r="BP405" s="155">
        <f t="shared" si="7014"/>
        <v>1</v>
      </c>
      <c r="BQ405" s="156">
        <f t="shared" si="7014"/>
        <v>0.99999999999999989</v>
      </c>
      <c r="BR405" s="155">
        <f t="shared" si="7014"/>
        <v>1.0000000000000002</v>
      </c>
      <c r="BS405" s="156">
        <f t="shared" si="7014"/>
        <v>1</v>
      </c>
      <c r="BT405" s="155">
        <f t="shared" si="7014"/>
        <v>0.99999999999999989</v>
      </c>
      <c r="BU405" s="156">
        <f t="shared" si="7014"/>
        <v>0.99999999999999989</v>
      </c>
      <c r="BV405" s="155">
        <f t="shared" si="7014"/>
        <v>1.0000000000000002</v>
      </c>
      <c r="BW405" s="156">
        <f t="shared" si="7014"/>
        <v>1</v>
      </c>
      <c r="BX405" s="155">
        <f t="shared" si="7014"/>
        <v>1</v>
      </c>
      <c r="BY405" s="156">
        <f t="shared" si="7014"/>
        <v>1.0000000000000002</v>
      </c>
      <c r="BZ405" s="155">
        <f t="shared" si="7014"/>
        <v>1</v>
      </c>
      <c r="CA405" s="156">
        <f t="shared" si="7014"/>
        <v>1</v>
      </c>
      <c r="CB405" s="155">
        <f t="shared" si="7014"/>
        <v>0.99999999999999989</v>
      </c>
      <c r="CC405" s="156">
        <f t="shared" si="7014"/>
        <v>1</v>
      </c>
      <c r="CD405" s="155">
        <f t="shared" si="7014"/>
        <v>1.0000000000000002</v>
      </c>
      <c r="CE405" s="156">
        <f t="shared" si="7014"/>
        <v>0.99999999999999989</v>
      </c>
      <c r="CF405" s="155">
        <f t="shared" si="7014"/>
        <v>1</v>
      </c>
      <c r="CG405" s="156">
        <f t="shared" si="7014"/>
        <v>1</v>
      </c>
      <c r="CH405" s="155">
        <f t="shared" si="7014"/>
        <v>1</v>
      </c>
      <c r="CI405" s="156">
        <f t="shared" si="7014"/>
        <v>1</v>
      </c>
      <c r="CJ405" s="155">
        <f t="shared" si="7014"/>
        <v>1</v>
      </c>
      <c r="CK405" s="156">
        <f t="shared" si="7014"/>
        <v>1</v>
      </c>
    </row>
    <row r="406" spans="1:89" ht="13.5" thickTop="1" x14ac:dyDescent="0.2">
      <c r="A406" s="187"/>
    </row>
    <row r="408" spans="1:89" x14ac:dyDescent="0.2">
      <c r="A408" s="301">
        <f>+A377+1</f>
        <v>44300</v>
      </c>
      <c r="B408" s="301"/>
      <c r="C408" s="301"/>
      <c r="D408" s="301"/>
      <c r="BI408" s="300">
        <f>+BI377+1</f>
        <v>44300</v>
      </c>
      <c r="BJ408" s="300"/>
      <c r="BK408" s="300"/>
      <c r="BL408" s="300"/>
    </row>
    <row r="409" spans="1:89" ht="13.5" thickBot="1" x14ac:dyDescent="0.25">
      <c r="AE409" s="272" t="s">
        <v>84</v>
      </c>
    </row>
    <row r="410" spans="1:89" ht="14.25" thickTop="1" thickBot="1" x14ac:dyDescent="0.25">
      <c r="A410" s="298" t="s">
        <v>0</v>
      </c>
      <c r="B410" s="292" t="s">
        <v>1</v>
      </c>
      <c r="C410" s="293"/>
      <c r="D410" s="292" t="s">
        <v>2</v>
      </c>
      <c r="E410" s="293"/>
      <c r="F410" s="292" t="s">
        <v>3</v>
      </c>
      <c r="G410" s="293"/>
      <c r="H410" s="292" t="s">
        <v>4</v>
      </c>
      <c r="I410" s="293"/>
      <c r="J410" s="292" t="s">
        <v>5</v>
      </c>
      <c r="K410" s="293"/>
      <c r="L410" s="292" t="s">
        <v>6</v>
      </c>
      <c r="M410" s="293"/>
      <c r="N410" s="292" t="s">
        <v>7</v>
      </c>
      <c r="O410" s="293"/>
      <c r="P410" s="292" t="s">
        <v>8</v>
      </c>
      <c r="Q410" s="293"/>
      <c r="R410" s="292" t="s">
        <v>9</v>
      </c>
      <c r="S410" s="293"/>
      <c r="T410" s="292" t="s">
        <v>10</v>
      </c>
      <c r="U410" s="293"/>
      <c r="V410" s="292" t="s">
        <v>11</v>
      </c>
      <c r="W410" s="293"/>
      <c r="X410" s="292" t="s">
        <v>12</v>
      </c>
      <c r="Y410" s="293"/>
      <c r="Z410" s="294" t="s">
        <v>40</v>
      </c>
      <c r="AA410" s="295"/>
      <c r="AB410" s="296" t="s">
        <v>41</v>
      </c>
      <c r="AC410" s="297"/>
      <c r="AE410" s="298" t="s">
        <v>0</v>
      </c>
      <c r="AF410" s="292" t="s">
        <v>1</v>
      </c>
      <c r="AG410" s="293"/>
      <c r="AH410" s="292" t="s">
        <v>2</v>
      </c>
      <c r="AI410" s="293"/>
      <c r="AJ410" s="292" t="s">
        <v>3</v>
      </c>
      <c r="AK410" s="293"/>
      <c r="AL410" s="292" t="s">
        <v>4</v>
      </c>
      <c r="AM410" s="293"/>
      <c r="AN410" s="292" t="s">
        <v>5</v>
      </c>
      <c r="AO410" s="293"/>
      <c r="AP410" s="292" t="s">
        <v>6</v>
      </c>
      <c r="AQ410" s="293"/>
      <c r="AR410" s="292" t="s">
        <v>7</v>
      </c>
      <c r="AS410" s="293"/>
      <c r="AT410" s="292" t="s">
        <v>8</v>
      </c>
      <c r="AU410" s="293"/>
      <c r="AV410" s="292" t="s">
        <v>9</v>
      </c>
      <c r="AW410" s="293"/>
      <c r="AX410" s="292" t="s">
        <v>10</v>
      </c>
      <c r="AY410" s="293"/>
      <c r="AZ410" s="292" t="s">
        <v>11</v>
      </c>
      <c r="BA410" s="293"/>
      <c r="BB410" s="292" t="s">
        <v>12</v>
      </c>
      <c r="BC410" s="293"/>
      <c r="BD410" s="294" t="s">
        <v>40</v>
      </c>
      <c r="BE410" s="295"/>
      <c r="BF410" s="296" t="s">
        <v>41</v>
      </c>
      <c r="BG410" s="297"/>
      <c r="BI410" s="298" t="s">
        <v>0</v>
      </c>
      <c r="BJ410" s="292" t="s">
        <v>1</v>
      </c>
      <c r="BK410" s="293"/>
      <c r="BL410" s="292" t="s">
        <v>2</v>
      </c>
      <c r="BM410" s="293"/>
      <c r="BN410" s="292" t="s">
        <v>3</v>
      </c>
      <c r="BO410" s="293"/>
      <c r="BP410" s="292" t="s">
        <v>4</v>
      </c>
      <c r="BQ410" s="293"/>
      <c r="BR410" s="292" t="s">
        <v>5</v>
      </c>
      <c r="BS410" s="293"/>
      <c r="BT410" s="292" t="s">
        <v>6</v>
      </c>
      <c r="BU410" s="293"/>
      <c r="BV410" s="292" t="s">
        <v>7</v>
      </c>
      <c r="BW410" s="293"/>
      <c r="BX410" s="292" t="s">
        <v>8</v>
      </c>
      <c r="BY410" s="293"/>
      <c r="BZ410" s="292" t="s">
        <v>9</v>
      </c>
      <c r="CA410" s="293"/>
      <c r="CB410" s="292" t="s">
        <v>10</v>
      </c>
      <c r="CC410" s="293"/>
      <c r="CD410" s="292" t="s">
        <v>11</v>
      </c>
      <c r="CE410" s="293"/>
      <c r="CF410" s="292" t="s">
        <v>12</v>
      </c>
      <c r="CG410" s="293"/>
      <c r="CH410" s="294" t="s">
        <v>40</v>
      </c>
      <c r="CI410" s="295"/>
      <c r="CJ410" s="292" t="s">
        <v>41</v>
      </c>
      <c r="CK410" s="293"/>
    </row>
    <row r="411" spans="1:89" ht="15" thickTop="1" thickBot="1" x14ac:dyDescent="0.3">
      <c r="A411" s="299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9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9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3.5" thickTop="1" x14ac:dyDescent="0.2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5" t="str">
        <f>$AE$9</f>
        <v>07:00 - 07:59</v>
      </c>
      <c r="AF412" s="126">
        <f>SUMIF($A$9:$A$32,$AE412,B$412:B$435)</f>
        <v>833</v>
      </c>
      <c r="AG412" s="186">
        <f t="shared" ref="AG412:AV413" si="7015">SUMIF($A$9:$A$32,$AE412,C$412:C$435)</f>
        <v>532</v>
      </c>
      <c r="AH412" s="127">
        <f t="shared" si="7015"/>
        <v>353</v>
      </c>
      <c r="AI412" s="180">
        <f t="shared" si="7015"/>
        <v>347</v>
      </c>
      <c r="AJ412" s="126">
        <f t="shared" si="7015"/>
        <v>1111</v>
      </c>
      <c r="AK412" s="128">
        <f t="shared" si="7015"/>
        <v>528</v>
      </c>
      <c r="AL412" s="127">
        <f t="shared" si="7015"/>
        <v>1000</v>
      </c>
      <c r="AM412" s="180">
        <f t="shared" si="7015"/>
        <v>743</v>
      </c>
      <c r="AN412" s="126">
        <f t="shared" si="7015"/>
        <v>139</v>
      </c>
      <c r="AO412" s="128">
        <f t="shared" si="7015"/>
        <v>333</v>
      </c>
      <c r="AP412" s="127">
        <f t="shared" si="7015"/>
        <v>348</v>
      </c>
      <c r="AQ412" s="126">
        <f t="shared" si="7015"/>
        <v>998</v>
      </c>
      <c r="AR412" s="179">
        <f t="shared" si="7015"/>
        <v>1035</v>
      </c>
      <c r="AS412" s="181">
        <f t="shared" si="7015"/>
        <v>1531</v>
      </c>
      <c r="AT412" s="126">
        <f t="shared" si="7015"/>
        <v>680</v>
      </c>
      <c r="AU412" s="128">
        <f t="shared" si="7015"/>
        <v>631</v>
      </c>
      <c r="AV412" s="127">
        <f t="shared" si="7015"/>
        <v>860</v>
      </c>
      <c r="AW412" s="180">
        <f t="shared" ref="AW412:BE413" si="7016">SUMIF($A$9:$A$32,$AE412,S$412:S$435)</f>
        <v>593</v>
      </c>
      <c r="AX412" s="126">
        <f t="shared" si="7016"/>
        <v>109</v>
      </c>
      <c r="AY412" s="128">
        <f t="shared" si="7016"/>
        <v>346</v>
      </c>
      <c r="AZ412" s="127">
        <f t="shared" si="7016"/>
        <v>355</v>
      </c>
      <c r="BA412" s="180">
        <f t="shared" si="7016"/>
        <v>770</v>
      </c>
      <c r="BB412" s="126">
        <f t="shared" si="7016"/>
        <v>515</v>
      </c>
      <c r="BC412" s="128">
        <f t="shared" si="7016"/>
        <v>508</v>
      </c>
      <c r="BD412" s="184">
        <f t="shared" si="7016"/>
        <v>917</v>
      </c>
      <c r="BE412" s="185">
        <f t="shared" si="7016"/>
        <v>956</v>
      </c>
      <c r="BF412" s="170">
        <f>AF412+AH412+AJ412+AL412+AN412+AP412+AR412+AT412+AV412+AX412+AZ412+BB412+BD412</f>
        <v>8255</v>
      </c>
      <c r="BG412" s="171">
        <f>AG412+AI412+AK412+AM412+AO412+AQ412+AS412+AU412+AW412+AY412+BA412+BC412+BE412</f>
        <v>8816</v>
      </c>
      <c r="BI412" s="125" t="s">
        <v>16</v>
      </c>
      <c r="BJ412" s="129">
        <f>B412/B436</f>
        <v>0</v>
      </c>
      <c r="BK412" s="130">
        <f t="shared" ref="BK412" si="7017">C412/C436</f>
        <v>0</v>
      </c>
      <c r="BL412" s="131">
        <f t="shared" ref="BL412" si="7018">D412/D436</f>
        <v>0</v>
      </c>
      <c r="BM412" s="132">
        <f t="shared" ref="BM412" si="7019">E412/E436</f>
        <v>0</v>
      </c>
      <c r="BN412" s="129">
        <f t="shared" ref="BN412" si="7020">F412/F436</f>
        <v>0</v>
      </c>
      <c r="BO412" s="130">
        <f t="shared" ref="BO412" si="7021">G412/G436</f>
        <v>0</v>
      </c>
      <c r="BP412" s="131">
        <f t="shared" ref="BP412" si="7022">H412/H436</f>
        <v>0</v>
      </c>
      <c r="BQ412" s="132">
        <f t="shared" ref="BQ412" si="7023">I412/I436</f>
        <v>0</v>
      </c>
      <c r="BR412" s="129">
        <f t="shared" ref="BR412" si="7024">J412/J436</f>
        <v>0</v>
      </c>
      <c r="BS412" s="130">
        <f t="shared" ref="BS412" si="7025">K412/K436</f>
        <v>0</v>
      </c>
      <c r="BT412" s="131">
        <f t="shared" ref="BT412" si="7026">L412/L436</f>
        <v>0</v>
      </c>
      <c r="BU412" s="129">
        <f t="shared" ref="BU412" si="7027">M412/M436</f>
        <v>0</v>
      </c>
      <c r="BV412" s="133">
        <f t="shared" ref="BV412" si="7028">N412/N436</f>
        <v>0</v>
      </c>
      <c r="BW412" s="134">
        <f t="shared" ref="BW412" si="7029">O412/O436</f>
        <v>0</v>
      </c>
      <c r="BX412" s="129">
        <f t="shared" ref="BX412" si="7030">P412/P436</f>
        <v>0</v>
      </c>
      <c r="BY412" s="130">
        <f t="shared" ref="BY412" si="7031">Q412/Q436</f>
        <v>0</v>
      </c>
      <c r="BZ412" s="131">
        <f t="shared" ref="BZ412" si="7032">R412/R436</f>
        <v>0</v>
      </c>
      <c r="CA412" s="132">
        <f t="shared" ref="CA412" si="7033">S412/S436</f>
        <v>0</v>
      </c>
      <c r="CB412" s="129">
        <f t="shared" ref="CB412" si="7034">T412/T436</f>
        <v>0</v>
      </c>
      <c r="CC412" s="130">
        <f t="shared" ref="CC412" si="7035">U412/U436</f>
        <v>0</v>
      </c>
      <c r="CD412" s="131">
        <f t="shared" ref="CD412" si="7036">V412/V436</f>
        <v>0</v>
      </c>
      <c r="CE412" s="132">
        <f t="shared" ref="CE412" si="7037">W412/W436</f>
        <v>0</v>
      </c>
      <c r="CF412" s="129">
        <f t="shared" ref="CF412" si="7038">X412/X436</f>
        <v>0</v>
      </c>
      <c r="CG412" s="130">
        <f t="shared" ref="CG412" si="7039">Y412/Y436</f>
        <v>0</v>
      </c>
      <c r="CH412" s="131">
        <f t="shared" ref="CH412" si="7040">Z412/Z436</f>
        <v>0</v>
      </c>
      <c r="CI412" s="129">
        <f t="shared" ref="CI412" si="7041">AA412/AA436</f>
        <v>0</v>
      </c>
      <c r="CJ412" s="135">
        <f t="shared" ref="CJ412" si="7042">AB412/AB436</f>
        <v>0</v>
      </c>
      <c r="CK412" s="136">
        <f t="shared" ref="CK412" si="7043">AC412/AC436</f>
        <v>0</v>
      </c>
    </row>
    <row r="413" spans="1:89" x14ac:dyDescent="0.2">
      <c r="A413" s="137" t="s">
        <v>17</v>
      </c>
      <c r="B413" s="189">
        <v>80</v>
      </c>
      <c r="C413" s="190">
        <v>0</v>
      </c>
      <c r="D413" s="191">
        <v>56</v>
      </c>
      <c r="E413" s="192">
        <v>0</v>
      </c>
      <c r="F413" s="189">
        <v>273</v>
      </c>
      <c r="G413" s="193">
        <v>1</v>
      </c>
      <c r="H413" s="191">
        <v>156</v>
      </c>
      <c r="I413" s="192">
        <v>12</v>
      </c>
      <c r="J413" s="189">
        <v>6</v>
      </c>
      <c r="K413" s="193">
        <v>2</v>
      </c>
      <c r="L413" s="191">
        <v>11</v>
      </c>
      <c r="M413" s="189">
        <v>27</v>
      </c>
      <c r="N413" s="194">
        <v>79</v>
      </c>
      <c r="O413" s="195">
        <v>50</v>
      </c>
      <c r="P413" s="189">
        <v>20</v>
      </c>
      <c r="Q413" s="193">
        <v>40</v>
      </c>
      <c r="R413" s="191">
        <v>10</v>
      </c>
      <c r="S413" s="192">
        <v>0</v>
      </c>
      <c r="T413" s="189">
        <v>0</v>
      </c>
      <c r="U413" s="193">
        <v>0</v>
      </c>
      <c r="V413" s="191">
        <v>0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70">
        <f t="shared" ref="AB413:AB434" si="7044">B413+D413+F413+H413+J413+L413+N413+P413+R413+T413+V413+X413+Z413</f>
        <v>691</v>
      </c>
      <c r="AC413" s="173">
        <f t="shared" ref="AC413:AC435" si="7045">SUM(C413,E413,G413,I413,K413,M413,O413,Q413,S413,U413,W413,Y413,AA413)</f>
        <v>132</v>
      </c>
      <c r="AE413" s="277" t="str">
        <f>$AE$10</f>
        <v>08:00 - 08:59</v>
      </c>
      <c r="AF413" s="126">
        <f>SUMIF($A$9:$A$32,$AE413,B$412:B$435)</f>
        <v>753</v>
      </c>
      <c r="AG413" s="190">
        <f t="shared" si="7015"/>
        <v>388</v>
      </c>
      <c r="AH413" s="191">
        <f t="shared" si="7015"/>
        <v>283</v>
      </c>
      <c r="AI413" s="192">
        <f t="shared" si="7015"/>
        <v>254</v>
      </c>
      <c r="AJ413" s="278">
        <f t="shared" si="7015"/>
        <v>945</v>
      </c>
      <c r="AK413" s="193">
        <f t="shared" si="7015"/>
        <v>448</v>
      </c>
      <c r="AL413" s="191">
        <f t="shared" si="7015"/>
        <v>962</v>
      </c>
      <c r="AM413" s="192">
        <f t="shared" si="7015"/>
        <v>712</v>
      </c>
      <c r="AN413" s="278">
        <f t="shared" si="7015"/>
        <v>126</v>
      </c>
      <c r="AO413" s="193">
        <f t="shared" si="7015"/>
        <v>287</v>
      </c>
      <c r="AP413" s="191">
        <f t="shared" si="7015"/>
        <v>310</v>
      </c>
      <c r="AQ413" s="278">
        <f t="shared" si="7015"/>
        <v>877</v>
      </c>
      <c r="AR413" s="194">
        <f t="shared" si="7015"/>
        <v>870</v>
      </c>
      <c r="AS413" s="195">
        <f t="shared" si="7015"/>
        <v>1311</v>
      </c>
      <c r="AT413" s="278">
        <f t="shared" si="7015"/>
        <v>564</v>
      </c>
      <c r="AU413" s="193">
        <f t="shared" si="7015"/>
        <v>528</v>
      </c>
      <c r="AV413" s="191">
        <f t="shared" si="7015"/>
        <v>803</v>
      </c>
      <c r="AW413" s="192">
        <f t="shared" si="7016"/>
        <v>520</v>
      </c>
      <c r="AX413" s="278">
        <f t="shared" si="7016"/>
        <v>124</v>
      </c>
      <c r="AY413" s="193">
        <f t="shared" si="7016"/>
        <v>246</v>
      </c>
      <c r="AZ413" s="191">
        <f t="shared" si="7016"/>
        <v>365</v>
      </c>
      <c r="BA413" s="192">
        <f t="shared" si="7016"/>
        <v>619</v>
      </c>
      <c r="BB413" s="278">
        <f t="shared" si="7016"/>
        <v>468</v>
      </c>
      <c r="BC413" s="193">
        <f t="shared" si="7016"/>
        <v>416</v>
      </c>
      <c r="BD413" s="191">
        <f t="shared" si="7016"/>
        <v>870</v>
      </c>
      <c r="BE413" s="278">
        <f t="shared" si="7016"/>
        <v>875</v>
      </c>
      <c r="BF413" s="172">
        <f>SUM(AF413,AH413,AJ413,AL413,AN413,AP413,AR413,AT413,AV413,AX413,AZ413,BB413,BD413)</f>
        <v>7443</v>
      </c>
      <c r="BG413" s="173">
        <f>SUM(AG413,AI413,AK413,AM413,AO413,AQ413,AS413,AU413,AW413,AY413,BA413,BC413,BE413)</f>
        <v>7481</v>
      </c>
      <c r="BI413" s="137" t="s">
        <v>17</v>
      </c>
      <c r="BJ413" s="129">
        <f>B413/B436</f>
        <v>1.0984484415762736E-2</v>
      </c>
      <c r="BK413" s="130">
        <f t="shared" ref="BK413" si="7046">C413/C436</f>
        <v>0</v>
      </c>
      <c r="BL413" s="131">
        <f t="shared" ref="BL413" si="7047">D413/D436</f>
        <v>1.6055045871559634E-2</v>
      </c>
      <c r="BM413" s="132">
        <f t="shared" ref="BM413" si="7048">E413/E436</f>
        <v>0</v>
      </c>
      <c r="BN413" s="129">
        <f t="shared" ref="BN413" si="7049">F413/F436</f>
        <v>2.8634361233480177E-2</v>
      </c>
      <c r="BO413" s="130">
        <f t="shared" ref="BO413" si="7050">G413/G436</f>
        <v>1.1427265455376528E-4</v>
      </c>
      <c r="BP413" s="131">
        <f t="shared" ref="BP413" si="7051">H413/H436</f>
        <v>1.3942264724282777E-2</v>
      </c>
      <c r="BQ413" s="132">
        <f t="shared" ref="BQ413" si="7052">I413/I436</f>
        <v>9.8854930389653188E-4</v>
      </c>
      <c r="BR413" s="129">
        <f t="shared" ref="BR413" si="7053">J413/J436</f>
        <v>2.5284450063211127E-3</v>
      </c>
      <c r="BS413" s="130">
        <f t="shared" ref="BS413" si="7054">K413/K436</f>
        <v>8.7145969498910673E-4</v>
      </c>
      <c r="BT413" s="131">
        <f t="shared" ref="BT413" si="7055">L413/L436</f>
        <v>1.6183610416360158E-3</v>
      </c>
      <c r="BU413" s="129">
        <f t="shared" ref="BU413" si="7056">M413/M436</f>
        <v>4.0662650602409636E-3</v>
      </c>
      <c r="BV413" s="133">
        <f t="shared" ref="BV413" si="7057">N413/N436</f>
        <v>6.1632079887657979E-3</v>
      </c>
      <c r="BW413" s="134">
        <f t="shared" ref="BW413" si="7058">O413/O436</f>
        <v>3.9447731755424065E-3</v>
      </c>
      <c r="BX413" s="129">
        <f t="shared" ref="BX413" si="7059">P413/P436</f>
        <v>3.0381285128360928E-3</v>
      </c>
      <c r="BY413" s="130">
        <f t="shared" ref="BY413" si="7060">Q413/Q436</f>
        <v>6.1986672865333957E-3</v>
      </c>
      <c r="BZ413" s="131">
        <f t="shared" ref="BZ413" si="7061">R413/R436</f>
        <v>1.220703125E-3</v>
      </c>
      <c r="CA413" s="132">
        <f t="shared" ref="CA413" si="7062">S413/S436</f>
        <v>0</v>
      </c>
      <c r="CB413" s="129">
        <f t="shared" ref="CB413" si="7063">T413/T436</f>
        <v>0</v>
      </c>
      <c r="CC413" s="130">
        <f t="shared" ref="CC413" si="7064">U413/U436</f>
        <v>0</v>
      </c>
      <c r="CD413" s="131">
        <f t="shared" ref="CD413" si="7065">V413/V436</f>
        <v>0</v>
      </c>
      <c r="CE413" s="132">
        <f t="shared" ref="CE413" si="7066">W413/W436</f>
        <v>0</v>
      </c>
      <c r="CF413" s="129">
        <f t="shared" ref="CF413" si="7067">X413/X436</f>
        <v>0</v>
      </c>
      <c r="CG413" s="130">
        <f t="shared" ref="CG413" si="7068">Y413/Y436</f>
        <v>0</v>
      </c>
      <c r="CH413" s="131">
        <f t="shared" ref="CH413" si="7069">Z413/Z436</f>
        <v>0</v>
      </c>
      <c r="CI413" s="129">
        <f t="shared" ref="CI413" si="7070">AA413/AA436</f>
        <v>0</v>
      </c>
      <c r="CJ413" s="135">
        <f t="shared" ref="CJ413" si="7071">AB413/AB436</f>
        <v>7.3916392109879764E-3</v>
      </c>
      <c r="CK413" s="136">
        <f t="shared" ref="CK413" si="7072">AC413/AC436</f>
        <v>1.4147606696533837E-3</v>
      </c>
    </row>
    <row r="414" spans="1:89" ht="13.5" thickBot="1" x14ac:dyDescent="0.25">
      <c r="A414" s="146" t="s">
        <v>18</v>
      </c>
      <c r="B414" s="196">
        <v>501</v>
      </c>
      <c r="C414" s="197">
        <v>43</v>
      </c>
      <c r="D414" s="198">
        <v>236</v>
      </c>
      <c r="E414" s="199">
        <v>48</v>
      </c>
      <c r="F414" s="196">
        <v>923</v>
      </c>
      <c r="G414" s="200">
        <v>159</v>
      </c>
      <c r="H414" s="198">
        <v>690</v>
      </c>
      <c r="I414" s="199">
        <v>229</v>
      </c>
      <c r="J414" s="196">
        <v>35</v>
      </c>
      <c r="K414" s="200">
        <v>96</v>
      </c>
      <c r="L414" s="198">
        <v>138</v>
      </c>
      <c r="M414" s="196">
        <v>309</v>
      </c>
      <c r="N414" s="201">
        <v>588</v>
      </c>
      <c r="O414" s="202">
        <v>576</v>
      </c>
      <c r="P414" s="196">
        <v>288</v>
      </c>
      <c r="Q414" s="200">
        <v>384</v>
      </c>
      <c r="R414" s="198">
        <v>287</v>
      </c>
      <c r="S414" s="199">
        <v>365</v>
      </c>
      <c r="T414" s="196">
        <v>29</v>
      </c>
      <c r="U414" s="200">
        <v>136</v>
      </c>
      <c r="V414" s="198">
        <v>203</v>
      </c>
      <c r="W414" s="199">
        <v>342</v>
      </c>
      <c r="X414" s="196">
        <v>285</v>
      </c>
      <c r="Y414" s="200">
        <v>185</v>
      </c>
      <c r="Z414" s="198">
        <v>500</v>
      </c>
      <c r="AA414" s="196">
        <v>405</v>
      </c>
      <c r="AB414" s="170">
        <f t="shared" si="7044"/>
        <v>4703</v>
      </c>
      <c r="AC414" s="173">
        <f t="shared" si="7045"/>
        <v>3277</v>
      </c>
      <c r="AE414" s="275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6.8790333653714134E-2</v>
      </c>
      <c r="BK414" s="130">
        <f t="shared" ref="BK414" si="7073">C414/C436</f>
        <v>5.6106471816283927E-3</v>
      </c>
      <c r="BL414" s="131">
        <f t="shared" ref="BL414" si="7074">D414/D436</f>
        <v>6.7660550458715593E-2</v>
      </c>
      <c r="BM414" s="132">
        <f t="shared" ref="BM414" si="7075">E414/E436</f>
        <v>1.3773314203730272E-2</v>
      </c>
      <c r="BN414" s="129">
        <f t="shared" ref="BN414" si="7076">F414/F436</f>
        <v>9.6811411789385363E-2</v>
      </c>
      <c r="BO414" s="130">
        <f t="shared" ref="BO414" si="7077">G414/G436</f>
        <v>1.816935207404868E-2</v>
      </c>
      <c r="BP414" s="131">
        <f t="shared" ref="BP414" si="7078">H414/H436</f>
        <v>6.1667709357404593E-2</v>
      </c>
      <c r="BQ414" s="132">
        <f t="shared" ref="BQ414" si="7079">I414/I436</f>
        <v>1.8864815882692149E-2</v>
      </c>
      <c r="BR414" s="129">
        <f t="shared" ref="BR414" si="7080">J414/J436</f>
        <v>1.4749262536873156E-2</v>
      </c>
      <c r="BS414" s="130">
        <f t="shared" ref="BS414" si="7081">K414/K436</f>
        <v>4.1830065359477121E-2</v>
      </c>
      <c r="BT414" s="131">
        <f t="shared" ref="BT414" si="7082">L414/L436</f>
        <v>2.0303074885979107E-2</v>
      </c>
      <c r="BU414" s="129">
        <f t="shared" ref="BU414" si="7083">M414/M436</f>
        <v>4.6536144578313253E-2</v>
      </c>
      <c r="BV414" s="133">
        <f t="shared" ref="BV414" si="7084">N414/N436</f>
        <v>4.5872991106256825E-2</v>
      </c>
      <c r="BW414" s="134">
        <f t="shared" ref="BW414" si="7085">O414/O436</f>
        <v>4.5443786982248519E-2</v>
      </c>
      <c r="BX414" s="129">
        <f t="shared" ref="BX414" si="7086">P414/P436</f>
        <v>4.3749050584839737E-2</v>
      </c>
      <c r="BY414" s="130">
        <f t="shared" ref="BY414" si="7087">Q414/Q436</f>
        <v>5.9507205950720593E-2</v>
      </c>
      <c r="BZ414" s="131">
        <f t="shared" ref="BZ414" si="7088">R414/R436</f>
        <v>3.50341796875E-2</v>
      </c>
      <c r="CA414" s="132">
        <f t="shared" ref="CA414" si="7089">S414/S436</f>
        <v>4.4939670032011818E-2</v>
      </c>
      <c r="CB414" s="129">
        <f t="shared" ref="CB414" si="7090">T414/T436</f>
        <v>1.637492941840768E-2</v>
      </c>
      <c r="CC414" s="130">
        <f t="shared" ref="CC414" si="7091">U414/U436</f>
        <v>7.1919619249074571E-2</v>
      </c>
      <c r="CD414" s="131">
        <f t="shared" ref="CD414" si="7092">V414/V436</f>
        <v>3.169398907103825E-2</v>
      </c>
      <c r="CE414" s="132">
        <f t="shared" ref="CE414" si="7093">W414/W436</f>
        <v>4.7107438016528926E-2</v>
      </c>
      <c r="CF414" s="129">
        <f t="shared" ref="CF414" si="7094">X414/X436</f>
        <v>5.0237969328397671E-2</v>
      </c>
      <c r="CG414" s="130">
        <f t="shared" ref="CG414" si="7095">Y414/Y436</f>
        <v>4.9865229110512131E-2</v>
      </c>
      <c r="CH414" s="131">
        <f t="shared" ref="CH414" si="7096">Z414/Z436</f>
        <v>4.3944454209878712E-2</v>
      </c>
      <c r="CI414" s="129">
        <f t="shared" ref="CI414" si="7097">AA414/AA436</f>
        <v>3.3150527952852581E-2</v>
      </c>
      <c r="CJ414" s="135">
        <f t="shared" ref="CJ414" si="7098">AB414/AB436</f>
        <v>5.0308074108938429E-2</v>
      </c>
      <c r="CK414" s="136">
        <f t="shared" ref="CK414" si="7099">AC414/AC436</f>
        <v>3.5122505412531348E-2</v>
      </c>
    </row>
    <row r="415" spans="1:89" ht="14.25" thickTop="1" thickBot="1" x14ac:dyDescent="0.25">
      <c r="A415" s="137" t="s">
        <v>19</v>
      </c>
      <c r="B415" s="189">
        <v>911</v>
      </c>
      <c r="C415" s="190">
        <v>351</v>
      </c>
      <c r="D415" s="191">
        <v>396</v>
      </c>
      <c r="E415" s="192">
        <v>194</v>
      </c>
      <c r="F415" s="189">
        <v>1136</v>
      </c>
      <c r="G415" s="193">
        <v>426</v>
      </c>
      <c r="H415" s="191">
        <v>1095</v>
      </c>
      <c r="I415" s="192">
        <v>661</v>
      </c>
      <c r="J415" s="189">
        <v>78</v>
      </c>
      <c r="K415" s="193">
        <v>235</v>
      </c>
      <c r="L415" s="191">
        <v>292</v>
      </c>
      <c r="M415" s="189">
        <v>630</v>
      </c>
      <c r="N415" s="194">
        <v>1063</v>
      </c>
      <c r="O415" s="195">
        <v>1110</v>
      </c>
      <c r="P415" s="189">
        <v>550</v>
      </c>
      <c r="Q415" s="193">
        <v>613</v>
      </c>
      <c r="R415" s="191">
        <v>661</v>
      </c>
      <c r="S415" s="192">
        <v>565</v>
      </c>
      <c r="T415" s="189">
        <v>98</v>
      </c>
      <c r="U415" s="193">
        <v>248</v>
      </c>
      <c r="V415" s="191">
        <v>339</v>
      </c>
      <c r="W415" s="192">
        <v>672</v>
      </c>
      <c r="X415" s="189">
        <v>537</v>
      </c>
      <c r="Y415" s="193">
        <v>363</v>
      </c>
      <c r="Z415" s="191">
        <v>900</v>
      </c>
      <c r="AA415" s="189">
        <v>880</v>
      </c>
      <c r="AB415" s="170">
        <f t="shared" si="7044"/>
        <v>8056</v>
      </c>
      <c r="AC415" s="173">
        <f t="shared" si="7045"/>
        <v>6948</v>
      </c>
      <c r="AE415" s="269" t="s">
        <v>13</v>
      </c>
      <c r="AF415" s="20">
        <f t="shared" ref="AF415:BG415" si="7100">SUM(AF412:AF414)</f>
        <v>1586</v>
      </c>
      <c r="AG415" s="21">
        <f t="shared" si="7100"/>
        <v>920</v>
      </c>
      <c r="AH415" s="20">
        <f t="shared" si="7100"/>
        <v>636</v>
      </c>
      <c r="AI415" s="21">
        <f t="shared" si="7100"/>
        <v>601</v>
      </c>
      <c r="AJ415" s="20">
        <f t="shared" si="7100"/>
        <v>2056</v>
      </c>
      <c r="AK415" s="21">
        <f t="shared" si="7100"/>
        <v>976</v>
      </c>
      <c r="AL415" s="20">
        <f t="shared" si="7100"/>
        <v>1962</v>
      </c>
      <c r="AM415" s="21">
        <f t="shared" si="7100"/>
        <v>1455</v>
      </c>
      <c r="AN415" s="20">
        <f t="shared" si="7100"/>
        <v>265</v>
      </c>
      <c r="AO415" s="21">
        <f t="shared" si="7100"/>
        <v>620</v>
      </c>
      <c r="AP415" s="20">
        <f t="shared" si="7100"/>
        <v>658</v>
      </c>
      <c r="AQ415" s="21">
        <f t="shared" si="7100"/>
        <v>1875</v>
      </c>
      <c r="AR415" s="20">
        <f t="shared" si="7100"/>
        <v>1905</v>
      </c>
      <c r="AS415" s="21">
        <f t="shared" si="7100"/>
        <v>2842</v>
      </c>
      <c r="AT415" s="20">
        <f t="shared" si="7100"/>
        <v>1244</v>
      </c>
      <c r="AU415" s="21">
        <f t="shared" si="7100"/>
        <v>1159</v>
      </c>
      <c r="AV415" s="20">
        <f t="shared" si="7100"/>
        <v>1663</v>
      </c>
      <c r="AW415" s="21">
        <f t="shared" si="7100"/>
        <v>1113</v>
      </c>
      <c r="AX415" s="20">
        <f t="shared" si="7100"/>
        <v>233</v>
      </c>
      <c r="AY415" s="21">
        <f t="shared" si="7100"/>
        <v>592</v>
      </c>
      <c r="AZ415" s="20">
        <f t="shared" si="7100"/>
        <v>720</v>
      </c>
      <c r="BA415" s="21">
        <f t="shared" si="7100"/>
        <v>1389</v>
      </c>
      <c r="BB415" s="20">
        <f t="shared" si="7100"/>
        <v>983</v>
      </c>
      <c r="BC415" s="21">
        <f t="shared" si="7100"/>
        <v>924</v>
      </c>
      <c r="BD415" s="20">
        <f t="shared" si="7100"/>
        <v>1787</v>
      </c>
      <c r="BE415" s="21">
        <f t="shared" si="7100"/>
        <v>1831</v>
      </c>
      <c r="BF415" s="174">
        <f t="shared" si="7100"/>
        <v>15698</v>
      </c>
      <c r="BG415" s="175">
        <f t="shared" si="7100"/>
        <v>16297</v>
      </c>
      <c r="BI415" s="137" t="s">
        <v>19</v>
      </c>
      <c r="BJ415" s="129">
        <f>B415/B436</f>
        <v>0.12508581628449814</v>
      </c>
      <c r="BK415" s="130">
        <f t="shared" ref="BK415" si="7101">C415/C436</f>
        <v>4.5798538622129438E-2</v>
      </c>
      <c r="BL415" s="131">
        <f t="shared" ref="BL415" si="7102">D415/D436</f>
        <v>0.11353211009174312</v>
      </c>
      <c r="BM415" s="132">
        <f t="shared" ref="BM415" si="7103">E415/E436</f>
        <v>5.5667144906743182E-2</v>
      </c>
      <c r="BN415" s="129">
        <f t="shared" ref="BN415" si="7104">F415/F436</f>
        <v>0.11915250681770506</v>
      </c>
      <c r="BO415" s="130">
        <f t="shared" ref="BO415" si="7105">G415/G436</f>
        <v>4.8680150839904013E-2</v>
      </c>
      <c r="BP415" s="131">
        <f t="shared" ref="BP415" si="7106">H415/H436</f>
        <v>9.7863973545446417E-2</v>
      </c>
      <c r="BQ415" s="132">
        <f t="shared" ref="BQ415" si="7107">I415/I436</f>
        <v>5.4452590822967294E-2</v>
      </c>
      <c r="BR415" s="129">
        <f t="shared" ref="BR415" si="7108">J415/J436</f>
        <v>3.286978508217446E-2</v>
      </c>
      <c r="BS415" s="130">
        <f t="shared" ref="BS415" si="7109">K415/K436</f>
        <v>0.10239651416122005</v>
      </c>
      <c r="BT415" s="131">
        <f t="shared" ref="BT415" si="7110">L415/L436</f>
        <v>4.2960129468883328E-2</v>
      </c>
      <c r="BU415" s="129">
        <f t="shared" ref="BU415" si="7111">M415/M436</f>
        <v>9.4879518072289157E-2</v>
      </c>
      <c r="BV415" s="133">
        <f t="shared" ref="BV415" si="7112">N415/N436</f>
        <v>8.2930254329848657E-2</v>
      </c>
      <c r="BW415" s="134">
        <f t="shared" ref="BW415" si="7113">O415/O436</f>
        <v>8.7573964497041426E-2</v>
      </c>
      <c r="BX415" s="129">
        <f t="shared" ref="BX415" si="7114">P415/P436</f>
        <v>8.3548534102992553E-2</v>
      </c>
      <c r="BY415" s="130">
        <f t="shared" ref="BY415" si="7115">Q415/Q436</f>
        <v>9.4994576166124278E-2</v>
      </c>
      <c r="BZ415" s="131">
        <f t="shared" ref="BZ415" si="7116">R415/R436</f>
        <v>8.06884765625E-2</v>
      </c>
      <c r="CA415" s="132">
        <f t="shared" ref="CA415" si="7117">S415/S436</f>
        <v>6.9564146761881315E-2</v>
      </c>
      <c r="CB415" s="129">
        <f t="shared" ref="CB415" si="7118">T415/T436</f>
        <v>5.533596837944664E-2</v>
      </c>
      <c r="CC415" s="130">
        <f t="shared" ref="CC415" si="7119">U415/U436</f>
        <v>0.13114754098360656</v>
      </c>
      <c r="CD415" s="131">
        <f t="shared" ref="CD415" si="7120">V415/V436</f>
        <v>5.2927400468384074E-2</v>
      </c>
      <c r="CE415" s="132">
        <f t="shared" ref="CE415" si="7121">W415/W436</f>
        <v>9.2561983471074374E-2</v>
      </c>
      <c r="CF415" s="129">
        <f t="shared" ref="CF415" si="7122">X415/X436</f>
        <v>9.4658910629296669E-2</v>
      </c>
      <c r="CG415" s="130">
        <f t="shared" ref="CG415" si="7123">Y415/Y436</f>
        <v>9.7843665768194074E-2</v>
      </c>
      <c r="CH415" s="131">
        <f t="shared" ref="CH415" si="7124">Z415/Z436</f>
        <v>7.9100017577781678E-2</v>
      </c>
      <c r="CI415" s="129">
        <f t="shared" ref="CI415" si="7125">AA415/AA436</f>
        <v>7.2030776786445122E-2</v>
      </c>
      <c r="CJ415" s="135">
        <f t="shared" ref="CJ415" si="7126">AB415/AB436</f>
        <v>8.6175174361388052E-2</v>
      </c>
      <c r="CK415" s="136">
        <f t="shared" ref="CK415" si="7127">AC415/AC436</f>
        <v>7.4467857066300824E-2</v>
      </c>
    </row>
    <row r="416" spans="1:89" ht="13.5" thickTop="1" x14ac:dyDescent="0.2">
      <c r="A416" s="146" t="s">
        <v>20</v>
      </c>
      <c r="B416" s="196">
        <v>833</v>
      </c>
      <c r="C416" s="197">
        <v>532</v>
      </c>
      <c r="D416" s="198">
        <v>353</v>
      </c>
      <c r="E416" s="199">
        <v>347</v>
      </c>
      <c r="F416" s="196">
        <v>1111</v>
      </c>
      <c r="G416" s="200">
        <v>528</v>
      </c>
      <c r="H416" s="198">
        <v>1000</v>
      </c>
      <c r="I416" s="199">
        <v>743</v>
      </c>
      <c r="J416" s="196">
        <v>139</v>
      </c>
      <c r="K416" s="200">
        <v>333</v>
      </c>
      <c r="L416" s="198">
        <v>348</v>
      </c>
      <c r="M416" s="196">
        <v>998</v>
      </c>
      <c r="N416" s="201">
        <v>1035</v>
      </c>
      <c r="O416" s="202">
        <v>1531</v>
      </c>
      <c r="P416" s="196">
        <v>680</v>
      </c>
      <c r="Q416" s="200">
        <v>631</v>
      </c>
      <c r="R416" s="198">
        <v>860</v>
      </c>
      <c r="S416" s="199">
        <v>593</v>
      </c>
      <c r="T416" s="196">
        <v>109</v>
      </c>
      <c r="U416" s="200">
        <v>346</v>
      </c>
      <c r="V416" s="198">
        <v>355</v>
      </c>
      <c r="W416" s="199">
        <v>770</v>
      </c>
      <c r="X416" s="196">
        <v>515</v>
      </c>
      <c r="Y416" s="200">
        <v>508</v>
      </c>
      <c r="Z416" s="198">
        <v>917</v>
      </c>
      <c r="AA416" s="196">
        <v>956</v>
      </c>
      <c r="AB416" s="170">
        <f t="shared" si="7044"/>
        <v>8255</v>
      </c>
      <c r="AC416" s="173">
        <f t="shared" si="7045"/>
        <v>8816</v>
      </c>
      <c r="BI416" s="146" t="s">
        <v>20</v>
      </c>
      <c r="BJ416" s="129">
        <f>B416/B436</f>
        <v>0.11437594397912948</v>
      </c>
      <c r="BK416" s="130">
        <f t="shared" ref="BK416" si="7128">C416/C436</f>
        <v>6.9415448851774531E-2</v>
      </c>
      <c r="BL416" s="131">
        <f t="shared" ref="BL416" si="7129">D416/D436</f>
        <v>0.10120412844036697</v>
      </c>
      <c r="BM416" s="132">
        <f t="shared" ref="BM416" si="7130">E416/E436</f>
        <v>9.9569583931133424E-2</v>
      </c>
      <c r="BN416" s="129">
        <f t="shared" ref="BN416" si="7131">F416/F436</f>
        <v>0.11653031256555485</v>
      </c>
      <c r="BO416" s="130">
        <f t="shared" ref="BO416" si="7132">G416/G436</f>
        <v>6.0335961604388068E-2</v>
      </c>
      <c r="BP416" s="131">
        <f t="shared" ref="BP416" si="7133">H416/H436</f>
        <v>8.9373491822325499E-2</v>
      </c>
      <c r="BQ416" s="132">
        <f t="shared" ref="BQ416" si="7134">I416/I436</f>
        <v>6.1207677732926929E-2</v>
      </c>
      <c r="BR416" s="129">
        <f t="shared" ref="BR416" si="7135">J416/J436</f>
        <v>5.8575642646439108E-2</v>
      </c>
      <c r="BS416" s="130">
        <f t="shared" ref="BS416" si="7136">K416/K436</f>
        <v>0.14509803921568629</v>
      </c>
      <c r="BT416" s="131">
        <f t="shared" ref="BT416" si="7137">L416/L436</f>
        <v>5.119905840812123E-2</v>
      </c>
      <c r="BU416" s="129">
        <f t="shared" ref="BU416" si="7138">M416/M436</f>
        <v>0.15030120481927711</v>
      </c>
      <c r="BV416" s="133">
        <f t="shared" ref="BV416" si="7139">N416/N436</f>
        <v>8.0745826181931657E-2</v>
      </c>
      <c r="BW416" s="134">
        <f t="shared" ref="BW416" si="7140">O416/O436</f>
        <v>0.12078895463510848</v>
      </c>
      <c r="BX416" s="129">
        <f t="shared" ref="BX416" si="7141">P416/P436</f>
        <v>0.10329636943642716</v>
      </c>
      <c r="BY416" s="130">
        <f t="shared" ref="BY416" si="7142">Q416/Q436</f>
        <v>9.7783976445064313E-2</v>
      </c>
      <c r="BZ416" s="131">
        <f t="shared" ref="BZ416" si="7143">R416/R436</f>
        <v>0.10498046875</v>
      </c>
      <c r="CA416" s="132">
        <f t="shared" ref="CA416" si="7144">S416/S436</f>
        <v>7.3011573504063038E-2</v>
      </c>
      <c r="CB416" s="129">
        <f t="shared" ref="CB416" si="7145">T416/T436</f>
        <v>6.154714850367024E-2</v>
      </c>
      <c r="CC416" s="130">
        <f t="shared" ref="CC416" si="7146">U416/U436</f>
        <v>0.18297197250132205</v>
      </c>
      <c r="CD416" s="131">
        <f t="shared" ref="CD416" si="7147">V416/V436</f>
        <v>5.5425448868071818E-2</v>
      </c>
      <c r="CE416" s="132">
        <f t="shared" ref="CE416" si="7148">W416/W436</f>
        <v>0.10606060606060606</v>
      </c>
      <c r="CF416" s="129">
        <f t="shared" ref="CF416" si="7149">X416/X436</f>
        <v>9.0780891944297545E-2</v>
      </c>
      <c r="CG416" s="130">
        <f t="shared" ref="CG416" si="7150">Y416/Y436</f>
        <v>0.13692722371967656</v>
      </c>
      <c r="CH416" s="131">
        <f t="shared" ref="CH416" si="7151">Z416/Z436</f>
        <v>8.059412902091756E-2</v>
      </c>
      <c r="CI416" s="129">
        <f t="shared" ref="CI416" si="7152">AA416/AA436</f>
        <v>7.8251616599819926E-2</v>
      </c>
      <c r="CJ416" s="135">
        <f t="shared" ref="CJ416" si="7153">AB416/AB436</f>
        <v>8.8303880878011207E-2</v>
      </c>
      <c r="CK416" s="136">
        <f t="shared" ref="CK416" si="7154">AC416/AC436</f>
        <v>9.4488864118668414E-2</v>
      </c>
    </row>
    <row r="417" spans="1:89" ht="13.5" thickBot="1" x14ac:dyDescent="0.25">
      <c r="A417" s="137" t="s">
        <v>21</v>
      </c>
      <c r="B417" s="189">
        <v>753</v>
      </c>
      <c r="C417" s="190">
        <v>388</v>
      </c>
      <c r="D417" s="191">
        <v>283</v>
      </c>
      <c r="E417" s="192">
        <v>254</v>
      </c>
      <c r="F417" s="189">
        <v>945</v>
      </c>
      <c r="G417" s="193">
        <v>448</v>
      </c>
      <c r="H417" s="191">
        <v>962</v>
      </c>
      <c r="I417" s="192">
        <v>712</v>
      </c>
      <c r="J417" s="189">
        <v>126</v>
      </c>
      <c r="K417" s="193">
        <v>287</v>
      </c>
      <c r="L417" s="191">
        <v>310</v>
      </c>
      <c r="M417" s="189">
        <v>877</v>
      </c>
      <c r="N417" s="194">
        <v>870</v>
      </c>
      <c r="O417" s="195">
        <v>1311</v>
      </c>
      <c r="P417" s="189">
        <v>564</v>
      </c>
      <c r="Q417" s="193">
        <v>528</v>
      </c>
      <c r="R417" s="191">
        <v>803</v>
      </c>
      <c r="S417" s="192">
        <v>520</v>
      </c>
      <c r="T417" s="189">
        <v>124</v>
      </c>
      <c r="U417" s="193">
        <v>246</v>
      </c>
      <c r="V417" s="191">
        <v>365</v>
      </c>
      <c r="W417" s="192">
        <v>619</v>
      </c>
      <c r="X417" s="189">
        <v>468</v>
      </c>
      <c r="Y417" s="193">
        <v>416</v>
      </c>
      <c r="Z417" s="191">
        <v>870</v>
      </c>
      <c r="AA417" s="189">
        <v>875</v>
      </c>
      <c r="AB417" s="170">
        <f t="shared" si="7044"/>
        <v>7443</v>
      </c>
      <c r="AC417" s="173">
        <f t="shared" si="7045"/>
        <v>7481</v>
      </c>
      <c r="AE417" s="272" t="s">
        <v>85</v>
      </c>
      <c r="BI417" s="137" t="s">
        <v>21</v>
      </c>
      <c r="BJ417" s="129">
        <f>B417/B436</f>
        <v>0.10339145956336675</v>
      </c>
      <c r="BK417" s="130">
        <f t="shared" ref="BK417" si="7155">C417/C436</f>
        <v>5.0626304801670144E-2</v>
      </c>
      <c r="BL417" s="131">
        <f t="shared" ref="BL417" si="7156">D417/D436</f>
        <v>8.1135321100917437E-2</v>
      </c>
      <c r="BM417" s="132">
        <f t="shared" ref="BM417" si="7157">E417/E436</f>
        <v>7.2883787661406033E-2</v>
      </c>
      <c r="BN417" s="129">
        <f t="shared" ref="BN417" si="7158">F417/F436</f>
        <v>9.9118942731277526E-2</v>
      </c>
      <c r="BO417" s="130">
        <f t="shared" ref="BO417" si="7159">G417/G436</f>
        <v>5.1194149240086848E-2</v>
      </c>
      <c r="BP417" s="131">
        <f t="shared" ref="BP417" si="7160">H417/H436</f>
        <v>8.5977299133077126E-2</v>
      </c>
      <c r="BQ417" s="132">
        <f t="shared" ref="BQ417" si="7161">I417/I436</f>
        <v>5.8653925364527557E-2</v>
      </c>
      <c r="BR417" s="129">
        <f t="shared" ref="BR417" si="7162">J417/J436</f>
        <v>5.3097345132743362E-2</v>
      </c>
      <c r="BS417" s="130">
        <f t="shared" ref="BS417" si="7163">K417/K436</f>
        <v>0.12505446623093683</v>
      </c>
      <c r="BT417" s="131">
        <f t="shared" ref="BT417" si="7164">L417/L436</f>
        <v>4.5608356627924083E-2</v>
      </c>
      <c r="BU417" s="129">
        <f t="shared" ref="BU417" si="7165">M417/M436</f>
        <v>0.13207831325301206</v>
      </c>
      <c r="BV417" s="133">
        <f t="shared" ref="BV417" si="7166">N417/N436</f>
        <v>6.7873303167420809E-2</v>
      </c>
      <c r="BW417" s="134">
        <f t="shared" ref="BW417" si="7167">O417/O436</f>
        <v>0.1034319526627219</v>
      </c>
      <c r="BX417" s="129">
        <f t="shared" ref="BX417" si="7168">P417/P436</f>
        <v>8.567522406197782E-2</v>
      </c>
      <c r="BY417" s="130">
        <f t="shared" ref="BY417" si="7169">Q417/Q436</f>
        <v>8.1822408182240819E-2</v>
      </c>
      <c r="BZ417" s="131">
        <f t="shared" ref="BZ417" si="7170">R417/R436</f>
        <v>9.80224609375E-2</v>
      </c>
      <c r="CA417" s="132">
        <f t="shared" ref="CA417" si="7171">S417/S436</f>
        <v>6.402363949766067E-2</v>
      </c>
      <c r="CB417" s="129">
        <f t="shared" ref="CB417" si="7172">T417/T436</f>
        <v>7.0016939582156976E-2</v>
      </c>
      <c r="CC417" s="130">
        <f t="shared" ref="CC417" si="7173">U417/U436</f>
        <v>0.13008989952406133</v>
      </c>
      <c r="CD417" s="131">
        <f t="shared" ref="CD417" si="7174">V417/V436</f>
        <v>5.698672911787666E-2</v>
      </c>
      <c r="CE417" s="132">
        <f t="shared" ref="CE417" si="7175">W417/W436</f>
        <v>8.5261707988980723E-2</v>
      </c>
      <c r="CF417" s="129">
        <f t="shared" ref="CF417" si="7176">X417/X436</f>
        <v>8.2496033844526709E-2</v>
      </c>
      <c r="CG417" s="130">
        <f t="shared" ref="CG417" si="7177">Y417/Y436</f>
        <v>0.11212938005390835</v>
      </c>
      <c r="CH417" s="131">
        <f t="shared" ref="CH417" si="7178">Z417/Z436</f>
        <v>7.6463350325188958E-2</v>
      </c>
      <c r="CI417" s="129">
        <f t="shared" ref="CI417" si="7179">AA417/AA436</f>
        <v>7.1621511009249406E-2</v>
      </c>
      <c r="CJ417" s="135">
        <f t="shared" ref="CJ417" si="7180">AB417/AB436</f>
        <v>7.9617902528774973E-2</v>
      </c>
      <c r="CK417" s="136">
        <f t="shared" ref="CK417" si="7181">AC417/AC436</f>
        <v>8.0180489164219423E-2</v>
      </c>
    </row>
    <row r="418" spans="1:89" ht="14.25" thickTop="1" thickBot="1" x14ac:dyDescent="0.25">
      <c r="A418" s="146" t="s">
        <v>22</v>
      </c>
      <c r="B418" s="196">
        <v>573</v>
      </c>
      <c r="C418" s="197">
        <v>575</v>
      </c>
      <c r="D418" s="198">
        <v>235</v>
      </c>
      <c r="E418" s="199">
        <v>195</v>
      </c>
      <c r="F418" s="196">
        <v>835</v>
      </c>
      <c r="G418" s="200">
        <v>276</v>
      </c>
      <c r="H418" s="198">
        <v>824</v>
      </c>
      <c r="I418" s="199">
        <v>706</v>
      </c>
      <c r="J418" s="196">
        <v>135</v>
      </c>
      <c r="K418" s="200">
        <v>338</v>
      </c>
      <c r="L418" s="198">
        <v>322</v>
      </c>
      <c r="M418" s="196">
        <v>854</v>
      </c>
      <c r="N418" s="201">
        <v>804</v>
      </c>
      <c r="O418" s="202">
        <v>1036</v>
      </c>
      <c r="P418" s="196">
        <v>443</v>
      </c>
      <c r="Q418" s="200">
        <v>417</v>
      </c>
      <c r="R418" s="198">
        <v>661</v>
      </c>
      <c r="S418" s="199">
        <v>504</v>
      </c>
      <c r="T418" s="196">
        <v>68</v>
      </c>
      <c r="U418" s="200">
        <v>131</v>
      </c>
      <c r="V418" s="198">
        <v>290</v>
      </c>
      <c r="W418" s="199">
        <v>684</v>
      </c>
      <c r="X418" s="196">
        <v>328</v>
      </c>
      <c r="Y418" s="200">
        <v>264</v>
      </c>
      <c r="Z418" s="198">
        <v>782</v>
      </c>
      <c r="AA418" s="196">
        <v>889</v>
      </c>
      <c r="AB418" s="170">
        <f t="shared" si="7044"/>
        <v>6300</v>
      </c>
      <c r="AC418" s="173">
        <f t="shared" si="7045"/>
        <v>6869</v>
      </c>
      <c r="AE418" s="298" t="s">
        <v>0</v>
      </c>
      <c r="AF418" s="292" t="s">
        <v>1</v>
      </c>
      <c r="AG418" s="293"/>
      <c r="AH418" s="292" t="s">
        <v>2</v>
      </c>
      <c r="AI418" s="293"/>
      <c r="AJ418" s="292" t="s">
        <v>3</v>
      </c>
      <c r="AK418" s="293"/>
      <c r="AL418" s="292" t="s">
        <v>4</v>
      </c>
      <c r="AM418" s="293"/>
      <c r="AN418" s="292" t="s">
        <v>5</v>
      </c>
      <c r="AO418" s="293"/>
      <c r="AP418" s="292" t="s">
        <v>6</v>
      </c>
      <c r="AQ418" s="293"/>
      <c r="AR418" s="292" t="s">
        <v>7</v>
      </c>
      <c r="AS418" s="293"/>
      <c r="AT418" s="292" t="s">
        <v>8</v>
      </c>
      <c r="AU418" s="293"/>
      <c r="AV418" s="292" t="s">
        <v>9</v>
      </c>
      <c r="AW418" s="293"/>
      <c r="AX418" s="292" t="s">
        <v>10</v>
      </c>
      <c r="AY418" s="293"/>
      <c r="AZ418" s="292" t="s">
        <v>11</v>
      </c>
      <c r="BA418" s="293"/>
      <c r="BB418" s="292" t="s">
        <v>12</v>
      </c>
      <c r="BC418" s="293"/>
      <c r="BD418" s="294" t="s">
        <v>40</v>
      </c>
      <c r="BE418" s="295"/>
      <c r="BF418" s="296" t="s">
        <v>41</v>
      </c>
      <c r="BG418" s="297"/>
      <c r="BI418" s="146" t="s">
        <v>22</v>
      </c>
      <c r="BJ418" s="129">
        <f>B418/B436</f>
        <v>7.8676369627900589E-2</v>
      </c>
      <c r="BK418" s="130">
        <f t="shared" ref="BK418" si="7182">C418/C436</f>
        <v>7.502609603340292E-2</v>
      </c>
      <c r="BL418" s="131">
        <f t="shared" ref="BL418" si="7183">D418/D436</f>
        <v>6.737385321100918E-2</v>
      </c>
      <c r="BM418" s="132">
        <f t="shared" ref="BM418" si="7184">E418/E436</f>
        <v>5.5954088952654232E-2</v>
      </c>
      <c r="BN418" s="129">
        <f t="shared" ref="BN418" si="7185">F418/F436</f>
        <v>8.7581288021816653E-2</v>
      </c>
      <c r="BO418" s="130">
        <f t="shared" ref="BO418" si="7186">G418/G436</f>
        <v>3.1539252656839219E-2</v>
      </c>
      <c r="BP418" s="131">
        <f t="shared" ref="BP418" si="7187">H418/H436</f>
        <v>7.3643757261596207E-2</v>
      </c>
      <c r="BQ418" s="132">
        <f t="shared" ref="BQ418" si="7188">I418/I436</f>
        <v>5.8159650712579287E-2</v>
      </c>
      <c r="BR418" s="129">
        <f t="shared" ref="BR418" si="7189">J418/J436</f>
        <v>5.6890012642225034E-2</v>
      </c>
      <c r="BS418" s="130">
        <f t="shared" ref="BS418" si="7190">K418/K436</f>
        <v>0.14727668845315905</v>
      </c>
      <c r="BT418" s="131">
        <f t="shared" ref="BT418" si="7191">L418/L436</f>
        <v>4.7373841400617921E-2</v>
      </c>
      <c r="BU418" s="129">
        <f t="shared" ref="BU418" si="7192">M418/M436</f>
        <v>0.1286144578313253</v>
      </c>
      <c r="BV418" s="133">
        <f t="shared" ref="BV418" si="7193">N418/N436</f>
        <v>6.2724293961616481E-2</v>
      </c>
      <c r="BW418" s="134">
        <f t="shared" ref="BW418" si="7194">O418/O436</f>
        <v>8.1735700197238664E-2</v>
      </c>
      <c r="BX418" s="129">
        <f t="shared" ref="BX418" si="7195">P418/P436</f>
        <v>6.7294546559319462E-2</v>
      </c>
      <c r="BY418" s="130">
        <f t="shared" ref="BY418" si="7196">Q418/Q436</f>
        <v>6.4621106462110653E-2</v>
      </c>
      <c r="BZ418" s="131">
        <f t="shared" ref="BZ418" si="7197">R418/R436</f>
        <v>8.06884765625E-2</v>
      </c>
      <c r="CA418" s="132">
        <f t="shared" ref="CA418" si="7198">S418/S436</f>
        <v>6.2053681359271112E-2</v>
      </c>
      <c r="CB418" s="129">
        <f t="shared" ref="CB418" si="7199">T418/T436</f>
        <v>3.8396386222473176E-2</v>
      </c>
      <c r="CC418" s="130">
        <f t="shared" ref="CC418" si="7200">U418/U436</f>
        <v>6.9275515600211529E-2</v>
      </c>
      <c r="CD418" s="131">
        <f t="shared" ref="CD418" si="7201">V418/V436</f>
        <v>4.5277127244340361E-2</v>
      </c>
      <c r="CE418" s="132">
        <f t="shared" ref="CE418" si="7202">W418/W436</f>
        <v>9.4214876033057851E-2</v>
      </c>
      <c r="CF418" s="129">
        <f t="shared" ref="CF418" si="7203">X418/X436</f>
        <v>5.7817733121805041E-2</v>
      </c>
      <c r="CG418" s="130">
        <f t="shared" ref="CG418" si="7204">Y418/Y436</f>
        <v>7.1159029649595681E-2</v>
      </c>
      <c r="CH418" s="131">
        <f t="shared" ref="CH418" si="7205">Z418/Z436</f>
        <v>6.8729126384250314E-2</v>
      </c>
      <c r="CI418" s="129">
        <f t="shared" ref="CI418" si="7206">AA418/AA436</f>
        <v>7.2767455185397401E-2</v>
      </c>
      <c r="CJ418" s="135">
        <f t="shared" ref="CJ418" si="7207">AB418/AB436</f>
        <v>6.7391211330281114E-2</v>
      </c>
      <c r="CK418" s="136">
        <f t="shared" ref="CK418" si="7208">AC418/AC436</f>
        <v>7.3621144241280995E-2</v>
      </c>
    </row>
    <row r="419" spans="1:89" ht="15" thickTop="1" thickBot="1" x14ac:dyDescent="0.3">
      <c r="A419" s="137" t="s">
        <v>23</v>
      </c>
      <c r="B419" s="189">
        <v>345</v>
      </c>
      <c r="C419" s="190">
        <v>365</v>
      </c>
      <c r="D419" s="191">
        <v>199</v>
      </c>
      <c r="E419" s="192">
        <v>198</v>
      </c>
      <c r="F419" s="189">
        <v>574</v>
      </c>
      <c r="G419" s="193">
        <v>319</v>
      </c>
      <c r="H419" s="191">
        <v>656</v>
      </c>
      <c r="I419" s="192">
        <v>672</v>
      </c>
      <c r="J419" s="189">
        <v>135</v>
      </c>
      <c r="K419" s="193">
        <v>183</v>
      </c>
      <c r="L419" s="191">
        <v>295</v>
      </c>
      <c r="M419" s="189">
        <v>427</v>
      </c>
      <c r="N419" s="194">
        <v>612</v>
      </c>
      <c r="O419" s="195">
        <v>753</v>
      </c>
      <c r="P419" s="189">
        <v>324</v>
      </c>
      <c r="Q419" s="193">
        <v>261</v>
      </c>
      <c r="R419" s="191">
        <v>568</v>
      </c>
      <c r="S419" s="192">
        <v>382</v>
      </c>
      <c r="T419" s="189">
        <v>117</v>
      </c>
      <c r="U419" s="193">
        <v>108</v>
      </c>
      <c r="V419" s="191">
        <v>301</v>
      </c>
      <c r="W419" s="192">
        <v>495</v>
      </c>
      <c r="X419" s="189">
        <v>228</v>
      </c>
      <c r="Y419" s="193">
        <v>221</v>
      </c>
      <c r="Z419" s="191">
        <v>706</v>
      </c>
      <c r="AA419" s="189">
        <v>769</v>
      </c>
      <c r="AB419" s="170">
        <f t="shared" si="7044"/>
        <v>5060</v>
      </c>
      <c r="AC419" s="173">
        <f t="shared" si="7045"/>
        <v>5153</v>
      </c>
      <c r="AE419" s="299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4.7370589042976793E-2</v>
      </c>
      <c r="BK419" s="130">
        <f t="shared" ref="BK419" si="7209">C419/C436</f>
        <v>4.762526096033403E-2</v>
      </c>
      <c r="BL419" s="131">
        <f t="shared" ref="BL419" si="7210">D419/D436</f>
        <v>5.705275229357798E-2</v>
      </c>
      <c r="BM419" s="132">
        <f t="shared" ref="BM419" si="7211">E419/E436</f>
        <v>5.6814921090387376E-2</v>
      </c>
      <c r="BN419" s="129">
        <f t="shared" ref="BN419" si="7212">F419/F436</f>
        <v>6.0205580029368579E-2</v>
      </c>
      <c r="BO419" s="130">
        <f t="shared" ref="BO419" si="7213">G419/G436</f>
        <v>3.6452976802651124E-2</v>
      </c>
      <c r="BP419" s="131">
        <f t="shared" ref="BP419" si="7214">H419/H436</f>
        <v>5.8629010635445525E-2</v>
      </c>
      <c r="BQ419" s="132">
        <f t="shared" ref="BQ419" si="7215">I419/I436</f>
        <v>5.5358761018205783E-2</v>
      </c>
      <c r="BR419" s="129">
        <f t="shared" ref="BR419" si="7216">J419/J436</f>
        <v>5.6890012642225034E-2</v>
      </c>
      <c r="BS419" s="130">
        <f t="shared" ref="BS419" si="7217">K419/K436</f>
        <v>7.9738562091503262E-2</v>
      </c>
      <c r="BT419" s="131">
        <f t="shared" ref="BT419" si="7218">L419/L436</f>
        <v>4.3401500662056787E-2</v>
      </c>
      <c r="BU419" s="129">
        <f t="shared" ref="BU419" si="7219">M419/M436</f>
        <v>6.4307228915662651E-2</v>
      </c>
      <c r="BV419" s="133">
        <f t="shared" ref="BV419" si="7220">N419/N436</f>
        <v>4.7745358090185673E-2</v>
      </c>
      <c r="BW419" s="134">
        <f t="shared" ref="BW419" si="7221">O419/O436</f>
        <v>5.9408284023668642E-2</v>
      </c>
      <c r="BX419" s="129">
        <f t="shared" ref="BX419" si="7222">P419/P436</f>
        <v>4.9217681907944705E-2</v>
      </c>
      <c r="BY419" s="130">
        <f t="shared" ref="BY419" si="7223">Q419/Q436</f>
        <v>4.0446304044630406E-2</v>
      </c>
      <c r="BZ419" s="131">
        <f t="shared" ref="BZ419" si="7224">R419/R436</f>
        <v>6.93359375E-2</v>
      </c>
      <c r="CA419" s="132">
        <f t="shared" ref="CA419" si="7225">S419/S436</f>
        <v>4.7032750554050727E-2</v>
      </c>
      <c r="CB419" s="129">
        <f t="shared" ref="CB419" si="7226">T419/T436</f>
        <v>6.6064370412196496E-2</v>
      </c>
      <c r="CC419" s="130">
        <f t="shared" ref="CC419" si="7227">U419/U436</f>
        <v>5.7112638815441569E-2</v>
      </c>
      <c r="CD419" s="131">
        <f t="shared" ref="CD419" si="7228">V419/V436</f>
        <v>4.6994535519125684E-2</v>
      </c>
      <c r="CE419" s="132">
        <f t="shared" ref="CE419" si="7229">W419/W436</f>
        <v>6.8181818181818177E-2</v>
      </c>
      <c r="CF419" s="129">
        <f t="shared" ref="CF419" si="7230">X419/X436</f>
        <v>4.0190375462718142E-2</v>
      </c>
      <c r="CG419" s="130">
        <f t="shared" ref="CG419" si="7231">Y419/Y436</f>
        <v>5.9568733153638816E-2</v>
      </c>
      <c r="CH419" s="131">
        <f t="shared" ref="CH419" si="7232">Z419/Z436</f>
        <v>6.2049569344348743E-2</v>
      </c>
      <c r="CI419" s="129">
        <f t="shared" ref="CI419" si="7233">AA419/AA436</f>
        <v>6.2945076532700331E-2</v>
      </c>
      <c r="CJ419" s="135">
        <f t="shared" ref="CJ419" si="7234">AB419/AB436</f>
        <v>5.4126909417654356E-2</v>
      </c>
      <c r="CK419" s="136">
        <f t="shared" ref="CK419" si="7235">AC419/AC436</f>
        <v>5.5229255535787017E-2</v>
      </c>
    </row>
    <row r="420" spans="1:89" ht="13.5" thickTop="1" x14ac:dyDescent="0.2">
      <c r="A420" s="146" t="s">
        <v>24</v>
      </c>
      <c r="B420" s="203">
        <v>312</v>
      </c>
      <c r="C420" s="197">
        <v>396</v>
      </c>
      <c r="D420" s="198">
        <v>166</v>
      </c>
      <c r="E420" s="199">
        <v>172</v>
      </c>
      <c r="F420" s="196">
        <v>432</v>
      </c>
      <c r="G420" s="200">
        <v>294</v>
      </c>
      <c r="H420" s="198">
        <v>596</v>
      </c>
      <c r="I420" s="199">
        <v>633</v>
      </c>
      <c r="J420" s="196">
        <v>128</v>
      </c>
      <c r="K420" s="200">
        <v>125</v>
      </c>
      <c r="L420" s="198">
        <v>347</v>
      </c>
      <c r="M420" s="196">
        <v>367</v>
      </c>
      <c r="N420" s="201">
        <v>604</v>
      </c>
      <c r="O420" s="204">
        <v>596</v>
      </c>
      <c r="P420" s="196">
        <v>266</v>
      </c>
      <c r="Q420" s="200">
        <v>258</v>
      </c>
      <c r="R420" s="198">
        <v>440</v>
      </c>
      <c r="S420" s="199">
        <v>427</v>
      </c>
      <c r="T420" s="196">
        <v>84</v>
      </c>
      <c r="U420" s="200">
        <v>84</v>
      </c>
      <c r="V420" s="198">
        <v>288</v>
      </c>
      <c r="W420" s="205">
        <v>396</v>
      </c>
      <c r="X420" s="196">
        <v>224</v>
      </c>
      <c r="Y420" s="200">
        <v>165</v>
      </c>
      <c r="Z420" s="198">
        <v>652</v>
      </c>
      <c r="AA420" s="196">
        <v>816</v>
      </c>
      <c r="AB420" s="170">
        <f t="shared" si="7044"/>
        <v>4539</v>
      </c>
      <c r="AC420" s="173">
        <f t="shared" si="7045"/>
        <v>4729</v>
      </c>
      <c r="AE420" s="275" t="str">
        <f>$AE$17</f>
        <v>17:00 - 17:59</v>
      </c>
      <c r="AF420" s="126">
        <f t="shared" ref="AF420:AU421" si="7236">SUMIF($A$9:$A$32,$AE420,B$412:B$435)</f>
        <v>448</v>
      </c>
      <c r="AG420" s="186">
        <f t="shared" si="7236"/>
        <v>956</v>
      </c>
      <c r="AH420" s="127">
        <f t="shared" si="7236"/>
        <v>275</v>
      </c>
      <c r="AI420" s="180">
        <f t="shared" si="7236"/>
        <v>330</v>
      </c>
      <c r="AJ420" s="126">
        <f t="shared" si="7236"/>
        <v>487</v>
      </c>
      <c r="AK420" s="128">
        <f t="shared" si="7236"/>
        <v>1169</v>
      </c>
      <c r="AL420" s="127">
        <f t="shared" si="7236"/>
        <v>744</v>
      </c>
      <c r="AM420" s="180">
        <f t="shared" si="7236"/>
        <v>1266</v>
      </c>
      <c r="AN420" s="126">
        <f t="shared" si="7236"/>
        <v>337</v>
      </c>
      <c r="AO420" s="128">
        <f t="shared" si="7236"/>
        <v>79</v>
      </c>
      <c r="AP420" s="127">
        <f t="shared" si="7236"/>
        <v>837</v>
      </c>
      <c r="AQ420" s="126">
        <f t="shared" si="7236"/>
        <v>232</v>
      </c>
      <c r="AR420" s="179">
        <f t="shared" si="7236"/>
        <v>1325</v>
      </c>
      <c r="AS420" s="181">
        <f t="shared" si="7236"/>
        <v>867</v>
      </c>
      <c r="AT420" s="126">
        <f t="shared" si="7236"/>
        <v>707</v>
      </c>
      <c r="AU420" s="128">
        <f t="shared" si="7236"/>
        <v>604</v>
      </c>
      <c r="AV420" s="127">
        <f t="shared" ref="AP420:BE421" si="7237">SUMIF($A$9:$A$32,$AE420,R$412:R$435)</f>
        <v>573</v>
      </c>
      <c r="AW420" s="180">
        <f t="shared" si="7237"/>
        <v>822</v>
      </c>
      <c r="AX420" s="126">
        <f t="shared" si="7237"/>
        <v>252</v>
      </c>
      <c r="AY420" s="128">
        <f t="shared" si="7237"/>
        <v>58</v>
      </c>
      <c r="AZ420" s="127">
        <f t="shared" si="7237"/>
        <v>675</v>
      </c>
      <c r="BA420" s="180">
        <f t="shared" si="7237"/>
        <v>573</v>
      </c>
      <c r="BB420" s="126">
        <f t="shared" si="7237"/>
        <v>673</v>
      </c>
      <c r="BC420" s="128">
        <f t="shared" si="7237"/>
        <v>219</v>
      </c>
      <c r="BD420" s="184">
        <f t="shared" si="7237"/>
        <v>864</v>
      </c>
      <c r="BE420" s="185">
        <f t="shared" si="7237"/>
        <v>1051</v>
      </c>
      <c r="BF420" s="170">
        <f>AF420+AH420+AJ420+AL420+AN420+AP420+AR420+AT420+AV420+AX420+AZ420+BB420+BD420</f>
        <v>8197</v>
      </c>
      <c r="BG420" s="171">
        <f>AG420+AI420+AK420+AM420+AO420+AQ420+AS420+AU420+AW420+AY420+BA420+BC420+BE420</f>
        <v>8226</v>
      </c>
      <c r="BI420" s="146" t="s">
        <v>24</v>
      </c>
      <c r="BJ420" s="129">
        <f>B420/B436</f>
        <v>4.2839489221474666E-2</v>
      </c>
      <c r="BK420" s="130">
        <f t="shared" ref="BK420" si="7238">C420/C436</f>
        <v>5.167014613778706E-2</v>
      </c>
      <c r="BL420" s="131">
        <f t="shared" ref="BL420" si="7239">D420/D436</f>
        <v>4.7591743119266054E-2</v>
      </c>
      <c r="BM420" s="132">
        <f t="shared" ref="BM420" si="7240">E420/E436</f>
        <v>4.9354375896700144E-2</v>
      </c>
      <c r="BN420" s="129">
        <f t="shared" ref="BN420" si="7241">F420/F436</f>
        <v>4.5311516677155446E-2</v>
      </c>
      <c r="BO420" s="130">
        <f t="shared" ref="BO420" si="7242">G420/G436</f>
        <v>3.3596160438806991E-2</v>
      </c>
      <c r="BP420" s="131">
        <f t="shared" ref="BP420" si="7243">H420/H436</f>
        <v>5.3266601126105997E-2</v>
      </c>
      <c r="BQ420" s="132">
        <f t="shared" ref="BQ420" si="7244">I420/I436</f>
        <v>5.2145975780542052E-2</v>
      </c>
      <c r="BR420" s="129">
        <f t="shared" ref="BR420" si="7245">J420/J436</f>
        <v>5.3940160134850403E-2</v>
      </c>
      <c r="BS420" s="130">
        <f t="shared" ref="BS420" si="7246">K420/K436</f>
        <v>5.4466230936819175E-2</v>
      </c>
      <c r="BT420" s="131">
        <f t="shared" ref="BT420" si="7247">L420/L436</f>
        <v>5.1051934677063412E-2</v>
      </c>
      <c r="BU420" s="129">
        <f t="shared" ref="BU420" si="7248">M420/M436</f>
        <v>5.5271084337349397E-2</v>
      </c>
      <c r="BV420" s="133">
        <f t="shared" ref="BV420" si="7249">N420/N436</f>
        <v>4.712123576220939E-2</v>
      </c>
      <c r="BW420" s="134">
        <f t="shared" ref="BW420" si="7250">O420/O436</f>
        <v>4.7021696252465481E-2</v>
      </c>
      <c r="BX420" s="129">
        <f t="shared" ref="BX420" si="7251">P420/P436</f>
        <v>4.0407109220720036E-2</v>
      </c>
      <c r="BY420" s="130">
        <f t="shared" ref="BY420" si="7252">Q420/Q436</f>
        <v>3.9981403998140402E-2</v>
      </c>
      <c r="BZ420" s="131">
        <f t="shared" ref="BZ420" si="7253">R420/R436</f>
        <v>5.37109375E-2</v>
      </c>
      <c r="CA420" s="132">
        <f t="shared" ref="CA420" si="7254">S420/S436</f>
        <v>5.2573257818271359E-2</v>
      </c>
      <c r="CB420" s="129">
        <f t="shared" ref="CB420" si="7255">T420/T436</f>
        <v>4.7430830039525688E-2</v>
      </c>
      <c r="CC420" s="130">
        <f t="shared" ref="CC420" si="7256">U420/U436</f>
        <v>4.4420941300898999E-2</v>
      </c>
      <c r="CD420" s="131">
        <f t="shared" ref="CD420" si="7257">V420/V436</f>
        <v>4.4964871194379391E-2</v>
      </c>
      <c r="CE420" s="132">
        <f t="shared" ref="CE420" si="7258">W420/W436</f>
        <v>5.4545454545454543E-2</v>
      </c>
      <c r="CF420" s="129">
        <f t="shared" ref="CF420" si="7259">X420/X436</f>
        <v>3.9485281156354662E-2</v>
      </c>
      <c r="CG420" s="130">
        <f t="shared" ref="CG420" si="7260">Y420/Y436</f>
        <v>4.4474393530997303E-2</v>
      </c>
      <c r="CH420" s="131">
        <f t="shared" ref="CH420" si="7261">Z420/Z436</f>
        <v>5.730356828968184E-2</v>
      </c>
      <c r="CI420" s="129">
        <f t="shared" ref="CI420" si="7262">AA420/AA436</f>
        <v>6.6792174838340018E-2</v>
      </c>
      <c r="CJ420" s="135">
        <f t="shared" ref="CJ420" si="7263">AB420/AB436</f>
        <v>4.8553763210816822E-2</v>
      </c>
      <c r="CK420" s="136">
        <f t="shared" ref="CK420" si="7264">AC420/AC436</f>
        <v>5.0684872778718568E-2</v>
      </c>
    </row>
    <row r="421" spans="1:89" x14ac:dyDescent="0.2">
      <c r="A421" s="137" t="s">
        <v>25</v>
      </c>
      <c r="B421" s="206">
        <v>323</v>
      </c>
      <c r="C421" s="190">
        <v>397</v>
      </c>
      <c r="D421" s="191">
        <v>137</v>
      </c>
      <c r="E421" s="192">
        <v>211</v>
      </c>
      <c r="F421" s="189">
        <v>418</v>
      </c>
      <c r="G421" s="193">
        <v>380</v>
      </c>
      <c r="H421" s="191">
        <v>543</v>
      </c>
      <c r="I421" s="192">
        <v>580</v>
      </c>
      <c r="J421" s="189">
        <v>117</v>
      </c>
      <c r="K421" s="190">
        <v>97</v>
      </c>
      <c r="L421" s="191">
        <v>310</v>
      </c>
      <c r="M421" s="189">
        <v>292</v>
      </c>
      <c r="N421" s="194">
        <v>548</v>
      </c>
      <c r="O421" s="207">
        <v>523</v>
      </c>
      <c r="P421" s="189">
        <v>233</v>
      </c>
      <c r="Q421" s="190">
        <v>247</v>
      </c>
      <c r="R421" s="191">
        <v>420</v>
      </c>
      <c r="S421" s="192">
        <v>434</v>
      </c>
      <c r="T421" s="198">
        <v>60</v>
      </c>
      <c r="U421" s="189">
        <v>86</v>
      </c>
      <c r="V421" s="191">
        <v>297</v>
      </c>
      <c r="W421" s="208">
        <v>363</v>
      </c>
      <c r="X421" s="189">
        <v>210</v>
      </c>
      <c r="Y421" s="193">
        <v>125</v>
      </c>
      <c r="Z421" s="191">
        <v>675</v>
      </c>
      <c r="AA421" s="189">
        <v>822</v>
      </c>
      <c r="AB421" s="170">
        <f t="shared" si="7044"/>
        <v>4291</v>
      </c>
      <c r="AC421" s="173">
        <f t="shared" si="7045"/>
        <v>4557</v>
      </c>
      <c r="AE421" s="277" t="str">
        <f>$AE$18</f>
        <v>18:00 - 18:59</v>
      </c>
      <c r="AF421" s="126">
        <f t="shared" si="7236"/>
        <v>503</v>
      </c>
      <c r="AG421" s="190">
        <f t="shared" si="7236"/>
        <v>822</v>
      </c>
      <c r="AH421" s="191">
        <f t="shared" si="7236"/>
        <v>185</v>
      </c>
      <c r="AI421" s="192">
        <f t="shared" si="7236"/>
        <v>282</v>
      </c>
      <c r="AJ421" s="278">
        <f t="shared" si="7236"/>
        <v>374</v>
      </c>
      <c r="AK421" s="193">
        <f t="shared" si="7236"/>
        <v>1157</v>
      </c>
      <c r="AL421" s="191">
        <f t="shared" si="7236"/>
        <v>749</v>
      </c>
      <c r="AM421" s="192">
        <f t="shared" si="7236"/>
        <v>1190</v>
      </c>
      <c r="AN421" s="278">
        <f t="shared" si="7236"/>
        <v>253</v>
      </c>
      <c r="AO421" s="193">
        <f t="shared" si="7236"/>
        <v>88</v>
      </c>
      <c r="AP421" s="191">
        <f t="shared" si="7237"/>
        <v>825</v>
      </c>
      <c r="AQ421" s="278">
        <f t="shared" si="7237"/>
        <v>191</v>
      </c>
      <c r="AR421" s="194">
        <f t="shared" si="7237"/>
        <v>1119</v>
      </c>
      <c r="AS421" s="195">
        <f t="shared" si="7237"/>
        <v>847</v>
      </c>
      <c r="AT421" s="278">
        <f t="shared" si="7237"/>
        <v>496</v>
      </c>
      <c r="AU421" s="193">
        <f t="shared" si="7237"/>
        <v>610</v>
      </c>
      <c r="AV421" s="191">
        <f t="shared" si="7237"/>
        <v>574</v>
      </c>
      <c r="AW421" s="192">
        <f t="shared" si="7237"/>
        <v>759</v>
      </c>
      <c r="AX421" s="278">
        <f t="shared" si="7237"/>
        <v>135</v>
      </c>
      <c r="AY421" s="193">
        <f t="shared" si="7237"/>
        <v>48</v>
      </c>
      <c r="AZ421" s="191">
        <f t="shared" si="7237"/>
        <v>838</v>
      </c>
      <c r="BA421" s="192">
        <f t="shared" si="7237"/>
        <v>397</v>
      </c>
      <c r="BB421" s="278">
        <f t="shared" si="7237"/>
        <v>479</v>
      </c>
      <c r="BC421" s="193">
        <f t="shared" si="7237"/>
        <v>197</v>
      </c>
      <c r="BD421" s="191">
        <f t="shared" si="7237"/>
        <v>646</v>
      </c>
      <c r="BE421" s="278">
        <f t="shared" si="7237"/>
        <v>942</v>
      </c>
      <c r="BF421" s="172">
        <f>SUM(AF421,AH421,AJ421,AL421,AN421,AP421,AR421,AT421,AV421,AX421,AZ421,BB421,BD421)</f>
        <v>7176</v>
      </c>
      <c r="BG421" s="173">
        <f>SUM(AG421,AI421,AK421,AM421,AO421,AQ421,AS421,AU421,AW421,AY421,BA421,BC421,BE421)</f>
        <v>7530</v>
      </c>
      <c r="BI421" s="137" t="s">
        <v>25</v>
      </c>
      <c r="BJ421" s="129">
        <f>B421/B436</f>
        <v>4.4349855828642044E-2</v>
      </c>
      <c r="BK421" s="130">
        <f t="shared" ref="BK421" si="7265">C421/C436</f>
        <v>5.1800626304801672E-2</v>
      </c>
      <c r="BL421" s="131">
        <f t="shared" ref="BL421" si="7266">D421/D436</f>
        <v>3.9277522935779817E-2</v>
      </c>
      <c r="BM421" s="132">
        <f t="shared" ref="BM421" si="7267">E421/E436</f>
        <v>6.0545193687230991E-2</v>
      </c>
      <c r="BN421" s="129">
        <f t="shared" ref="BN421" si="7268">F421/F436</f>
        <v>4.384308789595133E-2</v>
      </c>
      <c r="BO421" s="130">
        <f t="shared" ref="BO421" si="7269">G421/G436</f>
        <v>4.3423608730430809E-2</v>
      </c>
      <c r="BP421" s="131">
        <f t="shared" ref="BP421" si="7270">H421/H436</f>
        <v>4.8529806059522743E-2</v>
      </c>
      <c r="BQ421" s="132">
        <f t="shared" ref="BQ421" si="7271">I421/I436</f>
        <v>4.7779883021665706E-2</v>
      </c>
      <c r="BR421" s="129">
        <f t="shared" ref="BR421" si="7272">J421/J436</f>
        <v>4.9304677623261697E-2</v>
      </c>
      <c r="BS421" s="130">
        <f t="shared" ref="BS421" si="7273">K421/K436</f>
        <v>4.2265795206971678E-2</v>
      </c>
      <c r="BT421" s="131">
        <f t="shared" ref="BT421" si="7274">L421/L436</f>
        <v>4.5608356627924083E-2</v>
      </c>
      <c r="BU421" s="129">
        <f t="shared" ref="BU421" si="7275">M421/M436</f>
        <v>4.3975903614457829E-2</v>
      </c>
      <c r="BV421" s="133">
        <f t="shared" ref="BV421" si="7276">N421/N436</f>
        <v>4.2752379466375411E-2</v>
      </c>
      <c r="BW421" s="134">
        <f t="shared" ref="BW421" si="7277">O421/O436</f>
        <v>4.1262327416173569E-2</v>
      </c>
      <c r="BX421" s="129">
        <f t="shared" ref="BX421" si="7278">P421/P436</f>
        <v>3.5394197174540482E-2</v>
      </c>
      <c r="BY421" s="130">
        <f t="shared" ref="BY421" si="7279">Q421/Q436</f>
        <v>3.8276770494343713E-2</v>
      </c>
      <c r="BZ421" s="131">
        <f t="shared" ref="BZ421" si="7280">R421/R436</f>
        <v>5.126953125E-2</v>
      </c>
      <c r="CA421" s="132">
        <f t="shared" ref="CA421" si="7281">S421/S436</f>
        <v>5.3435114503816793E-2</v>
      </c>
      <c r="CB421" s="129">
        <f t="shared" ref="CB421" si="7282">T421/T436</f>
        <v>3.387916431394692E-2</v>
      </c>
      <c r="CC421" s="130">
        <f t="shared" ref="CC421" si="7283">U421/U436</f>
        <v>4.5478582760444211E-2</v>
      </c>
      <c r="CD421" s="131">
        <f t="shared" ref="CD421" si="7284">V421/V436</f>
        <v>4.6370023419203744E-2</v>
      </c>
      <c r="CE421" s="132">
        <f t="shared" ref="CE421" si="7285">W421/W436</f>
        <v>0.05</v>
      </c>
      <c r="CF421" s="129">
        <f t="shared" ref="CF421" si="7286">X421/X436</f>
        <v>3.7017451084082498E-2</v>
      </c>
      <c r="CG421" s="130">
        <f t="shared" ref="CG421" si="7287">Y421/Y436</f>
        <v>3.3692722371967652E-2</v>
      </c>
      <c r="CH421" s="131">
        <f t="shared" ref="CH421" si="7288">Z421/Z436</f>
        <v>5.9325013183336266E-2</v>
      </c>
      <c r="CI421" s="129">
        <f t="shared" ref="CI421" si="7289">AA421/AA436</f>
        <v>6.7283293770974875E-2</v>
      </c>
      <c r="CJ421" s="135">
        <f t="shared" ref="CJ421" si="7290">AB421/AB436</f>
        <v>4.5900902828291471E-2</v>
      </c>
      <c r="CK421" s="136">
        <f t="shared" ref="CK421" si="7291">AC421/AC436</f>
        <v>4.8841396754624768E-2</v>
      </c>
    </row>
    <row r="422" spans="1:89" ht="13.5" thickBot="1" x14ac:dyDescent="0.25">
      <c r="A422" s="146" t="s">
        <v>26</v>
      </c>
      <c r="B422" s="203">
        <v>277</v>
      </c>
      <c r="C422" s="197">
        <v>326</v>
      </c>
      <c r="D422" s="198">
        <v>146</v>
      </c>
      <c r="E422" s="199">
        <v>186</v>
      </c>
      <c r="F422" s="196">
        <v>358</v>
      </c>
      <c r="G422" s="200">
        <v>337</v>
      </c>
      <c r="H422" s="198">
        <v>531</v>
      </c>
      <c r="I422" s="199">
        <v>552</v>
      </c>
      <c r="J422" s="196">
        <v>139</v>
      </c>
      <c r="K422" s="197">
        <v>100</v>
      </c>
      <c r="L422" s="198">
        <v>309</v>
      </c>
      <c r="M422" s="196">
        <v>261</v>
      </c>
      <c r="N422" s="201">
        <v>560</v>
      </c>
      <c r="O422" s="204">
        <v>496</v>
      </c>
      <c r="P422" s="196">
        <v>265</v>
      </c>
      <c r="Q422" s="197">
        <v>228</v>
      </c>
      <c r="R422" s="198">
        <v>410</v>
      </c>
      <c r="S422" s="199">
        <v>391</v>
      </c>
      <c r="T422" s="196">
        <v>55</v>
      </c>
      <c r="U422" s="200">
        <v>76</v>
      </c>
      <c r="V422" s="198">
        <v>275</v>
      </c>
      <c r="W422" s="205">
        <v>342</v>
      </c>
      <c r="X422" s="196">
        <v>229</v>
      </c>
      <c r="Y422" s="200">
        <v>135</v>
      </c>
      <c r="Z422" s="198">
        <v>728</v>
      </c>
      <c r="AA422" s="196">
        <v>650</v>
      </c>
      <c r="AB422" s="170">
        <f t="shared" si="7044"/>
        <v>4282</v>
      </c>
      <c r="AC422" s="173">
        <f t="shared" si="7045"/>
        <v>4080</v>
      </c>
      <c r="AE422" s="275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3.803377728957847E-2</v>
      </c>
      <c r="BK422" s="130">
        <f t="shared" ref="BK422" si="7292">C422/C436</f>
        <v>4.2536534446764092E-2</v>
      </c>
      <c r="BL422" s="131">
        <f t="shared" ref="BL422" si="7293">D422/D436</f>
        <v>4.1857798165137614E-2</v>
      </c>
      <c r="BM422" s="132">
        <f t="shared" ref="BM422" si="7294">E422/E436</f>
        <v>5.337159253945481E-2</v>
      </c>
      <c r="BN422" s="129">
        <f t="shared" ref="BN422" si="7295">F422/F436</f>
        <v>3.7549821690790852E-2</v>
      </c>
      <c r="BO422" s="130">
        <f t="shared" ref="BO422" si="7296">G422/G436</f>
        <v>3.8509884584618903E-2</v>
      </c>
      <c r="BP422" s="131">
        <f t="shared" ref="BP422" si="7297">H422/H436</f>
        <v>4.7457324157654843E-2</v>
      </c>
      <c r="BQ422" s="132">
        <f t="shared" ref="BQ422" si="7298">I422/I436</f>
        <v>4.5473267979240464E-2</v>
      </c>
      <c r="BR422" s="129">
        <f t="shared" ref="BR422" si="7299">J422/J436</f>
        <v>5.8575642646439108E-2</v>
      </c>
      <c r="BS422" s="130">
        <f t="shared" ref="BS422" si="7300">K422/K436</f>
        <v>4.357298474945534E-2</v>
      </c>
      <c r="BT422" s="131">
        <f t="shared" ref="BT422" si="7301">L422/L436</f>
        <v>4.5461232896866266E-2</v>
      </c>
      <c r="BU422" s="129">
        <f t="shared" ref="BU422" si="7302">M422/M436</f>
        <v>3.9307228915662649E-2</v>
      </c>
      <c r="BV422" s="133">
        <f t="shared" ref="BV422" si="7303">N422/N436</f>
        <v>4.3688562958339831E-2</v>
      </c>
      <c r="BW422" s="134">
        <f t="shared" ref="BW422" si="7304">O422/O436</f>
        <v>3.913214990138067E-2</v>
      </c>
      <c r="BX422" s="129">
        <f t="shared" ref="BX422" si="7305">P422/P436</f>
        <v>4.0255202795078229E-2</v>
      </c>
      <c r="BY422" s="130">
        <f t="shared" ref="BY422" si="7306">Q422/Q436</f>
        <v>3.5332403533240353E-2</v>
      </c>
      <c r="BZ422" s="131">
        <f t="shared" ref="BZ422" si="7307">R422/R436</f>
        <v>5.0048828125E-2</v>
      </c>
      <c r="CA422" s="132">
        <f t="shared" ref="CA422" si="7308">S422/S436</f>
        <v>4.8140852006894851E-2</v>
      </c>
      <c r="CB422" s="129">
        <f t="shared" ref="CB422" si="7309">T422/T436</f>
        <v>3.1055900621118012E-2</v>
      </c>
      <c r="CC422" s="130">
        <f t="shared" ref="CC422" si="7310">U422/U436</f>
        <v>4.0190375462718142E-2</v>
      </c>
      <c r="CD422" s="131">
        <f t="shared" ref="CD422" si="7311">V422/V436</f>
        <v>4.2935206869633098E-2</v>
      </c>
      <c r="CE422" s="132">
        <f t="shared" ref="CE422" si="7312">W422/W436</f>
        <v>4.7107438016528926E-2</v>
      </c>
      <c r="CF422" s="129">
        <f t="shared" ref="CF422" si="7313">X422/X436</f>
        <v>4.0366649039309005E-2</v>
      </c>
      <c r="CG422" s="130">
        <f t="shared" ref="CG422" si="7314">Y422/Y436</f>
        <v>3.638814016172507E-2</v>
      </c>
      <c r="CH422" s="131">
        <f t="shared" ref="CH422" si="7315">Z422/Z436</f>
        <v>6.3983125329583404E-2</v>
      </c>
      <c r="CI422" s="129">
        <f t="shared" ref="CI422" si="7316">AA422/AA436</f>
        <v>5.3204551035442416E-2</v>
      </c>
      <c r="CJ422" s="135">
        <f t="shared" ref="CJ422" si="7317">AB422/AB436</f>
        <v>4.5804629669248212E-2</v>
      </c>
      <c r="CK422" s="136">
        <f t="shared" ref="CK422" si="7318">AC422/AC436</f>
        <v>4.3728966152922766E-2</v>
      </c>
    </row>
    <row r="423" spans="1:89" ht="14.25" thickTop="1" thickBot="1" x14ac:dyDescent="0.25">
      <c r="A423" s="137" t="s">
        <v>27</v>
      </c>
      <c r="B423" s="206">
        <v>214</v>
      </c>
      <c r="C423" s="190">
        <v>425</v>
      </c>
      <c r="D423" s="191">
        <v>191</v>
      </c>
      <c r="E423" s="192">
        <v>173</v>
      </c>
      <c r="F423" s="189">
        <v>309</v>
      </c>
      <c r="G423" s="193">
        <v>396</v>
      </c>
      <c r="H423" s="191">
        <v>526</v>
      </c>
      <c r="I423" s="192">
        <v>676</v>
      </c>
      <c r="J423" s="189">
        <v>133</v>
      </c>
      <c r="K423" s="190">
        <v>90</v>
      </c>
      <c r="L423" s="191">
        <v>374</v>
      </c>
      <c r="M423" s="189">
        <v>246</v>
      </c>
      <c r="N423" s="194">
        <v>571</v>
      </c>
      <c r="O423" s="207">
        <v>515</v>
      </c>
      <c r="P423" s="189">
        <v>316</v>
      </c>
      <c r="Q423" s="190">
        <v>242</v>
      </c>
      <c r="R423" s="191">
        <v>374</v>
      </c>
      <c r="S423" s="192">
        <v>384</v>
      </c>
      <c r="T423" s="189">
        <v>92</v>
      </c>
      <c r="U423" s="193">
        <v>73</v>
      </c>
      <c r="V423" s="191">
        <v>319</v>
      </c>
      <c r="W423" s="208">
        <v>283</v>
      </c>
      <c r="X423" s="189">
        <v>224</v>
      </c>
      <c r="Y423" s="193">
        <v>148</v>
      </c>
      <c r="Z423" s="191">
        <v>697</v>
      </c>
      <c r="AA423" s="189">
        <v>729</v>
      </c>
      <c r="AB423" s="170">
        <f t="shared" si="7044"/>
        <v>4340</v>
      </c>
      <c r="AC423" s="173">
        <f t="shared" si="7045"/>
        <v>4380</v>
      </c>
      <c r="AE423" s="269" t="s">
        <v>13</v>
      </c>
      <c r="AF423" s="20">
        <f t="shared" ref="AF423:BG423" si="7319">SUM(AF420:AF422)</f>
        <v>951</v>
      </c>
      <c r="AG423" s="21">
        <f t="shared" si="7319"/>
        <v>1778</v>
      </c>
      <c r="AH423" s="20">
        <f t="shared" si="7319"/>
        <v>460</v>
      </c>
      <c r="AI423" s="21">
        <f t="shared" si="7319"/>
        <v>612</v>
      </c>
      <c r="AJ423" s="20">
        <f t="shared" si="7319"/>
        <v>861</v>
      </c>
      <c r="AK423" s="21">
        <f t="shared" si="7319"/>
        <v>2326</v>
      </c>
      <c r="AL423" s="20">
        <f t="shared" si="7319"/>
        <v>1493</v>
      </c>
      <c r="AM423" s="21">
        <f t="shared" si="7319"/>
        <v>2456</v>
      </c>
      <c r="AN423" s="20">
        <f t="shared" si="7319"/>
        <v>590</v>
      </c>
      <c r="AO423" s="21">
        <f t="shared" si="7319"/>
        <v>167</v>
      </c>
      <c r="AP423" s="20">
        <f t="shared" si="7319"/>
        <v>1662</v>
      </c>
      <c r="AQ423" s="21">
        <f t="shared" si="7319"/>
        <v>423</v>
      </c>
      <c r="AR423" s="20">
        <f t="shared" si="7319"/>
        <v>2444</v>
      </c>
      <c r="AS423" s="21">
        <f t="shared" si="7319"/>
        <v>1714</v>
      </c>
      <c r="AT423" s="20">
        <f t="shared" si="7319"/>
        <v>1203</v>
      </c>
      <c r="AU423" s="21">
        <f t="shared" si="7319"/>
        <v>1214</v>
      </c>
      <c r="AV423" s="20">
        <f t="shared" si="7319"/>
        <v>1147</v>
      </c>
      <c r="AW423" s="21">
        <f t="shared" si="7319"/>
        <v>1581</v>
      </c>
      <c r="AX423" s="20">
        <f t="shared" si="7319"/>
        <v>387</v>
      </c>
      <c r="AY423" s="21">
        <f t="shared" si="7319"/>
        <v>106</v>
      </c>
      <c r="AZ423" s="20">
        <f t="shared" si="7319"/>
        <v>1513</v>
      </c>
      <c r="BA423" s="21">
        <f t="shared" si="7319"/>
        <v>970</v>
      </c>
      <c r="BB423" s="20">
        <f t="shared" si="7319"/>
        <v>1152</v>
      </c>
      <c r="BC423" s="21">
        <f t="shared" si="7319"/>
        <v>416</v>
      </c>
      <c r="BD423" s="20">
        <f t="shared" si="7319"/>
        <v>1510</v>
      </c>
      <c r="BE423" s="21">
        <f t="shared" si="7319"/>
        <v>1993</v>
      </c>
      <c r="BF423" s="174">
        <f t="shared" si="7319"/>
        <v>15373</v>
      </c>
      <c r="BG423" s="175">
        <f t="shared" si="7319"/>
        <v>15756</v>
      </c>
      <c r="BI423" s="137" t="s">
        <v>27</v>
      </c>
      <c r="BJ423" s="129">
        <f>B423/B436</f>
        <v>2.9383495812165317E-2</v>
      </c>
      <c r="BK423" s="130">
        <f t="shared" ref="BK423" si="7320">C423/C436</f>
        <v>5.5454070981210857E-2</v>
      </c>
      <c r="BL423" s="131">
        <f t="shared" ref="BL423" si="7321">D423/D436</f>
        <v>5.4759174311926603E-2</v>
      </c>
      <c r="BM423" s="132">
        <f t="shared" ref="BM423" si="7322">E423/E436</f>
        <v>4.9641319942611194E-2</v>
      </c>
      <c r="BN423" s="129">
        <f t="shared" ref="BN423" si="7323">F423/F436</f>
        <v>3.2410320956576463E-2</v>
      </c>
      <c r="BO423" s="130">
        <f t="shared" ref="BO423" si="7324">G423/G436</f>
        <v>4.5251971203291053E-2</v>
      </c>
      <c r="BP423" s="131">
        <f t="shared" ref="BP423" si="7325">H423/H436</f>
        <v>4.7010456698543215E-2</v>
      </c>
      <c r="BQ423" s="132">
        <f t="shared" ref="BQ423" si="7326">I423/I436</f>
        <v>5.5688277452837963E-2</v>
      </c>
      <c r="BR423" s="129">
        <f t="shared" ref="BR423" si="7327">J423/J436</f>
        <v>5.6047197640117993E-2</v>
      </c>
      <c r="BS423" s="130">
        <f t="shared" ref="BS423" si="7328">K423/K436</f>
        <v>3.9215686274509803E-2</v>
      </c>
      <c r="BT423" s="131">
        <f t="shared" ref="BT423" si="7329">L423/L436</f>
        <v>5.5024275415624539E-2</v>
      </c>
      <c r="BU423" s="129">
        <f t="shared" ref="BU423" si="7330">M423/M436</f>
        <v>3.7048192771084336E-2</v>
      </c>
      <c r="BV423" s="133">
        <f t="shared" ref="BV423" si="7331">N423/N436</f>
        <v>4.4546731159307226E-2</v>
      </c>
      <c r="BW423" s="134">
        <f t="shared" ref="BW423" si="7332">O423/O436</f>
        <v>4.0631163708086782E-2</v>
      </c>
      <c r="BX423" s="129">
        <f t="shared" ref="BX423" si="7333">P423/P436</f>
        <v>4.8002430502810271E-2</v>
      </c>
      <c r="BY423" s="130">
        <f t="shared" ref="BY423" si="7334">Q423/Q436</f>
        <v>3.7501937083527039E-2</v>
      </c>
      <c r="BZ423" s="131">
        <f t="shared" ref="BZ423" si="7335">R423/R436</f>
        <v>4.5654296875E-2</v>
      </c>
      <c r="CA423" s="132">
        <f t="shared" ref="CA423" si="7336">S423/S436</f>
        <v>4.7278995321349424E-2</v>
      </c>
      <c r="CB423" s="129">
        <f t="shared" ref="CB423" si="7337">T423/T436</f>
        <v>5.1948051948051951E-2</v>
      </c>
      <c r="CC423" s="130">
        <f t="shared" ref="CC423" si="7338">U423/U436</f>
        <v>3.860391327340032E-2</v>
      </c>
      <c r="CD423" s="131">
        <f t="shared" ref="CD423" si="7339">V423/V436</f>
        <v>4.9804839968774398E-2</v>
      </c>
      <c r="CE423" s="132">
        <f t="shared" ref="CE423" si="7340">W423/W436</f>
        <v>3.8980716253443529E-2</v>
      </c>
      <c r="CF423" s="129">
        <f t="shared" ref="CF423" si="7341">X423/X436</f>
        <v>3.9485281156354662E-2</v>
      </c>
      <c r="CG423" s="130">
        <f t="shared" ref="CG423" si="7342">Y423/Y436</f>
        <v>3.9892183288409704E-2</v>
      </c>
      <c r="CH423" s="131">
        <f t="shared" ref="CH423" si="7343">Z423/Z436</f>
        <v>6.1258569168570927E-2</v>
      </c>
      <c r="CI423" s="129">
        <f t="shared" ref="CI423" si="7344">AA423/AA436</f>
        <v>5.9670950315134648E-2</v>
      </c>
      <c r="CJ423" s="135">
        <f t="shared" ref="CJ423" si="7345">AB423/AB436</f>
        <v>4.642505669419366E-2</v>
      </c>
      <c r="CK423" s="136">
        <f t="shared" ref="CK423" si="7346">AC423/AC436</f>
        <v>4.6944331311225912E-2</v>
      </c>
    </row>
    <row r="424" spans="1:89" ht="13.5" thickTop="1" x14ac:dyDescent="0.2">
      <c r="A424" s="146" t="s">
        <v>28</v>
      </c>
      <c r="B424" s="203">
        <v>305</v>
      </c>
      <c r="C424" s="197">
        <v>469</v>
      </c>
      <c r="D424" s="198">
        <v>187</v>
      </c>
      <c r="E424" s="199">
        <v>202</v>
      </c>
      <c r="F424" s="196">
        <v>353</v>
      </c>
      <c r="G424" s="200">
        <v>581</v>
      </c>
      <c r="H424" s="198">
        <v>543</v>
      </c>
      <c r="I424" s="199">
        <v>822</v>
      </c>
      <c r="J424" s="196">
        <v>114</v>
      </c>
      <c r="K424" s="197">
        <v>81</v>
      </c>
      <c r="L424" s="198">
        <v>407</v>
      </c>
      <c r="M424" s="196">
        <v>220</v>
      </c>
      <c r="N424" s="201">
        <v>755</v>
      </c>
      <c r="O424" s="204">
        <v>545</v>
      </c>
      <c r="P424" s="196">
        <v>352</v>
      </c>
      <c r="Q424" s="197">
        <v>304</v>
      </c>
      <c r="R424" s="198">
        <v>433</v>
      </c>
      <c r="S424" s="199">
        <v>409</v>
      </c>
      <c r="T424" s="196">
        <v>127</v>
      </c>
      <c r="U424" s="200">
        <v>38</v>
      </c>
      <c r="V424" s="198">
        <v>485</v>
      </c>
      <c r="W424" s="205">
        <v>306</v>
      </c>
      <c r="X424" s="196">
        <v>334</v>
      </c>
      <c r="Y424" s="200">
        <v>111</v>
      </c>
      <c r="Z424" s="198">
        <v>673</v>
      </c>
      <c r="AA424" s="196">
        <v>625</v>
      </c>
      <c r="AB424" s="170">
        <f t="shared" si="7044"/>
        <v>5068</v>
      </c>
      <c r="AC424" s="173">
        <f t="shared" si="7045"/>
        <v>4713</v>
      </c>
      <c r="BI424" s="146" t="s">
        <v>28</v>
      </c>
      <c r="BJ424" s="129">
        <f>B424/B436</f>
        <v>4.1878346835095427E-2</v>
      </c>
      <c r="BK424" s="130">
        <f t="shared" ref="BK424" si="7347">C424/C436</f>
        <v>6.1195198329853859E-2</v>
      </c>
      <c r="BL424" s="131">
        <f t="shared" ref="BL424" si="7348">D424/D436</f>
        <v>5.3612385321100915E-2</v>
      </c>
      <c r="BM424" s="132">
        <f t="shared" ref="BM424" si="7349">E424/E436</f>
        <v>5.7962697274031562E-2</v>
      </c>
      <c r="BN424" s="129">
        <f t="shared" ref="BN424" si="7350">F424/F436</f>
        <v>3.7025382840360811E-2</v>
      </c>
      <c r="BO424" s="130">
        <f t="shared" ref="BO424" si="7351">G424/G436</f>
        <v>6.6392412295737627E-2</v>
      </c>
      <c r="BP424" s="131">
        <f t="shared" ref="BP424" si="7352">H424/H436</f>
        <v>4.8529806059522743E-2</v>
      </c>
      <c r="BQ424" s="132">
        <f t="shared" ref="BQ424" si="7353">I424/I436</f>
        <v>6.7715627316912427E-2</v>
      </c>
      <c r="BR424" s="129">
        <f t="shared" ref="BR424" si="7354">J424/J436</f>
        <v>4.804045512010114E-2</v>
      </c>
      <c r="BS424" s="130">
        <f t="shared" ref="BS424" si="7355">K424/K436</f>
        <v>3.5294117647058823E-2</v>
      </c>
      <c r="BT424" s="131">
        <f t="shared" ref="BT424" si="7356">L424/L436</f>
        <v>5.9879358540532585E-2</v>
      </c>
      <c r="BU424" s="129">
        <f t="shared" ref="BU424" si="7357">M424/M436</f>
        <v>3.313253012048193E-2</v>
      </c>
      <c r="BV424" s="133">
        <f t="shared" ref="BV424" si="7358">N424/N436</f>
        <v>5.8901544702761745E-2</v>
      </c>
      <c r="BW424" s="134">
        <f t="shared" ref="BW424" si="7359">O424/O436</f>
        <v>4.2998027613412232E-2</v>
      </c>
      <c r="BX424" s="129">
        <f t="shared" ref="BX424" si="7360">P424/P436</f>
        <v>5.3471061825915239E-2</v>
      </c>
      <c r="BY424" s="130">
        <f t="shared" ref="BY424" si="7361">Q424/Q436</f>
        <v>4.7109871377653802E-2</v>
      </c>
      <c r="BZ424" s="131">
        <f t="shared" ref="BZ424" si="7362">R424/R436</f>
        <v>5.28564453125E-2</v>
      </c>
      <c r="CA424" s="132">
        <f t="shared" ref="CA424" si="7363">S424/S436</f>
        <v>5.0357054912583105E-2</v>
      </c>
      <c r="CB424" s="129">
        <f t="shared" ref="CB424" si="7364">T424/T436</f>
        <v>7.171089779785432E-2</v>
      </c>
      <c r="CC424" s="130">
        <f t="shared" ref="CC424" si="7365">U424/U436</f>
        <v>2.0095187731359071E-2</v>
      </c>
      <c r="CD424" s="131">
        <f t="shared" ref="CD424" si="7366">V424/V436</f>
        <v>7.5722092115534739E-2</v>
      </c>
      <c r="CE424" s="132">
        <f t="shared" ref="CE424" si="7367">W424/W436</f>
        <v>4.2148760330578509E-2</v>
      </c>
      <c r="CF424" s="129">
        <f t="shared" ref="CF424" si="7368">X424/X436</f>
        <v>5.8875374581350254E-2</v>
      </c>
      <c r="CG424" s="130">
        <f t="shared" ref="CG424" si="7369">Y424/Y436</f>
        <v>2.9919137466307276E-2</v>
      </c>
      <c r="CH424" s="131">
        <f t="shared" ref="CH424" si="7370">Z424/Z436</f>
        <v>5.9149235366496751E-2</v>
      </c>
      <c r="CI424" s="129">
        <f t="shared" ref="CI424" si="7371">AA424/AA436</f>
        <v>5.1158222149463861E-2</v>
      </c>
      <c r="CJ424" s="135">
        <f t="shared" ref="CJ424" si="7372">AB424/AB436</f>
        <v>5.4212485559026143E-2</v>
      </c>
      <c r="CK424" s="136">
        <f t="shared" ref="CK424" si="7373">AC424/AC436</f>
        <v>5.0513386636942402E-2</v>
      </c>
    </row>
    <row r="425" spans="1:89" x14ac:dyDescent="0.2">
      <c r="A425" s="137" t="s">
        <v>29</v>
      </c>
      <c r="B425" s="206">
        <v>358</v>
      </c>
      <c r="C425" s="190">
        <v>731</v>
      </c>
      <c r="D425" s="191">
        <v>254</v>
      </c>
      <c r="E425" s="192">
        <v>229</v>
      </c>
      <c r="F425" s="189">
        <v>462</v>
      </c>
      <c r="G425" s="193">
        <v>947</v>
      </c>
      <c r="H425" s="191">
        <v>663</v>
      </c>
      <c r="I425" s="192">
        <v>1211</v>
      </c>
      <c r="J425" s="189">
        <v>275</v>
      </c>
      <c r="K425" s="190">
        <v>63</v>
      </c>
      <c r="L425" s="191">
        <v>796</v>
      </c>
      <c r="M425" s="189">
        <v>224</v>
      </c>
      <c r="N425" s="194">
        <v>1099</v>
      </c>
      <c r="O425" s="207">
        <v>658</v>
      </c>
      <c r="P425" s="189">
        <v>543</v>
      </c>
      <c r="Q425" s="190">
        <v>415</v>
      </c>
      <c r="R425" s="191">
        <v>515</v>
      </c>
      <c r="S425" s="192">
        <v>714</v>
      </c>
      <c r="T425" s="189">
        <v>290</v>
      </c>
      <c r="U425" s="193">
        <v>55</v>
      </c>
      <c r="V425" s="191">
        <v>605</v>
      </c>
      <c r="W425" s="208">
        <v>411</v>
      </c>
      <c r="X425" s="189">
        <v>579</v>
      </c>
      <c r="Y425" s="193">
        <v>157</v>
      </c>
      <c r="Z425" s="191">
        <v>914</v>
      </c>
      <c r="AA425" s="189">
        <v>875</v>
      </c>
      <c r="AB425" s="170">
        <f t="shared" si="7044"/>
        <v>7353</v>
      </c>
      <c r="AC425" s="173">
        <f t="shared" si="7045"/>
        <v>6690</v>
      </c>
      <c r="BI425" s="137" t="s">
        <v>29</v>
      </c>
      <c r="BJ425" s="129">
        <f>B425/B436</f>
        <v>4.9155567760538241E-2</v>
      </c>
      <c r="BK425" s="130">
        <f t="shared" ref="BK425" si="7374">C425/C436</f>
        <v>9.5381002087682673E-2</v>
      </c>
      <c r="BL425" s="131">
        <f t="shared" ref="BL425" si="7375">D425/D436</f>
        <v>7.2821100917431186E-2</v>
      </c>
      <c r="BM425" s="132">
        <f t="shared" ref="BM425" si="7376">E425/E436</f>
        <v>6.5710186513629837E-2</v>
      </c>
      <c r="BN425" s="129">
        <f t="shared" ref="BN425" si="7377">F425/F436</f>
        <v>4.8458149779735685E-2</v>
      </c>
      <c r="BO425" s="130">
        <f t="shared" ref="BO425" si="7378">G425/G436</f>
        <v>0.10821620386241572</v>
      </c>
      <c r="BP425" s="131">
        <f t="shared" ref="BP425" si="7379">H425/H436</f>
        <v>5.9254625078201804E-2</v>
      </c>
      <c r="BQ425" s="132">
        <f t="shared" ref="BQ425" si="7380">I425/I436</f>
        <v>9.9761100584891668E-2</v>
      </c>
      <c r="BR425" s="129">
        <f t="shared" ref="BR425" si="7381">J425/J436</f>
        <v>0.11588706278971765</v>
      </c>
      <c r="BS425" s="130">
        <f t="shared" ref="BS425" si="7382">K425/K436</f>
        <v>2.7450980392156862E-2</v>
      </c>
      <c r="BT425" s="131">
        <f t="shared" ref="BT425" si="7383">L425/L436</f>
        <v>0.11711048992202443</v>
      </c>
      <c r="BU425" s="129">
        <f t="shared" ref="BU425" si="7384">M425/M436</f>
        <v>3.3734939759036145E-2</v>
      </c>
      <c r="BV425" s="133">
        <f t="shared" ref="BV425" si="7385">N425/N436</f>
        <v>8.5738804805741919E-2</v>
      </c>
      <c r="BW425" s="134">
        <f t="shared" ref="BW425" si="7386">O425/O436</f>
        <v>5.1913214990138068E-2</v>
      </c>
      <c r="BX425" s="129">
        <f t="shared" ref="BX425" si="7387">P425/P436</f>
        <v>8.2485189123499919E-2</v>
      </c>
      <c r="BY425" s="130">
        <f t="shared" ref="BY425" si="7388">Q425/Q436</f>
        <v>6.4311173097783975E-2</v>
      </c>
      <c r="BZ425" s="131">
        <f t="shared" ref="BZ425" si="7389">R425/R436</f>
        <v>6.28662109375E-2</v>
      </c>
      <c r="CA425" s="132">
        <f t="shared" ref="CA425" si="7390">S425/S436</f>
        <v>8.7909381925634078E-2</v>
      </c>
      <c r="CB425" s="129">
        <f t="shared" ref="CB425" si="7391">T425/T436</f>
        <v>0.1637492941840768</v>
      </c>
      <c r="CC425" s="130">
        <f t="shared" ref="CC425" si="7392">U425/U436</f>
        <v>2.9085140137493391E-2</v>
      </c>
      <c r="CD425" s="131">
        <f t="shared" ref="CD425" si="7393">V425/V436</f>
        <v>9.4457455113192812E-2</v>
      </c>
      <c r="CE425" s="132">
        <f t="shared" ref="CE425" si="7394">W425/W436</f>
        <v>5.6611570247933882E-2</v>
      </c>
      <c r="CF425" s="129">
        <f t="shared" ref="CF425" si="7395">X425/X436</f>
        <v>0.10206240084611316</v>
      </c>
      <c r="CG425" s="130">
        <f t="shared" ref="CG425" si="7396">Y425/Y436</f>
        <v>4.2318059299191371E-2</v>
      </c>
      <c r="CH425" s="131">
        <f t="shared" ref="CH425" si="7397">Z425/Z436</f>
        <v>8.0330462295658295E-2</v>
      </c>
      <c r="CI425" s="129">
        <f t="shared" ref="CI425" si="7398">AA425/AA436</f>
        <v>7.1621511009249406E-2</v>
      </c>
      <c r="CJ425" s="135">
        <f t="shared" ref="CJ425" si="7399">AB425/AB436</f>
        <v>7.8655170938342386E-2</v>
      </c>
      <c r="CK425" s="136">
        <f t="shared" ref="CK425" si="7400">AC425/AC436</f>
        <v>7.1702643030160121E-2</v>
      </c>
    </row>
    <row r="426" spans="1:89" x14ac:dyDescent="0.2">
      <c r="A426" s="146" t="s">
        <v>30</v>
      </c>
      <c r="B426" s="203">
        <v>448</v>
      </c>
      <c r="C426" s="197">
        <v>956</v>
      </c>
      <c r="D426" s="198">
        <v>275</v>
      </c>
      <c r="E426" s="199">
        <v>330</v>
      </c>
      <c r="F426" s="196">
        <v>487</v>
      </c>
      <c r="G426" s="200">
        <v>1169</v>
      </c>
      <c r="H426" s="198">
        <v>744</v>
      </c>
      <c r="I426" s="199">
        <v>1266</v>
      </c>
      <c r="J426" s="196">
        <v>337</v>
      </c>
      <c r="K426" s="197">
        <v>79</v>
      </c>
      <c r="L426" s="198">
        <v>837</v>
      </c>
      <c r="M426" s="196">
        <v>232</v>
      </c>
      <c r="N426" s="201">
        <v>1325</v>
      </c>
      <c r="O426" s="204">
        <v>867</v>
      </c>
      <c r="P426" s="196">
        <v>707</v>
      </c>
      <c r="Q426" s="197">
        <v>604</v>
      </c>
      <c r="R426" s="198">
        <v>573</v>
      </c>
      <c r="S426" s="199">
        <v>822</v>
      </c>
      <c r="T426" s="196">
        <v>252</v>
      </c>
      <c r="U426" s="200">
        <v>58</v>
      </c>
      <c r="V426" s="198">
        <v>675</v>
      </c>
      <c r="W426" s="205">
        <v>573</v>
      </c>
      <c r="X426" s="196">
        <v>673</v>
      </c>
      <c r="Y426" s="200">
        <v>219</v>
      </c>
      <c r="Z426" s="198">
        <v>864</v>
      </c>
      <c r="AA426" s="196">
        <v>1051</v>
      </c>
      <c r="AB426" s="170">
        <f t="shared" si="7044"/>
        <v>8197</v>
      </c>
      <c r="AC426" s="173">
        <f t="shared" si="7045"/>
        <v>8226</v>
      </c>
      <c r="BI426" s="146" t="s">
        <v>30</v>
      </c>
      <c r="BJ426" s="129">
        <f>B426/B436</f>
        <v>6.151311272827132E-2</v>
      </c>
      <c r="BK426" s="130">
        <f t="shared" ref="BK426" si="7401">C426/C436</f>
        <v>0.12473903966597077</v>
      </c>
      <c r="BL426" s="131">
        <f t="shared" ref="BL426" si="7402">D426/D436</f>
        <v>7.8841743119266061E-2</v>
      </c>
      <c r="BM426" s="132">
        <f t="shared" ref="BM426" si="7403">E426/E436</f>
        <v>9.4691535150645628E-2</v>
      </c>
      <c r="BN426" s="129">
        <f t="shared" ref="BN426" si="7404">F426/F436</f>
        <v>5.1080344031885883E-2</v>
      </c>
      <c r="BO426" s="130">
        <f t="shared" ref="BO426" si="7405">G426/G436</f>
        <v>0.13358473317335162</v>
      </c>
      <c r="BP426" s="131">
        <f t="shared" ref="BP426" si="7406">H426/H436</f>
        <v>6.6493877915810171E-2</v>
      </c>
      <c r="BQ426" s="132">
        <f t="shared" ref="BQ426" si="7407">I426/I436</f>
        <v>0.1042919515610841</v>
      </c>
      <c r="BR426" s="129">
        <f t="shared" ref="BR426" si="7408">J426/J436</f>
        <v>0.14201432785503582</v>
      </c>
      <c r="BS426" s="130">
        <f t="shared" ref="BS426" si="7409">K426/K436</f>
        <v>3.4422657952069717E-2</v>
      </c>
      <c r="BT426" s="131">
        <f t="shared" ref="BT426" si="7410">L426/L436</f>
        <v>0.12314256289539503</v>
      </c>
      <c r="BU426" s="129">
        <f t="shared" ref="BU426" si="7411">M426/M436</f>
        <v>3.4939759036144581E-2</v>
      </c>
      <c r="BV426" s="133">
        <f t="shared" ref="BV426" si="7412">N426/N436</f>
        <v>0.10337026057107193</v>
      </c>
      <c r="BW426" s="134">
        <f t="shared" ref="BW426" si="7413">O426/O436</f>
        <v>6.8402366863905328E-2</v>
      </c>
      <c r="BX426" s="129">
        <f t="shared" ref="BX426" si="7414">P426/P436</f>
        <v>0.10739784292875589</v>
      </c>
      <c r="BY426" s="130">
        <f t="shared" ref="BY426" si="7415">Q426/Q436</f>
        <v>9.3599876026654275E-2</v>
      </c>
      <c r="BZ426" s="131">
        <f t="shared" ref="BZ426" si="7416">R426/R436</f>
        <v>6.99462890625E-2</v>
      </c>
      <c r="CA426" s="132">
        <f t="shared" ref="CA426" si="7417">S426/S436</f>
        <v>0.1012065993597636</v>
      </c>
      <c r="CB426" s="129">
        <f t="shared" ref="CB426" si="7418">T426/T436</f>
        <v>0.14229249011857709</v>
      </c>
      <c r="CC426" s="130">
        <f t="shared" ref="CC426" si="7419">U426/U436</f>
        <v>3.0671602326811213E-2</v>
      </c>
      <c r="CD426" s="131">
        <f t="shared" ref="CD426" si="7420">V426/V436</f>
        <v>0.1053864168618267</v>
      </c>
      <c r="CE426" s="132">
        <f t="shared" ref="CE426" si="7421">W426/W436</f>
        <v>7.8925619834710747E-2</v>
      </c>
      <c r="CF426" s="129">
        <f t="shared" ref="CF426" si="7422">X426/X436</f>
        <v>0.11863211704565485</v>
      </c>
      <c r="CG426" s="130">
        <f t="shared" ref="CG426" si="7423">Y426/Y436</f>
        <v>5.9029649595687329E-2</v>
      </c>
      <c r="CH426" s="131">
        <f t="shared" ref="CH426" si="7424">Z426/Z436</f>
        <v>7.5936016874670415E-2</v>
      </c>
      <c r="CI426" s="129">
        <f t="shared" ref="CI426" si="7425">AA426/AA436</f>
        <v>8.6027666366538427E-2</v>
      </c>
      <c r="CJ426" s="135">
        <f t="shared" ref="CJ426" si="7426">AB426/AB436</f>
        <v>8.7683453853065765E-2</v>
      </c>
      <c r="CK426" s="136">
        <f t="shared" ref="CK426" si="7427">AC426/AC436</f>
        <v>8.8165312640672219E-2</v>
      </c>
    </row>
    <row r="427" spans="1:89" x14ac:dyDescent="0.2">
      <c r="A427" s="137" t="s">
        <v>31</v>
      </c>
      <c r="B427" s="206">
        <v>503</v>
      </c>
      <c r="C427" s="190">
        <v>822</v>
      </c>
      <c r="D427" s="191">
        <v>185</v>
      </c>
      <c r="E427" s="192">
        <v>282</v>
      </c>
      <c r="F427" s="189">
        <v>374</v>
      </c>
      <c r="G427" s="193">
        <v>1157</v>
      </c>
      <c r="H427" s="191">
        <v>749</v>
      </c>
      <c r="I427" s="192">
        <v>1190</v>
      </c>
      <c r="J427" s="189">
        <v>253</v>
      </c>
      <c r="K427" s="190">
        <v>88</v>
      </c>
      <c r="L427" s="191">
        <v>825</v>
      </c>
      <c r="M427" s="189">
        <v>191</v>
      </c>
      <c r="N427" s="194">
        <v>1119</v>
      </c>
      <c r="O427" s="207">
        <v>847</v>
      </c>
      <c r="P427" s="189">
        <v>496</v>
      </c>
      <c r="Q427" s="190">
        <v>610</v>
      </c>
      <c r="R427" s="191">
        <v>574</v>
      </c>
      <c r="S427" s="192">
        <v>759</v>
      </c>
      <c r="T427" s="189">
        <v>135</v>
      </c>
      <c r="U427" s="193">
        <v>48</v>
      </c>
      <c r="V427" s="191">
        <v>838</v>
      </c>
      <c r="W427" s="208">
        <v>397</v>
      </c>
      <c r="X427" s="189">
        <v>479</v>
      </c>
      <c r="Y427" s="193">
        <v>197</v>
      </c>
      <c r="Z427" s="191">
        <v>646</v>
      </c>
      <c r="AA427" s="189">
        <v>942</v>
      </c>
      <c r="AB427" s="170">
        <f t="shared" si="7044"/>
        <v>7176</v>
      </c>
      <c r="AC427" s="173">
        <f t="shared" si="7045"/>
        <v>7530</v>
      </c>
      <c r="BI427" s="137" t="s">
        <v>31</v>
      </c>
      <c r="BJ427" s="129">
        <f>B427/B436</f>
        <v>6.9064945764108196E-2</v>
      </c>
      <c r="BK427" s="130">
        <f t="shared" ref="BK427" si="7428">C427/C436</f>
        <v>0.10725469728601253</v>
      </c>
      <c r="BL427" s="131">
        <f t="shared" ref="BL427" si="7429">D427/D436</f>
        <v>5.3038990825688075E-2</v>
      </c>
      <c r="BM427" s="132">
        <f t="shared" ref="BM427" si="7430">E427/E436</f>
        <v>8.0918220946915351E-2</v>
      </c>
      <c r="BN427" s="129">
        <f t="shared" ref="BN427" si="7431">F427/F436</f>
        <v>3.9228026012166982E-2</v>
      </c>
      <c r="BO427" s="130">
        <f t="shared" ref="BO427" si="7432">G427/G436</f>
        <v>0.13221346131870643</v>
      </c>
      <c r="BP427" s="131">
        <f t="shared" ref="BP427" si="7433">H427/H436</f>
        <v>6.6940745374921798E-2</v>
      </c>
      <c r="BQ427" s="132">
        <f t="shared" ref="BQ427" si="7434">I427/I436</f>
        <v>9.8031139303072737E-2</v>
      </c>
      <c r="BR427" s="129">
        <f t="shared" ref="BR427" si="7435">J427/J436</f>
        <v>0.10661609776654024</v>
      </c>
      <c r="BS427" s="130">
        <f t="shared" ref="BS427" si="7436">K427/K436</f>
        <v>3.8344226579520697E-2</v>
      </c>
      <c r="BT427" s="131">
        <f t="shared" ref="BT427" si="7437">L427/L436</f>
        <v>0.1213770781227012</v>
      </c>
      <c r="BU427" s="129">
        <f t="shared" ref="BU427" si="7438">M427/M436</f>
        <v>2.8765060240963855E-2</v>
      </c>
      <c r="BV427" s="133">
        <f t="shared" ref="BV427" si="7439">N427/N436</f>
        <v>8.729911062568263E-2</v>
      </c>
      <c r="BW427" s="134">
        <f t="shared" ref="BW427" si="7440">O427/O436</f>
        <v>6.6824457593688366E-2</v>
      </c>
      <c r="BX427" s="129">
        <f t="shared" ref="BX427" si="7441">P427/P436</f>
        <v>7.5345587118335111E-2</v>
      </c>
      <c r="BY427" s="130">
        <f t="shared" ref="BY427" si="7442">Q427/Q436</f>
        <v>9.4529676119634282E-2</v>
      </c>
      <c r="BZ427" s="131">
        <f t="shared" ref="BZ427" si="7443">R427/R436</f>
        <v>7.0068359375E-2</v>
      </c>
      <c r="CA427" s="132">
        <f t="shared" ref="CA427" si="7444">S427/S436</f>
        <v>9.344988918985471E-2</v>
      </c>
      <c r="CB427" s="129">
        <f t="shared" ref="CB427" si="7445">T427/T436</f>
        <v>7.6228119706380576E-2</v>
      </c>
      <c r="CC427" s="130">
        <f t="shared" ref="CC427" si="7446">U427/U436</f>
        <v>2.538339502908514E-2</v>
      </c>
      <c r="CD427" s="131">
        <f t="shared" ref="CD427" si="7447">V427/V436</f>
        <v>0.1308352849336456</v>
      </c>
      <c r="CE427" s="132">
        <f t="shared" ref="CE427" si="7448">W427/W436</f>
        <v>5.4683195592286502E-2</v>
      </c>
      <c r="CF427" s="129">
        <f t="shared" ref="CF427" si="7449">X427/X436</f>
        <v>8.4435043187026271E-2</v>
      </c>
      <c r="CG427" s="130">
        <f t="shared" ref="CG427" si="7450">Y427/Y436</f>
        <v>5.3099730458221021E-2</v>
      </c>
      <c r="CH427" s="131">
        <f t="shared" ref="CH427" si="7451">Z427/Z436</f>
        <v>5.6776234839163296E-2</v>
      </c>
      <c r="CI427" s="129">
        <f t="shared" ref="CI427" si="7452">AA427/AA436</f>
        <v>7.7105672423671931E-2</v>
      </c>
      <c r="CJ427" s="135">
        <f t="shared" ref="CJ427" si="7453">AB427/AB436</f>
        <v>7.6761798810491638E-2</v>
      </c>
      <c r="CK427" s="136">
        <f t="shared" ref="CK427" si="7454">AC427/AC436</f>
        <v>8.0705665473408933E-2</v>
      </c>
    </row>
    <row r="428" spans="1:89" x14ac:dyDescent="0.2">
      <c r="A428" s="146" t="s">
        <v>32</v>
      </c>
      <c r="B428" s="203">
        <v>409</v>
      </c>
      <c r="C428" s="197">
        <v>582</v>
      </c>
      <c r="D428" s="198">
        <v>102</v>
      </c>
      <c r="E428" s="199">
        <v>270</v>
      </c>
      <c r="F428" s="196">
        <v>285</v>
      </c>
      <c r="G428" s="200">
        <v>931</v>
      </c>
      <c r="H428" s="198">
        <v>572</v>
      </c>
      <c r="I428" s="199">
        <v>982</v>
      </c>
      <c r="J428" s="196">
        <v>167</v>
      </c>
      <c r="K428" s="197">
        <v>67</v>
      </c>
      <c r="L428" s="198">
        <v>637</v>
      </c>
      <c r="M428" s="196">
        <v>250</v>
      </c>
      <c r="N428" s="201">
        <v>868</v>
      </c>
      <c r="O428" s="204">
        <v>746</v>
      </c>
      <c r="P428" s="196">
        <v>327</v>
      </c>
      <c r="Q428" s="197">
        <v>421</v>
      </c>
      <c r="R428" s="198">
        <v>361</v>
      </c>
      <c r="S428" s="199">
        <v>605</v>
      </c>
      <c r="T428" s="196">
        <v>78</v>
      </c>
      <c r="U428" s="200">
        <v>63</v>
      </c>
      <c r="V428" s="198">
        <v>604</v>
      </c>
      <c r="W428" s="205">
        <v>326</v>
      </c>
      <c r="X428" s="196">
        <v>232</v>
      </c>
      <c r="Y428" s="200">
        <v>231</v>
      </c>
      <c r="Z428" s="198">
        <v>469</v>
      </c>
      <c r="AA428" s="196">
        <v>596</v>
      </c>
      <c r="AB428" s="170">
        <f t="shared" si="7044"/>
        <v>5111</v>
      </c>
      <c r="AC428" s="173">
        <f t="shared" si="7045"/>
        <v>6070</v>
      </c>
      <c r="BI428" s="146" t="s">
        <v>32</v>
      </c>
      <c r="BJ428" s="129">
        <f>B428/B436</f>
        <v>5.6158176575586985E-2</v>
      </c>
      <c r="BK428" s="130">
        <f t="shared" ref="BK428" si="7455">C428/C436</f>
        <v>7.5939457202505223E-2</v>
      </c>
      <c r="BL428" s="131">
        <f t="shared" ref="BL428" si="7456">D428/D436</f>
        <v>2.9243119266055047E-2</v>
      </c>
      <c r="BM428" s="132">
        <f t="shared" ref="BM428" si="7457">E428/E436</f>
        <v>7.7474892395982778E-2</v>
      </c>
      <c r="BN428" s="129">
        <f t="shared" ref="BN428" si="7458">F428/F436</f>
        <v>2.9893014474512272E-2</v>
      </c>
      <c r="BO428" s="130">
        <f t="shared" ref="BO428" si="7459">G428/G436</f>
        <v>0.10638784138955548</v>
      </c>
      <c r="BP428" s="131">
        <f t="shared" ref="BP428" si="7460">H428/H436</f>
        <v>5.1121637322370184E-2</v>
      </c>
      <c r="BQ428" s="132">
        <f t="shared" ref="BQ428" si="7461">I428/I436</f>
        <v>8.089628470219952E-2</v>
      </c>
      <c r="BR428" s="129">
        <f t="shared" ref="BR428" si="7462">J428/J436</f>
        <v>7.0375052675937633E-2</v>
      </c>
      <c r="BS428" s="130">
        <f t="shared" ref="BS428" si="7463">K428/K436</f>
        <v>2.9193899782135078E-2</v>
      </c>
      <c r="BT428" s="131">
        <f t="shared" ref="BT428" si="7464">L428/L436</f>
        <v>9.3717816683831098E-2</v>
      </c>
      <c r="BU428" s="129">
        <f t="shared" ref="BU428" si="7465">M428/M436</f>
        <v>3.7650602409638557E-2</v>
      </c>
      <c r="BV428" s="133">
        <f t="shared" ref="BV428" si="7466">N428/N436</f>
        <v>6.7717272585426744E-2</v>
      </c>
      <c r="BW428" s="134">
        <f t="shared" ref="BW428" si="7467">O428/O436</f>
        <v>5.8856015779092705E-2</v>
      </c>
      <c r="BX428" s="129">
        <f t="shared" ref="BX428" si="7468">P428/P436</f>
        <v>4.9673401184870118E-2</v>
      </c>
      <c r="BY428" s="130">
        <f t="shared" ref="BY428" si="7469">Q428/Q436</f>
        <v>6.5240973190763982E-2</v>
      </c>
      <c r="BZ428" s="131">
        <f t="shared" ref="BZ428" si="7470">R428/R436</f>
        <v>4.40673828125E-2</v>
      </c>
      <c r="CA428" s="132">
        <f t="shared" ref="CA428" si="7471">S428/S436</f>
        <v>7.4489042107855202E-2</v>
      </c>
      <c r="CB428" s="129">
        <f t="shared" ref="CB428" si="7472">T428/T436</f>
        <v>4.4042913608131E-2</v>
      </c>
      <c r="CC428" s="130">
        <f t="shared" ref="CC428" si="7473">U428/U436</f>
        <v>3.3315705975674244E-2</v>
      </c>
      <c r="CD428" s="131">
        <f t="shared" ref="CD428" si="7474">V428/V436</f>
        <v>9.4301327088212331E-2</v>
      </c>
      <c r="CE428" s="132">
        <f t="shared" ref="CE428" si="7475">W428/W436</f>
        <v>4.4903581267217628E-2</v>
      </c>
      <c r="CF428" s="129">
        <f t="shared" ref="CF428" si="7476">X428/X436</f>
        <v>4.0895469769081615E-2</v>
      </c>
      <c r="CG428" s="130">
        <f t="shared" ref="CG428" si="7477">Y428/Y436</f>
        <v>6.2264150943396226E-2</v>
      </c>
      <c r="CH428" s="131">
        <f t="shared" ref="CH428" si="7478">Z428/Z436</f>
        <v>4.1219898048866235E-2</v>
      </c>
      <c r="CI428" s="129">
        <f t="shared" ref="CI428" si="7479">AA428/AA436</f>
        <v>4.8784480641728738E-2</v>
      </c>
      <c r="CJ428" s="135">
        <f t="shared" ref="CJ428" si="7480">AB428/AB436</f>
        <v>5.4672457318899491E-2</v>
      </c>
      <c r="CK428" s="136">
        <f t="shared" ref="CK428" si="7481">AC428/AC436</f>
        <v>6.505755503633362E-2</v>
      </c>
    </row>
    <row r="429" spans="1:89" x14ac:dyDescent="0.2">
      <c r="A429" s="137" t="s">
        <v>33</v>
      </c>
      <c r="B429" s="206">
        <v>116</v>
      </c>
      <c r="C429" s="190">
        <v>211</v>
      </c>
      <c r="D429" s="191">
        <v>65</v>
      </c>
      <c r="E429" s="192">
        <v>120</v>
      </c>
      <c r="F429" s="189">
        <v>204</v>
      </c>
      <c r="G429" s="193">
        <v>295</v>
      </c>
      <c r="H429" s="191">
        <v>254</v>
      </c>
      <c r="I429" s="192">
        <v>358</v>
      </c>
      <c r="J429" s="189">
        <v>38</v>
      </c>
      <c r="K429" s="190">
        <v>19</v>
      </c>
      <c r="L429" s="191">
        <v>167</v>
      </c>
      <c r="M429" s="189">
        <v>164</v>
      </c>
      <c r="N429" s="194">
        <v>221</v>
      </c>
      <c r="O429" s="207">
        <v>373</v>
      </c>
      <c r="P429" s="189">
        <v>137</v>
      </c>
      <c r="Q429" s="190">
        <v>175</v>
      </c>
      <c r="R429" s="191">
        <v>177</v>
      </c>
      <c r="S429" s="192">
        <v>186</v>
      </c>
      <c r="T429" s="189">
        <v>25</v>
      </c>
      <c r="U429" s="193">
        <v>60</v>
      </c>
      <c r="V429" s="191">
        <v>116</v>
      </c>
      <c r="W429" s="208">
        <v>161</v>
      </c>
      <c r="X429" s="189">
        <v>91</v>
      </c>
      <c r="Y429" s="193">
        <v>183</v>
      </c>
      <c r="Z429" s="191">
        <v>257</v>
      </c>
      <c r="AA429" s="189">
        <v>263</v>
      </c>
      <c r="AB429" s="170">
        <f t="shared" si="7044"/>
        <v>1868</v>
      </c>
      <c r="AC429" s="173">
        <f t="shared" si="7045"/>
        <v>2568</v>
      </c>
      <c r="BI429" s="137" t="s">
        <v>33</v>
      </c>
      <c r="BJ429" s="129">
        <f>B429/B436</f>
        <v>1.5927502402855967E-2</v>
      </c>
      <c r="BK429" s="130">
        <f t="shared" ref="BK429" si="7482">C429/C436</f>
        <v>2.7531315240083506E-2</v>
      </c>
      <c r="BL429" s="131">
        <f t="shared" ref="BL429" si="7483">D429/D436</f>
        <v>1.863532110091743E-2</v>
      </c>
      <c r="BM429" s="132">
        <f t="shared" ref="BM429" si="7484">E429/E436</f>
        <v>3.443328550932568E-2</v>
      </c>
      <c r="BN429" s="129">
        <f t="shared" ref="BN429" si="7485">F429/F436</f>
        <v>2.1397105097545627E-2</v>
      </c>
      <c r="BO429" s="130">
        <f t="shared" ref="BO429" si="7486">G429/G436</f>
        <v>3.3710433093360762E-2</v>
      </c>
      <c r="BP429" s="131">
        <f t="shared" ref="BP429" si="7487">H429/H436</f>
        <v>2.2700866922870676E-2</v>
      </c>
      <c r="BQ429" s="132">
        <f t="shared" ref="BQ429" si="7488">I429/I436</f>
        <v>2.9491720899579868E-2</v>
      </c>
      <c r="BR429" s="129">
        <f t="shared" ref="BR429" si="7489">J429/J436</f>
        <v>1.6013485040033713E-2</v>
      </c>
      <c r="BS429" s="130">
        <f t="shared" ref="BS429" si="7490">K429/K436</f>
        <v>8.2788671023965137E-3</v>
      </c>
      <c r="BT429" s="131">
        <f t="shared" ref="BT429" si="7491">L429/L436</f>
        <v>2.4569663086655879E-2</v>
      </c>
      <c r="BU429" s="129">
        <f t="shared" ref="BU429" si="7492">M429/M436</f>
        <v>2.4698795180722891E-2</v>
      </c>
      <c r="BV429" s="133">
        <f t="shared" ref="BV429" si="7493">N429/N436</f>
        <v>1.7241379310344827E-2</v>
      </c>
      <c r="BW429" s="134">
        <f t="shared" ref="BW429" si="7494">O429/O436</f>
        <v>2.9428007889546352E-2</v>
      </c>
      <c r="BX429" s="129">
        <f t="shared" ref="BX429" si="7495">P429/P436</f>
        <v>2.0811180312927238E-2</v>
      </c>
      <c r="BY429" s="130">
        <f t="shared" ref="BY429" si="7496">Q429/Q436</f>
        <v>2.7119169378583604E-2</v>
      </c>
      <c r="BZ429" s="131">
        <f t="shared" ref="BZ429" si="7497">R429/R436</f>
        <v>2.16064453125E-2</v>
      </c>
      <c r="CA429" s="132">
        <f t="shared" ref="CA429" si="7498">S429/S436</f>
        <v>2.2900763358778626E-2</v>
      </c>
      <c r="CB429" s="129">
        <f t="shared" ref="CB429" si="7499">T429/T436</f>
        <v>1.4116318464144552E-2</v>
      </c>
      <c r="CC429" s="130">
        <f t="shared" ref="CC429" si="7500">U429/U436</f>
        <v>3.1729243786356429E-2</v>
      </c>
      <c r="CD429" s="131">
        <f t="shared" ref="CD429" si="7501">V429/V436</f>
        <v>1.8110850897736144E-2</v>
      </c>
      <c r="CE429" s="132">
        <f t="shared" ref="CE429" si="7502">W429/W436</f>
        <v>2.2176308539944904E-2</v>
      </c>
      <c r="CF429" s="129">
        <f t="shared" ref="CF429" si="7503">X429/X436</f>
        <v>1.6040895469769081E-2</v>
      </c>
      <c r="CG429" s="130">
        <f t="shared" ref="CG429" si="7504">Y429/Y436</f>
        <v>4.9326145552560645E-2</v>
      </c>
      <c r="CH429" s="131">
        <f t="shared" ref="CH429" si="7505">Z429/Z436</f>
        <v>2.2587449463877658E-2</v>
      </c>
      <c r="CI429" s="129">
        <f t="shared" ref="CI429" si="7506">AA429/AA436</f>
        <v>2.1527379880494392E-2</v>
      </c>
      <c r="CJ429" s="135">
        <f t="shared" ref="CJ429" si="7507">AB429/AB436</f>
        <v>1.9982029010311927E-2</v>
      </c>
      <c r="CK429" s="136">
        <f t="shared" ref="CK429" si="7508">AC429/AC436</f>
        <v>2.7523525755074919E-2</v>
      </c>
    </row>
    <row r="430" spans="1:89" x14ac:dyDescent="0.2">
      <c r="A430" s="146" t="s">
        <v>34</v>
      </c>
      <c r="B430" s="203">
        <v>22</v>
      </c>
      <c r="C430" s="197">
        <v>52</v>
      </c>
      <c r="D430" s="198">
        <v>22</v>
      </c>
      <c r="E430" s="199">
        <v>55</v>
      </c>
      <c r="F430" s="196">
        <v>54</v>
      </c>
      <c r="G430" s="200">
        <v>77</v>
      </c>
      <c r="H430" s="198">
        <v>75</v>
      </c>
      <c r="I430" s="199">
        <v>99</v>
      </c>
      <c r="J430" s="196">
        <v>12</v>
      </c>
      <c r="K430" s="197">
        <v>10</v>
      </c>
      <c r="L430" s="198">
        <v>48</v>
      </c>
      <c r="M430" s="196">
        <v>70</v>
      </c>
      <c r="N430" s="201">
        <v>82</v>
      </c>
      <c r="O430" s="204">
        <v>129</v>
      </c>
      <c r="P430" s="196">
        <v>58</v>
      </c>
      <c r="Q430" s="197">
        <v>69</v>
      </c>
      <c r="R430" s="198">
        <v>62</v>
      </c>
      <c r="S430" s="199">
        <v>60</v>
      </c>
      <c r="T430" s="196">
        <v>22</v>
      </c>
      <c r="U430" s="200">
        <v>33</v>
      </c>
      <c r="V430" s="198">
        <v>42</v>
      </c>
      <c r="W430" s="205">
        <v>117</v>
      </c>
      <c r="X430" s="196">
        <v>34</v>
      </c>
      <c r="Y430" s="200">
        <v>80</v>
      </c>
      <c r="Z430" s="198">
        <v>126</v>
      </c>
      <c r="AA430" s="196">
        <v>72</v>
      </c>
      <c r="AB430" s="170">
        <f t="shared" si="7044"/>
        <v>659</v>
      </c>
      <c r="AC430" s="173">
        <f t="shared" si="7045"/>
        <v>923</v>
      </c>
      <c r="BI430" s="146" t="s">
        <v>34</v>
      </c>
      <c r="BJ430" s="129">
        <f>B430/B436</f>
        <v>3.020733214334752E-3</v>
      </c>
      <c r="BK430" s="130">
        <f t="shared" ref="BK430" si="7509">C430/C436</f>
        <v>6.7849686847599169E-3</v>
      </c>
      <c r="BL430" s="131">
        <f t="shared" ref="BL430" si="7510">D430/D436</f>
        <v>6.3073394495412848E-3</v>
      </c>
      <c r="BM430" s="132">
        <f t="shared" ref="BM430" si="7511">E430/E436</f>
        <v>1.5781922525107604E-2</v>
      </c>
      <c r="BN430" s="129">
        <f t="shared" ref="BN430" si="7512">F430/F436</f>
        <v>5.6639395846444307E-3</v>
      </c>
      <c r="BO430" s="130">
        <f t="shared" ref="BO430" si="7513">G430/G436</f>
        <v>8.7989944006399267E-3</v>
      </c>
      <c r="BP430" s="131">
        <f t="shared" ref="BP430" si="7514">H430/H436</f>
        <v>6.7030118866744128E-3</v>
      </c>
      <c r="BQ430" s="132">
        <f t="shared" ref="BQ430" si="7515">I430/I436</f>
        <v>8.1555317571463878E-3</v>
      </c>
      <c r="BR430" s="129">
        <f t="shared" ref="BR430" si="7516">J430/J436</f>
        <v>5.0568900126422255E-3</v>
      </c>
      <c r="BS430" s="130">
        <f t="shared" ref="BS430" si="7517">K430/K436</f>
        <v>4.3572984749455342E-3</v>
      </c>
      <c r="BT430" s="131">
        <f t="shared" ref="BT430" si="7518">L430/L436</f>
        <v>7.0619390907753418E-3</v>
      </c>
      <c r="BU430" s="129">
        <f t="shared" ref="BU430" si="7519">M430/M436</f>
        <v>1.0542168674698794E-2</v>
      </c>
      <c r="BV430" s="133">
        <f t="shared" ref="BV430" si="7520">N430/N436</f>
        <v>6.397253861756904E-3</v>
      </c>
      <c r="BW430" s="134">
        <f t="shared" ref="BW430" si="7521">O430/O436</f>
        <v>1.0177514792899408E-2</v>
      </c>
      <c r="BX430" s="129">
        <f t="shared" ref="BX430" si="7522">P430/P436</f>
        <v>8.8105726872246704E-3</v>
      </c>
      <c r="BY430" s="130">
        <f t="shared" ref="BY430" si="7523">Q430/Q436</f>
        <v>1.0692701069270108E-2</v>
      </c>
      <c r="BZ430" s="131">
        <f t="shared" ref="BZ430" si="7524">R430/R436</f>
        <v>7.568359375E-3</v>
      </c>
      <c r="CA430" s="132">
        <f t="shared" ref="CA430" si="7525">S430/S436</f>
        <v>7.387343018960847E-3</v>
      </c>
      <c r="CB430" s="129">
        <f t="shared" ref="CB430" si="7526">T430/T436</f>
        <v>1.2422360248447204E-2</v>
      </c>
      <c r="CC430" s="130">
        <f t="shared" ref="CC430" si="7527">U430/U436</f>
        <v>1.7451084082496033E-2</v>
      </c>
      <c r="CD430" s="131">
        <f t="shared" ref="CD430" si="7528">V430/V436</f>
        <v>6.5573770491803279E-3</v>
      </c>
      <c r="CE430" s="132">
        <f t="shared" ref="CE430" si="7529">W430/W436</f>
        <v>1.6115702479338842E-2</v>
      </c>
      <c r="CF430" s="129">
        <f t="shared" ref="CF430" si="7530">X430/X436</f>
        <v>5.993301604089547E-3</v>
      </c>
      <c r="CG430" s="130">
        <f t="shared" ref="CG430" si="7531">Y430/Y436</f>
        <v>2.15633423180593E-2</v>
      </c>
      <c r="CH430" s="131">
        <f t="shared" ref="CH430" si="7532">Z430/Z436</f>
        <v>1.1074002460889435E-2</v>
      </c>
      <c r="CI430" s="129">
        <f t="shared" ref="CI430" si="7533">AA430/AA436</f>
        <v>5.8934271916182366E-3</v>
      </c>
      <c r="CJ430" s="135">
        <f t="shared" ref="CJ430" si="7534">AB430/AB436</f>
        <v>7.0493346455008342E-3</v>
      </c>
      <c r="CK430" s="136">
        <f t="shared" ref="CK430" si="7535">AC430/AC436</f>
        <v>9.8926068037126745E-3</v>
      </c>
    </row>
    <row r="431" spans="1:89" x14ac:dyDescent="0.2">
      <c r="A431" s="137" t="s">
        <v>35</v>
      </c>
      <c r="B431" s="206">
        <v>0</v>
      </c>
      <c r="C431" s="190">
        <v>43</v>
      </c>
      <c r="D431" s="191">
        <v>0</v>
      </c>
      <c r="E431" s="192">
        <v>19</v>
      </c>
      <c r="F431" s="189">
        <v>1</v>
      </c>
      <c r="G431" s="193">
        <v>30</v>
      </c>
      <c r="H431" s="191">
        <v>10</v>
      </c>
      <c r="I431" s="192">
        <v>35</v>
      </c>
      <c r="J431" s="189">
        <v>6</v>
      </c>
      <c r="K431" s="190">
        <v>2</v>
      </c>
      <c r="L431" s="191">
        <v>24</v>
      </c>
      <c r="M431" s="189">
        <v>1</v>
      </c>
      <c r="N431" s="194">
        <v>15</v>
      </c>
      <c r="O431" s="207">
        <v>13</v>
      </c>
      <c r="P431" s="189">
        <v>14</v>
      </c>
      <c r="Q431" s="190">
        <v>6</v>
      </c>
      <c r="R431" s="191">
        <v>3</v>
      </c>
      <c r="S431" s="192">
        <v>2</v>
      </c>
      <c r="T431" s="189">
        <v>6</v>
      </c>
      <c r="U431" s="193">
        <v>2</v>
      </c>
      <c r="V431" s="191">
        <v>8</v>
      </c>
      <c r="W431" s="208">
        <v>3</v>
      </c>
      <c r="X431" s="189">
        <v>3</v>
      </c>
      <c r="Y431" s="193">
        <v>2</v>
      </c>
      <c r="Z431" s="191">
        <v>2</v>
      </c>
      <c r="AA431" s="189">
        <v>2</v>
      </c>
      <c r="AB431" s="170">
        <f t="shared" si="7044"/>
        <v>92</v>
      </c>
      <c r="AC431" s="173">
        <f t="shared" si="7045"/>
        <v>160</v>
      </c>
      <c r="BI431" s="137" t="s">
        <v>35</v>
      </c>
      <c r="BJ431" s="129">
        <f>B431/B436</f>
        <v>0</v>
      </c>
      <c r="BK431" s="130">
        <f t="shared" ref="BK431" si="7536">C431/C436</f>
        <v>5.6106471816283927E-3</v>
      </c>
      <c r="BL431" s="131">
        <f t="shared" ref="BL431" si="7537">D431/D436</f>
        <v>0</v>
      </c>
      <c r="BM431" s="132">
        <f t="shared" ref="BM431" si="7538">E431/E436</f>
        <v>5.4519368723098998E-3</v>
      </c>
      <c r="BN431" s="129">
        <f t="shared" ref="BN431" si="7539">F431/F436</f>
        <v>1.0488777008600797E-4</v>
      </c>
      <c r="BO431" s="130">
        <f t="shared" ref="BO431" si="7540">G431/G436</f>
        <v>3.4281796366129585E-3</v>
      </c>
      <c r="BP431" s="131">
        <f t="shared" ref="BP431" si="7541">H431/H436</f>
        <v>8.93734918223255E-4</v>
      </c>
      <c r="BQ431" s="132">
        <f t="shared" ref="BQ431" si="7542">I431/I436</f>
        <v>2.883268803031551E-3</v>
      </c>
      <c r="BR431" s="129">
        <f t="shared" ref="BR431" si="7543">J431/J436</f>
        <v>2.5284450063211127E-3</v>
      </c>
      <c r="BS431" s="130">
        <f t="shared" ref="BS431" si="7544">K431/K436</f>
        <v>8.7145969498910673E-4</v>
      </c>
      <c r="BT431" s="131">
        <f t="shared" ref="BT431" si="7545">L431/L436</f>
        <v>3.5309695453876709E-3</v>
      </c>
      <c r="BU431" s="129">
        <f t="shared" ref="BU431" si="7546">M431/M436</f>
        <v>1.5060240963855423E-4</v>
      </c>
      <c r="BV431" s="133">
        <f t="shared" ref="BV431" si="7547">N431/N436</f>
        <v>1.1702293649555314E-3</v>
      </c>
      <c r="BW431" s="134">
        <f t="shared" ref="BW431" si="7548">O431/O436</f>
        <v>1.0256410256410256E-3</v>
      </c>
      <c r="BX431" s="129">
        <f t="shared" ref="BX431" si="7549">P431/P436</f>
        <v>2.1266899589852651E-3</v>
      </c>
      <c r="BY431" s="130">
        <f t="shared" ref="BY431" si="7550">Q431/Q436</f>
        <v>9.2980009298000927E-4</v>
      </c>
      <c r="BZ431" s="131">
        <f t="shared" ref="BZ431" si="7551">R431/R436</f>
        <v>3.662109375E-4</v>
      </c>
      <c r="CA431" s="132">
        <f t="shared" ref="CA431" si="7552">S431/S436</f>
        <v>2.4624476729869491E-4</v>
      </c>
      <c r="CB431" s="129">
        <f t="shared" ref="CB431" si="7553">T431/T436</f>
        <v>3.3879164313946925E-3</v>
      </c>
      <c r="CC431" s="130">
        <f t="shared" ref="CC431" si="7554">U431/U436</f>
        <v>1.0576414595452142E-3</v>
      </c>
      <c r="CD431" s="131">
        <f t="shared" ref="CD431" si="7555">V431/V436</f>
        <v>1.249024199843872E-3</v>
      </c>
      <c r="CE431" s="132">
        <f t="shared" ref="CE431" si="7556">W431/W436</f>
        <v>4.1322314049586776E-4</v>
      </c>
      <c r="CF431" s="129">
        <f t="shared" ref="CF431" si="7557">X431/X436</f>
        <v>5.2882072977260709E-4</v>
      </c>
      <c r="CG431" s="130">
        <f t="shared" ref="CG431" si="7558">Y431/Y436</f>
        <v>5.3908355795148253E-4</v>
      </c>
      <c r="CH431" s="131">
        <f t="shared" ref="CH431" si="7559">Z431/Z436</f>
        <v>1.7577781683951485E-4</v>
      </c>
      <c r="CI431" s="129">
        <f t="shared" ref="CI431" si="7560">AA431/AA436</f>
        <v>1.6370631087828436E-4</v>
      </c>
      <c r="CJ431" s="135">
        <f t="shared" ref="CJ431" si="7561">AB431/AB436</f>
        <v>9.841256257755338E-4</v>
      </c>
      <c r="CK431" s="136">
        <f t="shared" ref="CK431" si="7562">AC431/AC436</f>
        <v>1.7148614177616771E-3</v>
      </c>
    </row>
    <row r="432" spans="1:89" x14ac:dyDescent="0.2">
      <c r="A432" s="146" t="s">
        <v>36</v>
      </c>
      <c r="B432" s="203"/>
      <c r="C432" s="197"/>
      <c r="D432" s="198"/>
      <c r="E432" s="199"/>
      <c r="F432" s="196"/>
      <c r="G432" s="200"/>
      <c r="H432" s="198"/>
      <c r="I432" s="199"/>
      <c r="J432" s="196"/>
      <c r="K432" s="200"/>
      <c r="L432" s="198"/>
      <c r="M432" s="196"/>
      <c r="N432" s="201"/>
      <c r="O432" s="204"/>
      <c r="P432" s="196"/>
      <c r="Q432" s="200"/>
      <c r="R432" s="198"/>
      <c r="S432" s="199"/>
      <c r="T432" s="196"/>
      <c r="U432" s="200"/>
      <c r="V432" s="198"/>
      <c r="W432" s="199"/>
      <c r="X432" s="196"/>
      <c r="Y432" s="200"/>
      <c r="Z432" s="198"/>
      <c r="AA432" s="196"/>
      <c r="AB432" s="170">
        <f t="shared" si="7044"/>
        <v>0</v>
      </c>
      <c r="AC432" s="173">
        <f t="shared" si="7045"/>
        <v>0</v>
      </c>
      <c r="BI432" s="146" t="s">
        <v>36</v>
      </c>
      <c r="BJ432" s="129">
        <f>B432/B436</f>
        <v>0</v>
      </c>
      <c r="BK432" s="130">
        <f t="shared" ref="BK432" si="7563">C432/C436</f>
        <v>0</v>
      </c>
      <c r="BL432" s="131">
        <f t="shared" ref="BL432" si="7564">D432/D436</f>
        <v>0</v>
      </c>
      <c r="BM432" s="132">
        <f t="shared" ref="BM432" si="7565">E432/E436</f>
        <v>0</v>
      </c>
      <c r="BN432" s="129">
        <f t="shared" ref="BN432" si="7566">F432/F436</f>
        <v>0</v>
      </c>
      <c r="BO432" s="130">
        <f t="shared" ref="BO432" si="7567">G432/G436</f>
        <v>0</v>
      </c>
      <c r="BP432" s="131">
        <f t="shared" ref="BP432" si="7568">H432/H436</f>
        <v>0</v>
      </c>
      <c r="BQ432" s="132">
        <f t="shared" ref="BQ432" si="7569">I432/I436</f>
        <v>0</v>
      </c>
      <c r="BR432" s="129">
        <f t="shared" ref="BR432" si="7570">J432/J436</f>
        <v>0</v>
      </c>
      <c r="BS432" s="130">
        <f t="shared" ref="BS432" si="7571">K432/K436</f>
        <v>0</v>
      </c>
      <c r="BT432" s="131">
        <f t="shared" ref="BT432" si="7572">L432/L436</f>
        <v>0</v>
      </c>
      <c r="BU432" s="129">
        <f t="shared" ref="BU432" si="7573">M432/M436</f>
        <v>0</v>
      </c>
      <c r="BV432" s="133">
        <f t="shared" ref="BV432" si="7574">N432/N436</f>
        <v>0</v>
      </c>
      <c r="BW432" s="134">
        <f t="shared" ref="BW432" si="7575">O432/O436</f>
        <v>0</v>
      </c>
      <c r="BX432" s="129">
        <f t="shared" ref="BX432" si="7576">P432/P436</f>
        <v>0</v>
      </c>
      <c r="BY432" s="130">
        <f t="shared" ref="BY432" si="7577">Q432/Q436</f>
        <v>0</v>
      </c>
      <c r="BZ432" s="131">
        <f t="shared" ref="BZ432" si="7578">R432/R436</f>
        <v>0</v>
      </c>
      <c r="CA432" s="132">
        <f t="shared" ref="CA432" si="7579">S432/S436</f>
        <v>0</v>
      </c>
      <c r="CB432" s="129">
        <f t="shared" ref="CB432" si="7580">T432/T436</f>
        <v>0</v>
      </c>
      <c r="CC432" s="130">
        <f t="shared" ref="CC432" si="7581">U432/U436</f>
        <v>0</v>
      </c>
      <c r="CD432" s="131">
        <f t="shared" ref="CD432" si="7582">V432/V436</f>
        <v>0</v>
      </c>
      <c r="CE432" s="132">
        <f t="shared" ref="CE432" si="7583">W432/W436</f>
        <v>0</v>
      </c>
      <c r="CF432" s="129">
        <f t="shared" ref="CF432" si="7584">X432/X436</f>
        <v>0</v>
      </c>
      <c r="CG432" s="130">
        <f t="shared" ref="CG432" si="7585">Y432/Y436</f>
        <v>0</v>
      </c>
      <c r="CH432" s="131">
        <f t="shared" ref="CH432" si="7586">Z432/Z436</f>
        <v>0</v>
      </c>
      <c r="CI432" s="129">
        <f t="shared" ref="CI432" si="7587">AA432/AA436</f>
        <v>0</v>
      </c>
      <c r="CJ432" s="135">
        <f t="shared" ref="CJ432" si="7588">AB432/AB436</f>
        <v>0</v>
      </c>
      <c r="CK432" s="136">
        <f t="shared" ref="CK432" si="7589">AC432/AC436</f>
        <v>0</v>
      </c>
    </row>
    <row r="433" spans="1:89" x14ac:dyDescent="0.2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0">
        <f t="shared" si="7044"/>
        <v>0</v>
      </c>
      <c r="AC433" s="173">
        <f t="shared" si="7045"/>
        <v>0</v>
      </c>
      <c r="BI433" s="137" t="s">
        <v>37</v>
      </c>
      <c r="BJ433" s="129">
        <f>B433/B436</f>
        <v>0</v>
      </c>
      <c r="BK433" s="130">
        <f t="shared" ref="BK433" si="7590">C433/C436</f>
        <v>0</v>
      </c>
      <c r="BL433" s="131">
        <f t="shared" ref="BL433" si="7591">D433/D436</f>
        <v>0</v>
      </c>
      <c r="BM433" s="132">
        <f t="shared" ref="BM433" si="7592">E433/E436</f>
        <v>0</v>
      </c>
      <c r="BN433" s="129">
        <f t="shared" ref="BN433" si="7593">F433/F436</f>
        <v>0</v>
      </c>
      <c r="BO433" s="130">
        <f t="shared" ref="BO433" si="7594">G433/G436</f>
        <v>0</v>
      </c>
      <c r="BP433" s="131">
        <f t="shared" ref="BP433" si="7595">H433/H436</f>
        <v>0</v>
      </c>
      <c r="BQ433" s="132">
        <f t="shared" ref="BQ433" si="7596">I433/I436</f>
        <v>0</v>
      </c>
      <c r="BR433" s="129">
        <f t="shared" ref="BR433" si="7597">J433/J436</f>
        <v>0</v>
      </c>
      <c r="BS433" s="130">
        <f t="shared" ref="BS433" si="7598">K433/K436</f>
        <v>0</v>
      </c>
      <c r="BT433" s="131">
        <f t="shared" ref="BT433" si="7599">L433/L436</f>
        <v>0</v>
      </c>
      <c r="BU433" s="129">
        <f t="shared" ref="BU433" si="7600">M433/M436</f>
        <v>0</v>
      </c>
      <c r="BV433" s="133">
        <f t="shared" ref="BV433" si="7601">N433/N436</f>
        <v>0</v>
      </c>
      <c r="BW433" s="134">
        <f t="shared" ref="BW433" si="7602">O433/O436</f>
        <v>0</v>
      </c>
      <c r="BX433" s="129">
        <f t="shared" ref="BX433" si="7603">P433/P436</f>
        <v>0</v>
      </c>
      <c r="BY433" s="130">
        <f t="shared" ref="BY433" si="7604">Q433/Q436</f>
        <v>0</v>
      </c>
      <c r="BZ433" s="131">
        <f t="shared" ref="BZ433" si="7605">R433/R436</f>
        <v>0</v>
      </c>
      <c r="CA433" s="132">
        <f t="shared" ref="CA433" si="7606">S433/S436</f>
        <v>0</v>
      </c>
      <c r="CB433" s="129">
        <f t="shared" ref="CB433" si="7607">T433/T436</f>
        <v>0</v>
      </c>
      <c r="CC433" s="130">
        <f t="shared" ref="CC433" si="7608">U433/U436</f>
        <v>0</v>
      </c>
      <c r="CD433" s="131">
        <f t="shared" ref="CD433" si="7609">V433/V436</f>
        <v>0</v>
      </c>
      <c r="CE433" s="132">
        <f t="shared" ref="CE433" si="7610">W433/W436</f>
        <v>0</v>
      </c>
      <c r="CF433" s="129">
        <f t="shared" ref="CF433" si="7611">X433/X436</f>
        <v>0</v>
      </c>
      <c r="CG433" s="130">
        <f t="shared" ref="CG433" si="7612">Y433/Y436</f>
        <v>0</v>
      </c>
      <c r="CH433" s="131">
        <f t="shared" ref="CH433" si="7613">Z433/Z436</f>
        <v>0</v>
      </c>
      <c r="CI433" s="129">
        <f t="shared" ref="CI433" si="7614">AA433/AA436</f>
        <v>0</v>
      </c>
      <c r="CJ433" s="135">
        <f t="shared" ref="CJ433" si="7615">AB433/AB436</f>
        <v>0</v>
      </c>
      <c r="CK433" s="136">
        <f t="shared" ref="CK433" si="7616">AC433/AC436</f>
        <v>0</v>
      </c>
    </row>
    <row r="434" spans="1:89" x14ac:dyDescent="0.2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0">
        <f t="shared" si="7044"/>
        <v>0</v>
      </c>
      <c r="AC434" s="173">
        <f t="shared" si="7045"/>
        <v>0</v>
      </c>
      <c r="BI434" s="146" t="s">
        <v>38</v>
      </c>
      <c r="BJ434" s="129">
        <f>B434/B436</f>
        <v>0</v>
      </c>
      <c r="BK434" s="130">
        <f t="shared" ref="BK434" si="7617">C434/C436</f>
        <v>0</v>
      </c>
      <c r="BL434" s="131">
        <f t="shared" ref="BL434" si="7618">D434/D436</f>
        <v>0</v>
      </c>
      <c r="BM434" s="132">
        <f t="shared" ref="BM434" si="7619">E434/E436</f>
        <v>0</v>
      </c>
      <c r="BN434" s="129">
        <f t="shared" ref="BN434" si="7620">F434/F436</f>
        <v>0</v>
      </c>
      <c r="BO434" s="130">
        <f t="shared" ref="BO434" si="7621">G434/G436</f>
        <v>0</v>
      </c>
      <c r="BP434" s="131">
        <f t="shared" ref="BP434" si="7622">H434/H436</f>
        <v>0</v>
      </c>
      <c r="BQ434" s="132">
        <f t="shared" ref="BQ434" si="7623">I434/I436</f>
        <v>0</v>
      </c>
      <c r="BR434" s="129">
        <f t="shared" ref="BR434" si="7624">J434/J436</f>
        <v>0</v>
      </c>
      <c r="BS434" s="130">
        <f t="shared" ref="BS434" si="7625">K434/K436</f>
        <v>0</v>
      </c>
      <c r="BT434" s="131">
        <f t="shared" ref="BT434" si="7626">L434/L436</f>
        <v>0</v>
      </c>
      <c r="BU434" s="129">
        <f t="shared" ref="BU434" si="7627">M434/M436</f>
        <v>0</v>
      </c>
      <c r="BV434" s="133">
        <f t="shared" ref="BV434" si="7628">N434/N436</f>
        <v>0</v>
      </c>
      <c r="BW434" s="134">
        <f t="shared" ref="BW434" si="7629">O434/O436</f>
        <v>0</v>
      </c>
      <c r="BX434" s="129">
        <f t="shared" ref="BX434" si="7630">P434/P436</f>
        <v>0</v>
      </c>
      <c r="BY434" s="130">
        <f t="shared" ref="BY434" si="7631">Q434/Q436</f>
        <v>0</v>
      </c>
      <c r="BZ434" s="131">
        <f t="shared" ref="BZ434" si="7632">R434/R436</f>
        <v>0</v>
      </c>
      <c r="CA434" s="132">
        <f t="shared" ref="CA434" si="7633">S434/S436</f>
        <v>0</v>
      </c>
      <c r="CB434" s="129">
        <f t="shared" ref="CB434" si="7634">T434/T436</f>
        <v>0</v>
      </c>
      <c r="CC434" s="130">
        <f t="shared" ref="CC434" si="7635">U434/U436</f>
        <v>0</v>
      </c>
      <c r="CD434" s="131">
        <f t="shared" ref="CD434" si="7636">V434/V436</f>
        <v>0</v>
      </c>
      <c r="CE434" s="132">
        <f t="shared" ref="CE434" si="7637">W434/W436</f>
        <v>0</v>
      </c>
      <c r="CF434" s="129">
        <f t="shared" ref="CF434" si="7638">X434/X436</f>
        <v>0</v>
      </c>
      <c r="CG434" s="130">
        <f t="shared" ref="CG434" si="7639">Y434/Y436</f>
        <v>0</v>
      </c>
      <c r="CH434" s="131">
        <f t="shared" ref="CH434" si="7640">Z434/Z436</f>
        <v>0</v>
      </c>
      <c r="CI434" s="129">
        <f t="shared" ref="CI434" si="7641">AA434/AA436</f>
        <v>0</v>
      </c>
      <c r="CJ434" s="135">
        <f t="shared" ref="CJ434" si="7642">AB434/AB436</f>
        <v>0</v>
      </c>
      <c r="CK434" s="136">
        <f t="shared" ref="CK434" si="7643">AC434/AC436</f>
        <v>0</v>
      </c>
    </row>
    <row r="435" spans="1:89" ht="13.5" thickBot="1" x14ac:dyDescent="0.25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0">
        <f t="shared" ref="AB435" si="7644">B435+D435+F435+H435+J435+L435+N435+P435+R435+T435+V435+X435+Z435</f>
        <v>0</v>
      </c>
      <c r="AC435" s="173">
        <f t="shared" si="7045"/>
        <v>0</v>
      </c>
      <c r="BI435" s="137" t="s">
        <v>39</v>
      </c>
      <c r="BJ435" s="129">
        <f>B435/B436</f>
        <v>0</v>
      </c>
      <c r="BK435" s="130">
        <f t="shared" ref="BK435" si="7645">C435/C436</f>
        <v>0</v>
      </c>
      <c r="BL435" s="131">
        <f t="shared" ref="BL435" si="7646">D435/D436</f>
        <v>0</v>
      </c>
      <c r="BM435" s="132">
        <f t="shared" ref="BM435" si="7647">E435/E436</f>
        <v>0</v>
      </c>
      <c r="BN435" s="129">
        <f t="shared" ref="BN435" si="7648">F435/F436</f>
        <v>0</v>
      </c>
      <c r="BO435" s="130">
        <f t="shared" ref="BO435" si="7649">G435/G436</f>
        <v>0</v>
      </c>
      <c r="BP435" s="131">
        <f t="shared" ref="BP435" si="7650">H435/H436</f>
        <v>0</v>
      </c>
      <c r="BQ435" s="132">
        <f t="shared" ref="BQ435" si="7651">I435/I436</f>
        <v>0</v>
      </c>
      <c r="BR435" s="129">
        <f t="shared" ref="BR435" si="7652">J435/J436</f>
        <v>0</v>
      </c>
      <c r="BS435" s="130">
        <f t="shared" ref="BS435" si="7653">K435/K436</f>
        <v>0</v>
      </c>
      <c r="BT435" s="131">
        <f t="shared" ref="BT435" si="7654">L435/L436</f>
        <v>0</v>
      </c>
      <c r="BU435" s="129">
        <f t="shared" ref="BU435" si="7655">M435/M436</f>
        <v>0</v>
      </c>
      <c r="BV435" s="133">
        <f t="shared" ref="BV435" si="7656">N435/N436</f>
        <v>0</v>
      </c>
      <c r="BW435" s="134">
        <f t="shared" ref="BW435" si="7657">O435/O436</f>
        <v>0</v>
      </c>
      <c r="BX435" s="129">
        <f t="shared" ref="BX435" si="7658">P435/P436</f>
        <v>0</v>
      </c>
      <c r="BY435" s="130">
        <f t="shared" ref="BY435" si="7659">Q435/Q436</f>
        <v>0</v>
      </c>
      <c r="BZ435" s="131">
        <f t="shared" ref="BZ435" si="7660">R435/R436</f>
        <v>0</v>
      </c>
      <c r="CA435" s="132">
        <f t="shared" ref="CA435" si="7661">S435/S436</f>
        <v>0</v>
      </c>
      <c r="CB435" s="129">
        <f t="shared" ref="CB435" si="7662">T435/T436</f>
        <v>0</v>
      </c>
      <c r="CC435" s="130">
        <f t="shared" ref="CC435" si="7663">U435/U436</f>
        <v>0</v>
      </c>
      <c r="CD435" s="131">
        <f t="shared" ref="CD435" si="7664">V435/V436</f>
        <v>0</v>
      </c>
      <c r="CE435" s="132">
        <f t="shared" ref="CE435" si="7665">W435/W436</f>
        <v>0</v>
      </c>
      <c r="CF435" s="129">
        <f t="shared" ref="CF435" si="7666">X435/X436</f>
        <v>0</v>
      </c>
      <c r="CG435" s="130">
        <f t="shared" ref="CG435" si="7667">Y435/Y436</f>
        <v>0</v>
      </c>
      <c r="CH435" s="131">
        <f t="shared" ref="CH435" si="7668">Z435/Z436</f>
        <v>0</v>
      </c>
      <c r="CI435" s="129">
        <f t="shared" ref="CI435" si="7669">AA435/AA436</f>
        <v>0</v>
      </c>
      <c r="CJ435" s="135">
        <f t="shared" ref="CJ435" si="7670">AB435/AB436</f>
        <v>0</v>
      </c>
      <c r="CK435" s="136">
        <f t="shared" ref="CK435" si="7671">AC435/AC436</f>
        <v>0</v>
      </c>
    </row>
    <row r="436" spans="1:89" ht="14.25" thickTop="1" thickBot="1" x14ac:dyDescent="0.25">
      <c r="A436" s="269" t="s">
        <v>13</v>
      </c>
      <c r="B436" s="20">
        <f t="shared" ref="B436" si="7672">SUM(B413:B435)</f>
        <v>7283</v>
      </c>
      <c r="C436" s="21">
        <f t="shared" ref="C436" si="7673">SUM(C413:C435)</f>
        <v>7664</v>
      </c>
      <c r="D436" s="20">
        <f t="shared" ref="D436" si="7674">SUM(D413:D435)</f>
        <v>3488</v>
      </c>
      <c r="E436" s="21">
        <f t="shared" ref="E436" si="7675">SUM(E413:E435)</f>
        <v>3485</v>
      </c>
      <c r="F436" s="20">
        <f t="shared" ref="F436" si="7676">SUM(F413:F435)</f>
        <v>9534</v>
      </c>
      <c r="G436" s="21">
        <f t="shared" ref="G436" si="7677">SUM(G413:G435)</f>
        <v>8751</v>
      </c>
      <c r="H436" s="20">
        <f t="shared" ref="H436" si="7678">SUM(H413:H435)</f>
        <v>11189</v>
      </c>
      <c r="I436" s="21">
        <f t="shared" ref="I436" si="7679">SUM(I413:I435)</f>
        <v>12139</v>
      </c>
      <c r="J436" s="20">
        <f t="shared" ref="J436" si="7680">SUM(J413:J435)</f>
        <v>2373</v>
      </c>
      <c r="K436" s="21">
        <f t="shared" ref="K436" si="7681">SUM(K413:K435)</f>
        <v>2295</v>
      </c>
      <c r="L436" s="20">
        <f t="shared" ref="L436" si="7682">SUM(L413:L435)</f>
        <v>6797</v>
      </c>
      <c r="M436" s="21">
        <f t="shared" ref="M436" si="7683">SUM(M413:M435)</f>
        <v>6640</v>
      </c>
      <c r="N436" s="20">
        <f t="shared" ref="N436" si="7684">SUM(N413:N435)</f>
        <v>12818</v>
      </c>
      <c r="O436" s="21">
        <f t="shared" ref="O436" si="7685">SUM(O413:O435)</f>
        <v>12675</v>
      </c>
      <c r="P436" s="20">
        <f t="shared" ref="P436" si="7686">SUM(P413:P435)</f>
        <v>6583</v>
      </c>
      <c r="Q436" s="21">
        <f t="shared" ref="Q436" si="7687">SUM(Q413:Q435)</f>
        <v>6453</v>
      </c>
      <c r="R436" s="20">
        <f t="shared" ref="R436" si="7688">SUM(R413:R435)</f>
        <v>8192</v>
      </c>
      <c r="S436" s="21">
        <f t="shared" ref="S436" si="7689">SUM(S413:S435)</f>
        <v>8122</v>
      </c>
      <c r="T436" s="20">
        <f t="shared" ref="T436" si="7690">SUM(T413:T435)</f>
        <v>1771</v>
      </c>
      <c r="U436" s="21">
        <f t="shared" ref="U436" si="7691">SUM(U413:U435)</f>
        <v>1891</v>
      </c>
      <c r="V436" s="20">
        <f t="shared" ref="V436" si="7692">SUM(V413:V435)</f>
        <v>6405</v>
      </c>
      <c r="W436" s="21">
        <f t="shared" ref="W436" si="7693">SUM(W413:W435)</f>
        <v>7260</v>
      </c>
      <c r="X436" s="20">
        <f t="shared" ref="X436" si="7694">SUM(X413:X435)</f>
        <v>5673</v>
      </c>
      <c r="Y436" s="21">
        <f t="shared" ref="Y436" si="7695">SUM(Y413:Y435)</f>
        <v>3710</v>
      </c>
      <c r="Z436" s="20">
        <f t="shared" ref="Z436" si="7696">SUM(Z413:Z435)</f>
        <v>11378</v>
      </c>
      <c r="AA436" s="21">
        <f t="shared" ref="AA436" si="7697">SUM(AA413:AA435)</f>
        <v>12217</v>
      </c>
      <c r="AB436" s="174">
        <f t="shared" ref="AB436:AC436" si="7698">SUM(AB412:AB435)</f>
        <v>93484</v>
      </c>
      <c r="AC436" s="175">
        <f t="shared" si="7698"/>
        <v>93302</v>
      </c>
      <c r="BI436" s="269" t="s">
        <v>13</v>
      </c>
      <c r="BJ436" s="155">
        <f>SUM(BJ412:BJ435)</f>
        <v>0.99999999999999967</v>
      </c>
      <c r="BK436" s="156">
        <f t="shared" ref="BK436:CK436" si="7699">SUM(BK412:BK435)</f>
        <v>0.99999999999999989</v>
      </c>
      <c r="BL436" s="155">
        <f t="shared" si="7699"/>
        <v>1</v>
      </c>
      <c r="BM436" s="156">
        <f t="shared" si="7699"/>
        <v>1</v>
      </c>
      <c r="BN436" s="155">
        <f t="shared" si="7699"/>
        <v>1.0000000000000002</v>
      </c>
      <c r="BO436" s="156">
        <f t="shared" si="7699"/>
        <v>1</v>
      </c>
      <c r="BP436" s="155">
        <f t="shared" si="7699"/>
        <v>1</v>
      </c>
      <c r="BQ436" s="156">
        <f t="shared" si="7699"/>
        <v>0.99999999999999978</v>
      </c>
      <c r="BR436" s="155">
        <f t="shared" si="7699"/>
        <v>1.0000000000000002</v>
      </c>
      <c r="BS436" s="156">
        <f t="shared" si="7699"/>
        <v>1</v>
      </c>
      <c r="BT436" s="155">
        <f t="shared" si="7699"/>
        <v>1</v>
      </c>
      <c r="BU436" s="156">
        <f t="shared" si="7699"/>
        <v>0.99999999999999989</v>
      </c>
      <c r="BV436" s="155">
        <f t="shared" si="7699"/>
        <v>0.99999999999999989</v>
      </c>
      <c r="BW436" s="156">
        <f t="shared" si="7699"/>
        <v>1</v>
      </c>
      <c r="BX436" s="155">
        <f t="shared" si="7699"/>
        <v>0.99999999999999989</v>
      </c>
      <c r="BY436" s="156">
        <f t="shared" si="7699"/>
        <v>1</v>
      </c>
      <c r="BZ436" s="155">
        <f t="shared" si="7699"/>
        <v>1</v>
      </c>
      <c r="CA436" s="156">
        <f t="shared" si="7699"/>
        <v>1</v>
      </c>
      <c r="CB436" s="155">
        <f t="shared" si="7699"/>
        <v>0.99999999999999989</v>
      </c>
      <c r="CC436" s="156">
        <f t="shared" si="7699"/>
        <v>1</v>
      </c>
      <c r="CD436" s="155">
        <f t="shared" si="7699"/>
        <v>1</v>
      </c>
      <c r="CE436" s="156">
        <f t="shared" si="7699"/>
        <v>0.99999999999999989</v>
      </c>
      <c r="CF436" s="155">
        <f t="shared" si="7699"/>
        <v>0.99999999999999989</v>
      </c>
      <c r="CG436" s="156">
        <f t="shared" si="7699"/>
        <v>1</v>
      </c>
      <c r="CH436" s="155">
        <f t="shared" si="7699"/>
        <v>1</v>
      </c>
      <c r="CI436" s="156">
        <f t="shared" si="7699"/>
        <v>1</v>
      </c>
      <c r="CJ436" s="155">
        <f t="shared" si="7699"/>
        <v>0.99999999999999989</v>
      </c>
      <c r="CK436" s="156">
        <f t="shared" si="7699"/>
        <v>0.99999999999999989</v>
      </c>
    </row>
    <row r="437" spans="1:89" ht="13.5" thickTop="1" x14ac:dyDescent="0.2">
      <c r="A437" s="187"/>
    </row>
    <row r="439" spans="1:89" x14ac:dyDescent="0.2">
      <c r="A439" s="301">
        <f>+A408+1</f>
        <v>44301</v>
      </c>
      <c r="B439" s="301"/>
      <c r="C439" s="301"/>
      <c r="D439" s="301"/>
      <c r="BI439" s="300">
        <f>+BI408+1</f>
        <v>44301</v>
      </c>
      <c r="BJ439" s="300"/>
      <c r="BK439" s="300"/>
      <c r="BL439" s="300"/>
    </row>
    <row r="440" spans="1:89" ht="13.5" customHeight="1" thickBot="1" x14ac:dyDescent="0.25">
      <c r="AE440" s="272" t="s">
        <v>84</v>
      </c>
    </row>
    <row r="441" spans="1:89" ht="14.25" thickTop="1" thickBot="1" x14ac:dyDescent="0.25">
      <c r="A441" s="298" t="s">
        <v>0</v>
      </c>
      <c r="B441" s="292" t="s">
        <v>1</v>
      </c>
      <c r="C441" s="293"/>
      <c r="D441" s="292" t="s">
        <v>2</v>
      </c>
      <c r="E441" s="293"/>
      <c r="F441" s="292" t="s">
        <v>3</v>
      </c>
      <c r="G441" s="293"/>
      <c r="H441" s="292" t="s">
        <v>4</v>
      </c>
      <c r="I441" s="293"/>
      <c r="J441" s="292" t="s">
        <v>5</v>
      </c>
      <c r="K441" s="293"/>
      <c r="L441" s="292" t="s">
        <v>6</v>
      </c>
      <c r="M441" s="293"/>
      <c r="N441" s="292" t="s">
        <v>7</v>
      </c>
      <c r="O441" s="293"/>
      <c r="P441" s="292" t="s">
        <v>8</v>
      </c>
      <c r="Q441" s="293"/>
      <c r="R441" s="292" t="s">
        <v>9</v>
      </c>
      <c r="S441" s="293"/>
      <c r="T441" s="292" t="s">
        <v>10</v>
      </c>
      <c r="U441" s="293"/>
      <c r="V441" s="292" t="s">
        <v>11</v>
      </c>
      <c r="W441" s="293"/>
      <c r="X441" s="292" t="s">
        <v>12</v>
      </c>
      <c r="Y441" s="293"/>
      <c r="Z441" s="294" t="s">
        <v>40</v>
      </c>
      <c r="AA441" s="295"/>
      <c r="AB441" s="296" t="s">
        <v>41</v>
      </c>
      <c r="AC441" s="297"/>
      <c r="AE441" s="298" t="s">
        <v>0</v>
      </c>
      <c r="AF441" s="292" t="s">
        <v>1</v>
      </c>
      <c r="AG441" s="293"/>
      <c r="AH441" s="292" t="s">
        <v>2</v>
      </c>
      <c r="AI441" s="293"/>
      <c r="AJ441" s="292" t="s">
        <v>3</v>
      </c>
      <c r="AK441" s="293"/>
      <c r="AL441" s="292" t="s">
        <v>4</v>
      </c>
      <c r="AM441" s="293"/>
      <c r="AN441" s="292" t="s">
        <v>5</v>
      </c>
      <c r="AO441" s="293"/>
      <c r="AP441" s="292" t="s">
        <v>6</v>
      </c>
      <c r="AQ441" s="293"/>
      <c r="AR441" s="292" t="s">
        <v>7</v>
      </c>
      <c r="AS441" s="293"/>
      <c r="AT441" s="292" t="s">
        <v>8</v>
      </c>
      <c r="AU441" s="293"/>
      <c r="AV441" s="292" t="s">
        <v>9</v>
      </c>
      <c r="AW441" s="293"/>
      <c r="AX441" s="292" t="s">
        <v>10</v>
      </c>
      <c r="AY441" s="293"/>
      <c r="AZ441" s="292" t="s">
        <v>11</v>
      </c>
      <c r="BA441" s="293"/>
      <c r="BB441" s="292" t="s">
        <v>12</v>
      </c>
      <c r="BC441" s="293"/>
      <c r="BD441" s="294" t="s">
        <v>40</v>
      </c>
      <c r="BE441" s="295"/>
      <c r="BF441" s="296" t="s">
        <v>41</v>
      </c>
      <c r="BG441" s="297"/>
      <c r="BI441" s="298" t="s">
        <v>0</v>
      </c>
      <c r="BJ441" s="292" t="s">
        <v>1</v>
      </c>
      <c r="BK441" s="293"/>
      <c r="BL441" s="292" t="s">
        <v>2</v>
      </c>
      <c r="BM441" s="293"/>
      <c r="BN441" s="292" t="s">
        <v>3</v>
      </c>
      <c r="BO441" s="293"/>
      <c r="BP441" s="292" t="s">
        <v>4</v>
      </c>
      <c r="BQ441" s="293"/>
      <c r="BR441" s="292" t="s">
        <v>5</v>
      </c>
      <c r="BS441" s="293"/>
      <c r="BT441" s="292" t="s">
        <v>6</v>
      </c>
      <c r="BU441" s="293"/>
      <c r="BV441" s="292" t="s">
        <v>7</v>
      </c>
      <c r="BW441" s="293"/>
      <c r="BX441" s="292" t="s">
        <v>8</v>
      </c>
      <c r="BY441" s="293"/>
      <c r="BZ441" s="292" t="s">
        <v>9</v>
      </c>
      <c r="CA441" s="293"/>
      <c r="CB441" s="292" t="s">
        <v>10</v>
      </c>
      <c r="CC441" s="293"/>
      <c r="CD441" s="292" t="s">
        <v>11</v>
      </c>
      <c r="CE441" s="293"/>
      <c r="CF441" s="292" t="s">
        <v>12</v>
      </c>
      <c r="CG441" s="293"/>
      <c r="CH441" s="294" t="s">
        <v>40</v>
      </c>
      <c r="CI441" s="295"/>
      <c r="CJ441" s="292" t="s">
        <v>41</v>
      </c>
      <c r="CK441" s="293"/>
    </row>
    <row r="442" spans="1:89" ht="15" thickTop="1" thickBot="1" x14ac:dyDescent="0.3">
      <c r="A442" s="299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9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9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3.5" thickTop="1" x14ac:dyDescent="0.2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5" t="str">
        <f>$AE$9</f>
        <v>07:00 - 07:59</v>
      </c>
      <c r="AF443" s="126">
        <f>SUMIF($A$9:$A$32,$AE443,B$443:B$466)</f>
        <v>864</v>
      </c>
      <c r="AG443" s="186">
        <f t="shared" ref="AG443:AV444" si="7700">SUMIF($A$9:$A$32,$AE443,C$443:C$466)</f>
        <v>465</v>
      </c>
      <c r="AH443" s="127">
        <f t="shared" si="7700"/>
        <v>314</v>
      </c>
      <c r="AI443" s="180">
        <f t="shared" si="7700"/>
        <v>334</v>
      </c>
      <c r="AJ443" s="126">
        <f t="shared" si="7700"/>
        <v>1103</v>
      </c>
      <c r="AK443" s="128">
        <f t="shared" si="7700"/>
        <v>492</v>
      </c>
      <c r="AL443" s="127">
        <f t="shared" si="7700"/>
        <v>1071</v>
      </c>
      <c r="AM443" s="180">
        <f t="shared" si="7700"/>
        <v>748</v>
      </c>
      <c r="AN443" s="126">
        <f t="shared" si="7700"/>
        <v>122</v>
      </c>
      <c r="AO443" s="128">
        <f t="shared" si="7700"/>
        <v>313</v>
      </c>
      <c r="AP443" s="127">
        <f t="shared" si="7700"/>
        <v>334</v>
      </c>
      <c r="AQ443" s="126">
        <f t="shared" si="7700"/>
        <v>1024</v>
      </c>
      <c r="AR443" s="179">
        <f t="shared" si="7700"/>
        <v>1038</v>
      </c>
      <c r="AS443" s="181">
        <f t="shared" si="7700"/>
        <v>1488</v>
      </c>
      <c r="AT443" s="126">
        <f t="shared" si="7700"/>
        <v>676</v>
      </c>
      <c r="AU443" s="128">
        <f t="shared" si="7700"/>
        <v>650</v>
      </c>
      <c r="AV443" s="127">
        <f t="shared" si="7700"/>
        <v>799</v>
      </c>
      <c r="AW443" s="180">
        <f t="shared" ref="AW443:BE444" si="7701">SUMIF($A$9:$A$32,$AE443,S$443:S$466)</f>
        <v>615</v>
      </c>
      <c r="AX443" s="126">
        <f t="shared" si="7701"/>
        <v>98</v>
      </c>
      <c r="AY443" s="128">
        <f t="shared" si="7701"/>
        <v>335</v>
      </c>
      <c r="AZ443" s="127">
        <f t="shared" si="7701"/>
        <v>379</v>
      </c>
      <c r="BA443" s="180">
        <f t="shared" si="7701"/>
        <v>729</v>
      </c>
      <c r="BB443" s="126">
        <f t="shared" si="7701"/>
        <v>585</v>
      </c>
      <c r="BC443" s="128">
        <f t="shared" si="7701"/>
        <v>561</v>
      </c>
      <c r="BD443" s="184">
        <f t="shared" si="7701"/>
        <v>977</v>
      </c>
      <c r="BE443" s="185">
        <f t="shared" si="7701"/>
        <v>988</v>
      </c>
      <c r="BF443" s="170">
        <f>AF443+AH443+AJ443+AL443+AN443+AP443+AR443+AT443+AV443+AX443+AZ443+BB443+BD443</f>
        <v>8360</v>
      </c>
      <c r="BG443" s="171">
        <f>AG443+AI443+AK443+AM443+AO443+AQ443+AS443+AU443+AW443+AY443+BA443+BC443+BE443</f>
        <v>8742</v>
      </c>
      <c r="BI443" s="125" t="s">
        <v>16</v>
      </c>
      <c r="BJ443" s="129">
        <f>B443/B467</f>
        <v>0</v>
      </c>
      <c r="BK443" s="130">
        <f t="shared" ref="BK443" si="7702">C443/C467</f>
        <v>0</v>
      </c>
      <c r="BL443" s="131">
        <f t="shared" ref="BL443" si="7703">D443/D467</f>
        <v>0</v>
      </c>
      <c r="BM443" s="132">
        <f t="shared" ref="BM443" si="7704">E443/E467</f>
        <v>0</v>
      </c>
      <c r="BN443" s="129">
        <f t="shared" ref="BN443" si="7705">F443/F467</f>
        <v>0</v>
      </c>
      <c r="BO443" s="130">
        <f t="shared" ref="BO443" si="7706">G443/G467</f>
        <v>0</v>
      </c>
      <c r="BP443" s="131">
        <f t="shared" ref="BP443" si="7707">H443/H467</f>
        <v>0</v>
      </c>
      <c r="BQ443" s="132">
        <f t="shared" ref="BQ443" si="7708">I443/I467</f>
        <v>0</v>
      </c>
      <c r="BR443" s="129">
        <f t="shared" ref="BR443" si="7709">J443/J467</f>
        <v>0</v>
      </c>
      <c r="BS443" s="130">
        <f t="shared" ref="BS443" si="7710">K443/K467</f>
        <v>0</v>
      </c>
      <c r="BT443" s="131">
        <f t="shared" ref="BT443" si="7711">L443/L467</f>
        <v>0</v>
      </c>
      <c r="BU443" s="129">
        <f t="shared" ref="BU443" si="7712">M443/M467</f>
        <v>0</v>
      </c>
      <c r="BV443" s="133">
        <f t="shared" ref="BV443" si="7713">N443/N467</f>
        <v>0</v>
      </c>
      <c r="BW443" s="134">
        <f t="shared" ref="BW443" si="7714">O443/O467</f>
        <v>0</v>
      </c>
      <c r="BX443" s="129">
        <f t="shared" ref="BX443" si="7715">P443/P467</f>
        <v>0</v>
      </c>
      <c r="BY443" s="130">
        <f t="shared" ref="BY443" si="7716">Q443/Q467</f>
        <v>0</v>
      </c>
      <c r="BZ443" s="131">
        <f t="shared" ref="BZ443" si="7717">R443/R467</f>
        <v>0</v>
      </c>
      <c r="CA443" s="132">
        <f t="shared" ref="CA443" si="7718">S443/S467</f>
        <v>0</v>
      </c>
      <c r="CB443" s="129">
        <f t="shared" ref="CB443" si="7719">T443/T467</f>
        <v>0</v>
      </c>
      <c r="CC443" s="130">
        <f t="shared" ref="CC443" si="7720">U443/U467</f>
        <v>0</v>
      </c>
      <c r="CD443" s="131">
        <f t="shared" ref="CD443" si="7721">V443/V467</f>
        <v>0</v>
      </c>
      <c r="CE443" s="132">
        <f t="shared" ref="CE443" si="7722">W443/W467</f>
        <v>0</v>
      </c>
      <c r="CF443" s="129">
        <f t="shared" ref="CF443" si="7723">X443/X467</f>
        <v>0</v>
      </c>
      <c r="CG443" s="130">
        <f t="shared" ref="CG443" si="7724">Y443/Y467</f>
        <v>0</v>
      </c>
      <c r="CH443" s="131">
        <f t="shared" ref="CH443" si="7725">Z443/Z467</f>
        <v>0</v>
      </c>
      <c r="CI443" s="129">
        <f t="shared" ref="CI443" si="7726">AA443/AA467</f>
        <v>0</v>
      </c>
      <c r="CJ443" s="135">
        <f t="shared" ref="CJ443" si="7727">AB443/AB467</f>
        <v>0</v>
      </c>
      <c r="CK443" s="136">
        <f t="shared" ref="CK443" si="7728">AC443/AC467</f>
        <v>0</v>
      </c>
    </row>
    <row r="444" spans="1:89" x14ac:dyDescent="0.2">
      <c r="A444" s="137" t="s">
        <v>17</v>
      </c>
      <c r="B444" s="189">
        <v>79</v>
      </c>
      <c r="C444" s="190">
        <v>0</v>
      </c>
      <c r="D444" s="191">
        <v>54</v>
      </c>
      <c r="E444" s="192">
        <v>0</v>
      </c>
      <c r="F444" s="189">
        <v>252</v>
      </c>
      <c r="G444" s="193">
        <v>0</v>
      </c>
      <c r="H444" s="191">
        <v>139</v>
      </c>
      <c r="I444" s="192">
        <v>10</v>
      </c>
      <c r="J444" s="189">
        <v>6</v>
      </c>
      <c r="K444" s="193">
        <v>5</v>
      </c>
      <c r="L444" s="191">
        <v>4</v>
      </c>
      <c r="M444" s="189">
        <v>22</v>
      </c>
      <c r="N444" s="194">
        <v>75</v>
      </c>
      <c r="O444" s="195">
        <v>40</v>
      </c>
      <c r="P444" s="189">
        <v>23</v>
      </c>
      <c r="Q444" s="193">
        <v>42</v>
      </c>
      <c r="R444" s="191">
        <v>8</v>
      </c>
      <c r="S444" s="192">
        <v>3</v>
      </c>
      <c r="T444" s="189">
        <v>0</v>
      </c>
      <c r="U444" s="193">
        <v>0</v>
      </c>
      <c r="V444" s="191">
        <v>0</v>
      </c>
      <c r="W444" s="192">
        <v>0</v>
      </c>
      <c r="X444" s="189">
        <v>0</v>
      </c>
      <c r="Y444" s="193">
        <v>0</v>
      </c>
      <c r="Z444" s="191">
        <v>0</v>
      </c>
      <c r="AA444" s="189">
        <v>0</v>
      </c>
      <c r="AB444" s="172">
        <f t="shared" ref="AB444:AB466" si="7729">SUM(B444,D444,F444,H444,J444,L444,N444,P444,R444,T444,V444,X444,Z444)</f>
        <v>640</v>
      </c>
      <c r="AC444" s="173">
        <f t="shared" ref="AC444:AC466" si="7730">SUM(C444,E444,G444,I444,K444,M444,O444,Q444,S444,U444,W444,Y444,AA444)</f>
        <v>122</v>
      </c>
      <c r="AE444" s="277" t="str">
        <f>$AE$10</f>
        <v>08:00 - 08:59</v>
      </c>
      <c r="AF444" s="126">
        <f>SUMIF($A$9:$A$32,$AE444,B$443:B$466)</f>
        <v>765</v>
      </c>
      <c r="AG444" s="190">
        <f t="shared" si="7700"/>
        <v>465</v>
      </c>
      <c r="AH444" s="191">
        <f t="shared" si="7700"/>
        <v>261</v>
      </c>
      <c r="AI444" s="192">
        <f t="shared" si="7700"/>
        <v>234</v>
      </c>
      <c r="AJ444" s="278">
        <f t="shared" si="7700"/>
        <v>968</v>
      </c>
      <c r="AK444" s="193">
        <f t="shared" si="7700"/>
        <v>391</v>
      </c>
      <c r="AL444" s="191">
        <f t="shared" si="7700"/>
        <v>938</v>
      </c>
      <c r="AM444" s="192">
        <f t="shared" si="7700"/>
        <v>752</v>
      </c>
      <c r="AN444" s="278">
        <f t="shared" si="7700"/>
        <v>125</v>
      </c>
      <c r="AO444" s="193">
        <f t="shared" si="7700"/>
        <v>282</v>
      </c>
      <c r="AP444" s="191">
        <f t="shared" si="7700"/>
        <v>304</v>
      </c>
      <c r="AQ444" s="278">
        <f t="shared" si="7700"/>
        <v>830</v>
      </c>
      <c r="AR444" s="194">
        <f t="shared" si="7700"/>
        <v>841</v>
      </c>
      <c r="AS444" s="195">
        <f t="shared" si="7700"/>
        <v>1248</v>
      </c>
      <c r="AT444" s="278">
        <f t="shared" si="7700"/>
        <v>547</v>
      </c>
      <c r="AU444" s="193">
        <f t="shared" si="7700"/>
        <v>446</v>
      </c>
      <c r="AV444" s="191">
        <f t="shared" si="7700"/>
        <v>803</v>
      </c>
      <c r="AW444" s="192">
        <f t="shared" si="7701"/>
        <v>496</v>
      </c>
      <c r="AX444" s="278">
        <f t="shared" si="7701"/>
        <v>111</v>
      </c>
      <c r="AY444" s="193">
        <f t="shared" si="7701"/>
        <v>232</v>
      </c>
      <c r="AZ444" s="191">
        <f t="shared" si="7701"/>
        <v>376</v>
      </c>
      <c r="BA444" s="192">
        <f t="shared" si="7701"/>
        <v>685</v>
      </c>
      <c r="BB444" s="278">
        <f t="shared" si="7701"/>
        <v>399</v>
      </c>
      <c r="BC444" s="193">
        <f t="shared" si="7701"/>
        <v>413</v>
      </c>
      <c r="BD444" s="191">
        <f t="shared" si="7701"/>
        <v>862</v>
      </c>
      <c r="BE444" s="278">
        <f t="shared" si="7701"/>
        <v>853</v>
      </c>
      <c r="BF444" s="172">
        <f>SUM(AF444,AH444,AJ444,AL444,AN444,AP444,AR444,AT444,AV444,AX444,AZ444,BB444,BD444)</f>
        <v>7300</v>
      </c>
      <c r="BG444" s="173">
        <f>SUM(AG444,AI444,AK444,AM444,AO444,AQ444,AS444,AU444,AW444,AY444,BA444,BC444,BE444)</f>
        <v>7327</v>
      </c>
      <c r="BI444" s="137" t="s">
        <v>17</v>
      </c>
      <c r="BJ444" s="129">
        <f>B444/B467</f>
        <v>1.0875550660792951E-2</v>
      </c>
      <c r="BK444" s="130">
        <f t="shared" ref="BK444" si="7731">C444/C467</f>
        <v>0</v>
      </c>
      <c r="BL444" s="131">
        <f t="shared" ref="BL444" si="7732">D444/D467</f>
        <v>1.5863689776733254E-2</v>
      </c>
      <c r="BM444" s="132">
        <f t="shared" ref="BM444" si="7733">E444/E467</f>
        <v>0</v>
      </c>
      <c r="BN444" s="129">
        <f t="shared" ref="BN444" si="7734">F444/F467</f>
        <v>2.6170941946204174E-2</v>
      </c>
      <c r="BO444" s="130">
        <f t="shared" ref="BO444" si="7735">G444/G467</f>
        <v>0</v>
      </c>
      <c r="BP444" s="131">
        <f t="shared" ref="BP444" si="7736">H444/H467</f>
        <v>1.2280236770032689E-2</v>
      </c>
      <c r="BQ444" s="132">
        <f t="shared" ref="BQ444" si="7737">I444/I467</f>
        <v>8.2324853873384373E-4</v>
      </c>
      <c r="BR444" s="129">
        <f t="shared" ref="BR444" si="7738">J444/J467</f>
        <v>2.617801047120419E-3</v>
      </c>
      <c r="BS444" s="130">
        <f t="shared" ref="BS444" si="7739">K444/K467</f>
        <v>2.2686025408348459E-3</v>
      </c>
      <c r="BT444" s="131">
        <f t="shared" ref="BT444" si="7740">L444/L467</f>
        <v>5.7004417842382782E-4</v>
      </c>
      <c r="BU444" s="129">
        <f t="shared" ref="BU444" si="7741">M444/M467</f>
        <v>3.3409263477600609E-3</v>
      </c>
      <c r="BV444" s="133">
        <f t="shared" ref="BV444" si="7742">N444/N467</f>
        <v>5.7225698153517473E-3</v>
      </c>
      <c r="BW444" s="134">
        <f t="shared" ref="BW444" si="7743">O444/O467</f>
        <v>3.1019775106630476E-3</v>
      </c>
      <c r="BX444" s="129">
        <f t="shared" ref="BX444" si="7744">P444/P467</f>
        <v>3.4911961141469339E-3</v>
      </c>
      <c r="BY444" s="130">
        <f t="shared" ref="BY444" si="7745">Q444/Q467</f>
        <v>6.4714946070878274E-3</v>
      </c>
      <c r="BZ444" s="131">
        <f t="shared" ref="BZ444" si="7746">R444/R467</f>
        <v>9.9071207430340559E-4</v>
      </c>
      <c r="CA444" s="132">
        <f t="shared" ref="CA444" si="7747">S444/S467</f>
        <v>3.723932472691162E-4</v>
      </c>
      <c r="CB444" s="129">
        <f t="shared" ref="CB444" si="7748">T444/T467</f>
        <v>0</v>
      </c>
      <c r="CC444" s="130">
        <f t="shared" ref="CC444" si="7749">U444/U467</f>
        <v>0</v>
      </c>
      <c r="CD444" s="131">
        <f t="shared" ref="CD444" si="7750">V444/V467</f>
        <v>0</v>
      </c>
      <c r="CE444" s="132">
        <f t="shared" ref="CE444" si="7751">W444/W467</f>
        <v>0</v>
      </c>
      <c r="CF444" s="129">
        <f t="shared" ref="CF444" si="7752">X444/X467</f>
        <v>0</v>
      </c>
      <c r="CG444" s="130">
        <f t="shared" ref="CG444" si="7753">Y444/Y467</f>
        <v>0</v>
      </c>
      <c r="CH444" s="131">
        <f t="shared" ref="CH444" si="7754">Z444/Z467</f>
        <v>0</v>
      </c>
      <c r="CI444" s="129">
        <f t="shared" ref="CI444" si="7755">AA444/AA467</f>
        <v>0</v>
      </c>
      <c r="CJ444" s="135">
        <f t="shared" ref="CJ444" si="7756">AB444/AB467</f>
        <v>6.793478260869565E-3</v>
      </c>
      <c r="CK444" s="136">
        <f t="shared" ref="CK444" si="7757">AC444/AC467</f>
        <v>1.2970306503226629E-3</v>
      </c>
    </row>
    <row r="445" spans="1:89" ht="13.5" thickBot="1" x14ac:dyDescent="0.25">
      <c r="A445" s="146" t="s">
        <v>18</v>
      </c>
      <c r="B445" s="196">
        <v>479</v>
      </c>
      <c r="C445" s="197">
        <v>79</v>
      </c>
      <c r="D445" s="198">
        <v>223</v>
      </c>
      <c r="E445" s="199">
        <v>51</v>
      </c>
      <c r="F445" s="196">
        <v>932</v>
      </c>
      <c r="G445" s="200">
        <v>158</v>
      </c>
      <c r="H445" s="198">
        <v>682</v>
      </c>
      <c r="I445" s="199">
        <v>235</v>
      </c>
      <c r="J445" s="196">
        <v>33</v>
      </c>
      <c r="K445" s="200">
        <v>80</v>
      </c>
      <c r="L445" s="198">
        <v>131</v>
      </c>
      <c r="M445" s="196">
        <v>294</v>
      </c>
      <c r="N445" s="201">
        <v>566</v>
      </c>
      <c r="O445" s="202">
        <v>617</v>
      </c>
      <c r="P445" s="196">
        <v>255</v>
      </c>
      <c r="Q445" s="200">
        <v>408</v>
      </c>
      <c r="R445" s="198">
        <v>308</v>
      </c>
      <c r="S445" s="199">
        <v>330</v>
      </c>
      <c r="T445" s="196">
        <v>32</v>
      </c>
      <c r="U445" s="200">
        <v>141</v>
      </c>
      <c r="V445" s="198">
        <v>178</v>
      </c>
      <c r="W445" s="199">
        <v>389</v>
      </c>
      <c r="X445" s="196">
        <v>304</v>
      </c>
      <c r="Y445" s="200">
        <v>156</v>
      </c>
      <c r="Z445" s="198">
        <v>507</v>
      </c>
      <c r="AA445" s="196">
        <v>466</v>
      </c>
      <c r="AB445" s="172">
        <f t="shared" si="7729"/>
        <v>4630</v>
      </c>
      <c r="AC445" s="173">
        <f t="shared" si="7730"/>
        <v>3404</v>
      </c>
      <c r="AE445" s="275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6.5941629955947142E-2</v>
      </c>
      <c r="BK445" s="130">
        <f t="shared" ref="BK445" si="7758">C445/C467</f>
        <v>9.958401613513173E-3</v>
      </c>
      <c r="BL445" s="131">
        <f t="shared" ref="BL445" si="7759">D445/D467</f>
        <v>6.5511163337250294E-2</v>
      </c>
      <c r="BM445" s="132">
        <f t="shared" ref="BM445" si="7760">E445/E467</f>
        <v>1.376889848812095E-2</v>
      </c>
      <c r="BN445" s="129">
        <f t="shared" ref="BN445" si="7761">F445/F467</f>
        <v>9.6790944023263062E-2</v>
      </c>
      <c r="BO445" s="130">
        <f t="shared" ref="BO445" si="7762">G445/G467</f>
        <v>1.7639834766104721E-2</v>
      </c>
      <c r="BP445" s="131">
        <f t="shared" ref="BP445" si="7763">H445/H467</f>
        <v>6.0252672497570457E-2</v>
      </c>
      <c r="BQ445" s="132">
        <f t="shared" ref="BQ445" si="7764">I445/I467</f>
        <v>1.9346340660245327E-2</v>
      </c>
      <c r="BR445" s="129">
        <f t="shared" ref="BR445" si="7765">J445/J467</f>
        <v>1.4397905759162303E-2</v>
      </c>
      <c r="BS445" s="130">
        <f t="shared" ref="BS445" si="7766">K445/K467</f>
        <v>3.6297640653357534E-2</v>
      </c>
      <c r="BT445" s="131">
        <f t="shared" ref="BT445" si="7767">L445/L467</f>
        <v>1.8668946843380361E-2</v>
      </c>
      <c r="BU445" s="129">
        <f t="shared" ref="BU445" si="7768">M445/M467</f>
        <v>4.4646924829157178E-2</v>
      </c>
      <c r="BV445" s="133">
        <f t="shared" ref="BV445" si="7769">N445/N467</f>
        <v>4.3186326873187852E-2</v>
      </c>
      <c r="BW445" s="134">
        <f t="shared" ref="BW445" si="7770">O445/O467</f>
        <v>4.784800310197751E-2</v>
      </c>
      <c r="BX445" s="129">
        <f t="shared" ref="BX445" si="7771">P445/P467</f>
        <v>3.8706739526411654E-2</v>
      </c>
      <c r="BY445" s="130">
        <f t="shared" ref="BY445" si="7772">Q445/Q467</f>
        <v>6.2865947611710327E-2</v>
      </c>
      <c r="BZ445" s="131">
        <f t="shared" ref="BZ445" si="7773">R445/R467</f>
        <v>3.8142414860681116E-2</v>
      </c>
      <c r="CA445" s="132">
        <f t="shared" ref="CA445" si="7774">S445/S467</f>
        <v>4.0963257199602782E-2</v>
      </c>
      <c r="CB445" s="129">
        <f t="shared" ref="CB445" si="7775">T445/T467</f>
        <v>1.7917133258678612E-2</v>
      </c>
      <c r="CC445" s="130">
        <f t="shared" ref="CC445" si="7776">U445/U467</f>
        <v>7.1646341463414628E-2</v>
      </c>
      <c r="CD445" s="131">
        <f t="shared" ref="CD445" si="7777">V445/V467</f>
        <v>2.7304801349900293E-2</v>
      </c>
      <c r="CE445" s="132">
        <f t="shared" ref="CE445" si="7778">W445/W467</f>
        <v>5.3692201518288477E-2</v>
      </c>
      <c r="CF445" s="129">
        <f t="shared" ref="CF445" si="7779">X445/X467</f>
        <v>5.2576962988585267E-2</v>
      </c>
      <c r="CG445" s="130">
        <f t="shared" ref="CG445" si="7780">Y445/Y467</f>
        <v>4.2588042588042586E-2</v>
      </c>
      <c r="CH445" s="131">
        <f t="shared" ref="CH445" si="7781">Z445/Z467</f>
        <v>4.4368600682593858E-2</v>
      </c>
      <c r="CI445" s="129">
        <f t="shared" ref="CI445" si="7782">AA445/AA467</f>
        <v>3.8152939250040936E-2</v>
      </c>
      <c r="CJ445" s="135">
        <f t="shared" ref="CJ445" si="7783">AB445/AB467</f>
        <v>4.9146569293478264E-2</v>
      </c>
      <c r="CK445" s="136">
        <f t="shared" ref="CK445" si="7784">AC445/AC467</f>
        <v>3.6189281423756922E-2</v>
      </c>
    </row>
    <row r="446" spans="1:89" ht="14.25" thickTop="1" thickBot="1" x14ac:dyDescent="0.25">
      <c r="A446" s="137" t="s">
        <v>19</v>
      </c>
      <c r="B446" s="189">
        <v>860</v>
      </c>
      <c r="C446" s="190">
        <v>352</v>
      </c>
      <c r="D446" s="191">
        <v>371</v>
      </c>
      <c r="E446" s="192">
        <v>210</v>
      </c>
      <c r="F446" s="189">
        <v>1179</v>
      </c>
      <c r="G446" s="193">
        <v>450</v>
      </c>
      <c r="H446" s="191">
        <v>1039</v>
      </c>
      <c r="I446" s="192">
        <v>649</v>
      </c>
      <c r="J446" s="189">
        <v>86</v>
      </c>
      <c r="K446" s="193">
        <v>213</v>
      </c>
      <c r="L446" s="191">
        <v>290</v>
      </c>
      <c r="M446" s="189">
        <v>602</v>
      </c>
      <c r="N446" s="194">
        <v>1006</v>
      </c>
      <c r="O446" s="195">
        <v>1132</v>
      </c>
      <c r="P446" s="189">
        <v>564</v>
      </c>
      <c r="Q446" s="193">
        <v>545</v>
      </c>
      <c r="R446" s="191">
        <v>664</v>
      </c>
      <c r="S446" s="192">
        <v>600</v>
      </c>
      <c r="T446" s="189">
        <v>112</v>
      </c>
      <c r="U446" s="193">
        <v>253</v>
      </c>
      <c r="V446" s="191">
        <v>297</v>
      </c>
      <c r="W446" s="192">
        <v>593</v>
      </c>
      <c r="X446" s="189">
        <v>502</v>
      </c>
      <c r="Y446" s="193">
        <v>354</v>
      </c>
      <c r="Z446" s="191">
        <v>851</v>
      </c>
      <c r="AA446" s="189">
        <v>744</v>
      </c>
      <c r="AB446" s="172">
        <f t="shared" si="7729"/>
        <v>7821</v>
      </c>
      <c r="AC446" s="173">
        <f t="shared" si="7730"/>
        <v>6697</v>
      </c>
      <c r="AE446" s="269" t="s">
        <v>13</v>
      </c>
      <c r="AF446" s="20">
        <f t="shared" ref="AF446:BG446" si="7785">SUM(AF443:AF445)</f>
        <v>1629</v>
      </c>
      <c r="AG446" s="21">
        <f t="shared" si="7785"/>
        <v>930</v>
      </c>
      <c r="AH446" s="20">
        <f t="shared" si="7785"/>
        <v>575</v>
      </c>
      <c r="AI446" s="21">
        <f t="shared" si="7785"/>
        <v>568</v>
      </c>
      <c r="AJ446" s="20">
        <f t="shared" si="7785"/>
        <v>2071</v>
      </c>
      <c r="AK446" s="21">
        <f t="shared" si="7785"/>
        <v>883</v>
      </c>
      <c r="AL446" s="20">
        <f t="shared" si="7785"/>
        <v>2009</v>
      </c>
      <c r="AM446" s="21">
        <f t="shared" si="7785"/>
        <v>1500</v>
      </c>
      <c r="AN446" s="20">
        <f t="shared" si="7785"/>
        <v>247</v>
      </c>
      <c r="AO446" s="21">
        <f t="shared" si="7785"/>
        <v>595</v>
      </c>
      <c r="AP446" s="20">
        <f t="shared" si="7785"/>
        <v>638</v>
      </c>
      <c r="AQ446" s="21">
        <f t="shared" si="7785"/>
        <v>1854</v>
      </c>
      <c r="AR446" s="20">
        <f t="shared" si="7785"/>
        <v>1879</v>
      </c>
      <c r="AS446" s="21">
        <f t="shared" si="7785"/>
        <v>2736</v>
      </c>
      <c r="AT446" s="20">
        <f t="shared" si="7785"/>
        <v>1223</v>
      </c>
      <c r="AU446" s="21">
        <f t="shared" si="7785"/>
        <v>1096</v>
      </c>
      <c r="AV446" s="20">
        <f t="shared" si="7785"/>
        <v>1602</v>
      </c>
      <c r="AW446" s="21">
        <f t="shared" si="7785"/>
        <v>1111</v>
      </c>
      <c r="AX446" s="20">
        <f t="shared" si="7785"/>
        <v>209</v>
      </c>
      <c r="AY446" s="21">
        <f t="shared" si="7785"/>
        <v>567</v>
      </c>
      <c r="AZ446" s="20">
        <f t="shared" si="7785"/>
        <v>755</v>
      </c>
      <c r="BA446" s="21">
        <f t="shared" si="7785"/>
        <v>1414</v>
      </c>
      <c r="BB446" s="20">
        <f t="shared" si="7785"/>
        <v>984</v>
      </c>
      <c r="BC446" s="21">
        <f t="shared" si="7785"/>
        <v>974</v>
      </c>
      <c r="BD446" s="20">
        <f t="shared" si="7785"/>
        <v>1839</v>
      </c>
      <c r="BE446" s="21">
        <f t="shared" si="7785"/>
        <v>1841</v>
      </c>
      <c r="BF446" s="174">
        <f t="shared" si="7785"/>
        <v>15660</v>
      </c>
      <c r="BG446" s="175">
        <f t="shared" si="7785"/>
        <v>16069</v>
      </c>
      <c r="BI446" s="137" t="s">
        <v>19</v>
      </c>
      <c r="BJ446" s="129">
        <f>B446/B467</f>
        <v>0.1183920704845815</v>
      </c>
      <c r="BK446" s="130">
        <f t="shared" ref="BK446" si="7786">C446/C467</f>
        <v>4.4371612252615655E-2</v>
      </c>
      <c r="BL446" s="131">
        <f t="shared" ref="BL446" si="7787">D446/D467</f>
        <v>0.10898942420681551</v>
      </c>
      <c r="BM446" s="132">
        <f t="shared" ref="BM446" si="7788">E446/E467</f>
        <v>5.6695464362850972E-2</v>
      </c>
      <c r="BN446" s="129">
        <f t="shared" ref="BN446" si="7789">F446/F467</f>
        <v>0.12244262124831239</v>
      </c>
      <c r="BO446" s="130">
        <f t="shared" ref="BO446" si="7790">G446/G467</f>
        <v>5.0240035726247627E-2</v>
      </c>
      <c r="BP446" s="131">
        <f t="shared" ref="BP446" si="7791">H446/H467</f>
        <v>9.1792561180316284E-2</v>
      </c>
      <c r="BQ446" s="132">
        <f t="shared" ref="BQ446" si="7792">I446/I467</f>
        <v>5.3428830163826456E-2</v>
      </c>
      <c r="BR446" s="129">
        <f t="shared" ref="BR446" si="7793">J446/J467</f>
        <v>3.7521815008726006E-2</v>
      </c>
      <c r="BS446" s="130">
        <f t="shared" ref="BS446" si="7794">K446/K467</f>
        <v>9.6642468239564433E-2</v>
      </c>
      <c r="BT446" s="131">
        <f t="shared" ref="BT446" si="7795">L446/L467</f>
        <v>4.1328202935727518E-2</v>
      </c>
      <c r="BU446" s="129">
        <f t="shared" ref="BU446" si="7796">M446/M467</f>
        <v>9.141989369779803E-2</v>
      </c>
      <c r="BV446" s="133">
        <f t="shared" ref="BV446" si="7797">N446/N467</f>
        <v>7.6758736456584764E-2</v>
      </c>
      <c r="BW446" s="134">
        <f t="shared" ref="BW446" si="7798">O446/O467</f>
        <v>8.7785963551764254E-2</v>
      </c>
      <c r="BX446" s="129">
        <f t="shared" ref="BX446" si="7799">P446/P467</f>
        <v>8.5610200364298727E-2</v>
      </c>
      <c r="BY446" s="130">
        <f t="shared" ref="BY446" si="7800">Q446/Q467</f>
        <v>8.39753466872111E-2</v>
      </c>
      <c r="BZ446" s="131">
        <f t="shared" ref="BZ446" si="7801">R446/R467</f>
        <v>8.2229102167182669E-2</v>
      </c>
      <c r="CA446" s="132">
        <f t="shared" ref="CA446" si="7802">S446/S467</f>
        <v>7.4478649453823237E-2</v>
      </c>
      <c r="CB446" s="129">
        <f t="shared" ref="CB446" si="7803">T446/T467</f>
        <v>6.2709966405375142E-2</v>
      </c>
      <c r="CC446" s="130">
        <f t="shared" ref="CC446" si="7804">U446/U467</f>
        <v>0.1285569105691057</v>
      </c>
      <c r="CD446" s="131">
        <f t="shared" ref="CD446" si="7805">V446/V467</f>
        <v>4.5559134836631383E-2</v>
      </c>
      <c r="CE446" s="132">
        <f t="shared" ref="CE446" si="7806">W446/W467</f>
        <v>8.1849551414768809E-2</v>
      </c>
      <c r="CF446" s="129">
        <f t="shared" ref="CF446" si="7807">X446/X467</f>
        <v>8.682116914562435E-2</v>
      </c>
      <c r="CG446" s="130">
        <f t="shared" ref="CG446" si="7808">Y446/Y467</f>
        <v>9.6642096642096637E-2</v>
      </c>
      <c r="CH446" s="131">
        <f t="shared" ref="CH446" si="7809">Z446/Z467</f>
        <v>7.4472740001750234E-2</v>
      </c>
      <c r="CI446" s="129">
        <f t="shared" ref="CI446" si="7810">AA446/AA467</f>
        <v>6.0913705583756347E-2</v>
      </c>
      <c r="CJ446" s="135">
        <f t="shared" ref="CJ446" si="7811">AB446/AB467</f>
        <v>8.3018427309782608E-2</v>
      </c>
      <c r="CK446" s="136">
        <f t="shared" ref="CK446" si="7812">AC446/AC467</f>
        <v>7.1198477583695685E-2</v>
      </c>
    </row>
    <row r="447" spans="1:89" ht="13.5" thickTop="1" x14ac:dyDescent="0.2">
      <c r="A447" s="146" t="s">
        <v>20</v>
      </c>
      <c r="B447" s="196">
        <v>864</v>
      </c>
      <c r="C447" s="197">
        <v>465</v>
      </c>
      <c r="D447" s="198">
        <v>314</v>
      </c>
      <c r="E447" s="199">
        <v>334</v>
      </c>
      <c r="F447" s="196">
        <v>1103</v>
      </c>
      <c r="G447" s="200">
        <v>492</v>
      </c>
      <c r="H447" s="198">
        <v>1071</v>
      </c>
      <c r="I447" s="199">
        <v>748</v>
      </c>
      <c r="J447" s="196">
        <v>122</v>
      </c>
      <c r="K447" s="200">
        <v>313</v>
      </c>
      <c r="L447" s="198">
        <v>334</v>
      </c>
      <c r="M447" s="196">
        <v>1024</v>
      </c>
      <c r="N447" s="201">
        <v>1038</v>
      </c>
      <c r="O447" s="202">
        <v>1488</v>
      </c>
      <c r="P447" s="196">
        <v>676</v>
      </c>
      <c r="Q447" s="200">
        <v>650</v>
      </c>
      <c r="R447" s="198">
        <v>799</v>
      </c>
      <c r="S447" s="199">
        <v>615</v>
      </c>
      <c r="T447" s="196">
        <v>98</v>
      </c>
      <c r="U447" s="200">
        <v>335</v>
      </c>
      <c r="V447" s="198">
        <v>379</v>
      </c>
      <c r="W447" s="199">
        <v>729</v>
      </c>
      <c r="X447" s="196">
        <v>585</v>
      </c>
      <c r="Y447" s="200">
        <v>561</v>
      </c>
      <c r="Z447" s="198">
        <v>977</v>
      </c>
      <c r="AA447" s="196">
        <v>988</v>
      </c>
      <c r="AB447" s="172">
        <f t="shared" si="7729"/>
        <v>8360</v>
      </c>
      <c r="AC447" s="173">
        <f t="shared" si="7730"/>
        <v>8742</v>
      </c>
      <c r="BI447" s="146" t="s">
        <v>20</v>
      </c>
      <c r="BJ447" s="129">
        <f>B447/B467</f>
        <v>0.11894273127753303</v>
      </c>
      <c r="BK447" s="130">
        <f t="shared" ref="BK447" si="7813">C447/C467</f>
        <v>5.8615908231438293E-2</v>
      </c>
      <c r="BL447" s="131">
        <f t="shared" ref="BL447" si="7814">D447/D467</f>
        <v>9.2244418331374853E-2</v>
      </c>
      <c r="BM447" s="132">
        <f t="shared" ref="BM447" si="7815">E447/E467</f>
        <v>9.0172786177105835E-2</v>
      </c>
      <c r="BN447" s="129">
        <f t="shared" ref="BN447" si="7816">F447/F467</f>
        <v>0.11454979748675875</v>
      </c>
      <c r="BO447" s="130">
        <f t="shared" ref="BO447" si="7817">G447/G467</f>
        <v>5.4929105727364071E-2</v>
      </c>
      <c r="BP447" s="131">
        <f t="shared" ref="BP447" si="7818">H447/H467</f>
        <v>9.4619666048237475E-2</v>
      </c>
      <c r="BQ447" s="132">
        <f t="shared" ref="BQ447" si="7819">I447/I467</f>
        <v>6.1578990697291509E-2</v>
      </c>
      <c r="BR447" s="129">
        <f t="shared" ref="BR447" si="7820">J447/J467</f>
        <v>5.3228621291448515E-2</v>
      </c>
      <c r="BS447" s="130">
        <f t="shared" ref="BS447" si="7821">K447/K467</f>
        <v>0.14201451905626133</v>
      </c>
      <c r="BT447" s="131">
        <f t="shared" ref="BT447" si="7822">L447/L467</f>
        <v>4.7598688898389627E-2</v>
      </c>
      <c r="BU447" s="129">
        <f t="shared" ref="BU447" si="7823">M447/M467</f>
        <v>0.15550493545937738</v>
      </c>
      <c r="BV447" s="133">
        <f t="shared" ref="BV447" si="7824">N447/N467</f>
        <v>7.9200366244468176E-2</v>
      </c>
      <c r="BW447" s="134">
        <f t="shared" ref="BW447" si="7825">O447/O467</f>
        <v>0.11539356339666537</v>
      </c>
      <c r="BX447" s="129">
        <f t="shared" ref="BX447" si="7826">P447/P467</f>
        <v>0.10261080752884032</v>
      </c>
      <c r="BY447" s="130">
        <f t="shared" ref="BY447" si="7827">Q447/Q467</f>
        <v>0.10015408320493066</v>
      </c>
      <c r="BZ447" s="131">
        <f t="shared" ref="BZ447" si="7828">R447/R467</f>
        <v>9.8947368421052631E-2</v>
      </c>
      <c r="CA447" s="132">
        <f t="shared" ref="CA447" si="7829">S447/S467</f>
        <v>7.6340615690168812E-2</v>
      </c>
      <c r="CB447" s="129">
        <f t="shared" ref="CB447" si="7830">T447/T467</f>
        <v>5.4871220604703244E-2</v>
      </c>
      <c r="CC447" s="130">
        <f t="shared" ref="CC447" si="7831">U447/U467</f>
        <v>0.17022357723577236</v>
      </c>
      <c r="CD447" s="131">
        <f t="shared" ref="CD447" si="7832">V447/V467</f>
        <v>5.8137751188832645E-2</v>
      </c>
      <c r="CE447" s="132">
        <f t="shared" ref="CE447" si="7833">W447/W467</f>
        <v>0.10062111801242236</v>
      </c>
      <c r="CF447" s="129">
        <f t="shared" ref="CF447" si="7834">X447/X467</f>
        <v>0.1011760636457973</v>
      </c>
      <c r="CG447" s="130">
        <f t="shared" ref="CG447" si="7835">Y447/Y467</f>
        <v>0.15315315315315314</v>
      </c>
      <c r="CH447" s="131">
        <f t="shared" ref="CH447" si="7836">Z447/Z467</f>
        <v>8.5499256147720318E-2</v>
      </c>
      <c r="CI447" s="129">
        <f t="shared" ref="CI447" si="7837">AA447/AA467</f>
        <v>8.0890781070902237E-2</v>
      </c>
      <c r="CJ447" s="135">
        <f t="shared" ref="CJ447" si="7838">AB447/AB467</f>
        <v>8.8739809782608689E-2</v>
      </c>
      <c r="CK447" s="136">
        <f t="shared" ref="CK447" si="7839">AC447/AC467</f>
        <v>9.2939688074759996E-2</v>
      </c>
    </row>
    <row r="448" spans="1:89" ht="13.5" thickBot="1" x14ac:dyDescent="0.25">
      <c r="A448" s="137" t="s">
        <v>21</v>
      </c>
      <c r="B448" s="189">
        <v>765</v>
      </c>
      <c r="C448" s="190">
        <v>465</v>
      </c>
      <c r="D448" s="191">
        <v>261</v>
      </c>
      <c r="E448" s="192">
        <v>234</v>
      </c>
      <c r="F448" s="189">
        <v>968</v>
      </c>
      <c r="G448" s="193">
        <v>391</v>
      </c>
      <c r="H448" s="191">
        <v>938</v>
      </c>
      <c r="I448" s="192">
        <v>752</v>
      </c>
      <c r="J448" s="189">
        <v>125</v>
      </c>
      <c r="K448" s="193">
        <v>282</v>
      </c>
      <c r="L448" s="191">
        <v>304</v>
      </c>
      <c r="M448" s="189">
        <v>830</v>
      </c>
      <c r="N448" s="194">
        <v>841</v>
      </c>
      <c r="O448" s="195">
        <v>1248</v>
      </c>
      <c r="P448" s="189">
        <v>547</v>
      </c>
      <c r="Q448" s="193">
        <v>446</v>
      </c>
      <c r="R448" s="191">
        <v>803</v>
      </c>
      <c r="S448" s="192">
        <v>496</v>
      </c>
      <c r="T448" s="189">
        <v>111</v>
      </c>
      <c r="U448" s="193">
        <v>232</v>
      </c>
      <c r="V448" s="191">
        <v>376</v>
      </c>
      <c r="W448" s="192">
        <v>685</v>
      </c>
      <c r="X448" s="189">
        <v>399</v>
      </c>
      <c r="Y448" s="193">
        <v>413</v>
      </c>
      <c r="Z448" s="191">
        <v>862</v>
      </c>
      <c r="AA448" s="189">
        <v>853</v>
      </c>
      <c r="AB448" s="172">
        <f t="shared" si="7729"/>
        <v>7300</v>
      </c>
      <c r="AC448" s="173">
        <f t="shared" si="7730"/>
        <v>7327</v>
      </c>
      <c r="AE448" s="272" t="s">
        <v>85</v>
      </c>
      <c r="BI448" s="137" t="s">
        <v>21</v>
      </c>
      <c r="BJ448" s="129">
        <f>B448/B467</f>
        <v>0.10531387665198239</v>
      </c>
      <c r="BK448" s="130">
        <f t="shared" ref="BK448" si="7840">C448/C467</f>
        <v>5.8615908231438293E-2</v>
      </c>
      <c r="BL448" s="131">
        <f t="shared" ref="BL448" si="7841">D448/D467</f>
        <v>7.6674500587544062E-2</v>
      </c>
      <c r="BM448" s="132">
        <f t="shared" ref="BM448" si="7842">E448/E467</f>
        <v>6.3174946004319651E-2</v>
      </c>
      <c r="BN448" s="129">
        <f t="shared" ref="BN448" si="7843">F448/F467</f>
        <v>0.10052965001557794</v>
      </c>
      <c r="BO448" s="130">
        <f t="shared" ref="BO448" si="7844">G448/G467</f>
        <v>4.3653008819917384E-2</v>
      </c>
      <c r="BP448" s="131">
        <f t="shared" ref="BP448" si="7845">H448/H467</f>
        <v>8.2869511440940014E-2</v>
      </c>
      <c r="BQ448" s="132">
        <f t="shared" ref="BQ448" si="7846">I448/I467</f>
        <v>6.190829011278505E-2</v>
      </c>
      <c r="BR448" s="129">
        <f t="shared" ref="BR448" si="7847">J448/J467</f>
        <v>5.4537521815008726E-2</v>
      </c>
      <c r="BS448" s="130">
        <f t="shared" ref="BS448" si="7848">K448/K467</f>
        <v>0.1279491833030853</v>
      </c>
      <c r="BT448" s="131">
        <f t="shared" ref="BT448" si="7849">L448/L467</f>
        <v>4.3323357560210919E-2</v>
      </c>
      <c r="BU448" s="129">
        <f t="shared" ref="BU448" si="7850">M448/M467</f>
        <v>0.12604403948367501</v>
      </c>
      <c r="BV448" s="133">
        <f t="shared" ref="BV448" si="7851">N448/N467</f>
        <v>6.4169082862810922E-2</v>
      </c>
      <c r="BW448" s="134">
        <f t="shared" ref="BW448" si="7852">O448/O467</f>
        <v>9.6781698332687086E-2</v>
      </c>
      <c r="BX448" s="129">
        <f t="shared" ref="BX448" si="7853">P448/P467</f>
        <v>8.3029751062537946E-2</v>
      </c>
      <c r="BY448" s="130">
        <f t="shared" ref="BY448" si="7854">Q448/Q467</f>
        <v>6.8721109399075497E-2</v>
      </c>
      <c r="BZ448" s="131">
        <f t="shared" ref="BZ448" si="7855">R448/R467</f>
        <v>9.9442724458204332E-2</v>
      </c>
      <c r="CA448" s="132">
        <f t="shared" ref="CA448" si="7856">S448/S467</f>
        <v>6.1569016881827213E-2</v>
      </c>
      <c r="CB448" s="129">
        <f t="shared" ref="CB448" si="7857">T448/T467</f>
        <v>6.2150055991041432E-2</v>
      </c>
      <c r="CC448" s="130">
        <f t="shared" ref="CC448" si="7858">U448/U467</f>
        <v>0.11788617886178862</v>
      </c>
      <c r="CD448" s="131">
        <f t="shared" ref="CD448" si="7859">V448/V467</f>
        <v>5.7677557907654546E-2</v>
      </c>
      <c r="CE448" s="132">
        <f t="shared" ref="CE448" si="7860">W448/W467</f>
        <v>9.4547964113181504E-2</v>
      </c>
      <c r="CF448" s="129">
        <f t="shared" ref="CF448" si="7861">X448/X467</f>
        <v>6.9007263922518158E-2</v>
      </c>
      <c r="CG448" s="130">
        <f t="shared" ref="CG448" si="7862">Y448/Y467</f>
        <v>0.11274911274911274</v>
      </c>
      <c r="CH448" s="131">
        <f t="shared" ref="CH448" si="7863">Z448/Z467</f>
        <v>7.5435372363700015E-2</v>
      </c>
      <c r="CI448" s="129">
        <f t="shared" ref="CI448" si="7864">AA448/AA467</f>
        <v>6.9837890944817418E-2</v>
      </c>
      <c r="CJ448" s="135">
        <f t="shared" ref="CJ448" si="7865">AB448/AB467</f>
        <v>7.7488111413043473E-2</v>
      </c>
      <c r="CK448" s="136">
        <f t="shared" ref="CK448" si="7866">AC448/AC467</f>
        <v>7.7896258810771737E-2</v>
      </c>
    </row>
    <row r="449" spans="1:89" ht="14.25" thickTop="1" thickBot="1" x14ac:dyDescent="0.25">
      <c r="A449" s="146" t="s">
        <v>22</v>
      </c>
      <c r="B449" s="196">
        <v>540</v>
      </c>
      <c r="C449" s="197">
        <v>572</v>
      </c>
      <c r="D449" s="198">
        <v>272</v>
      </c>
      <c r="E449" s="199">
        <v>221</v>
      </c>
      <c r="F449" s="196">
        <v>864</v>
      </c>
      <c r="G449" s="200">
        <v>310</v>
      </c>
      <c r="H449" s="198">
        <v>884</v>
      </c>
      <c r="I449" s="199">
        <v>703</v>
      </c>
      <c r="J449" s="196">
        <v>132</v>
      </c>
      <c r="K449" s="200">
        <v>301</v>
      </c>
      <c r="L449" s="198">
        <v>290</v>
      </c>
      <c r="M449" s="196">
        <v>827</v>
      </c>
      <c r="N449" s="201">
        <v>815</v>
      </c>
      <c r="O449" s="202">
        <v>1121</v>
      </c>
      <c r="P449" s="196">
        <v>455</v>
      </c>
      <c r="Q449" s="200">
        <v>414</v>
      </c>
      <c r="R449" s="198">
        <v>636</v>
      </c>
      <c r="S449" s="199">
        <v>570</v>
      </c>
      <c r="T449" s="196">
        <v>90</v>
      </c>
      <c r="U449" s="200">
        <v>159</v>
      </c>
      <c r="V449" s="198">
        <v>289</v>
      </c>
      <c r="W449" s="199">
        <v>649</v>
      </c>
      <c r="X449" s="196">
        <v>291</v>
      </c>
      <c r="Y449" s="200">
        <v>279</v>
      </c>
      <c r="Z449" s="198">
        <v>849</v>
      </c>
      <c r="AA449" s="196">
        <v>837</v>
      </c>
      <c r="AB449" s="172">
        <f t="shared" si="7729"/>
        <v>6407</v>
      </c>
      <c r="AC449" s="173">
        <f t="shared" si="7730"/>
        <v>6963</v>
      </c>
      <c r="AE449" s="298" t="s">
        <v>0</v>
      </c>
      <c r="AF449" s="292" t="s">
        <v>1</v>
      </c>
      <c r="AG449" s="293"/>
      <c r="AH449" s="292" t="s">
        <v>2</v>
      </c>
      <c r="AI449" s="293"/>
      <c r="AJ449" s="292" t="s">
        <v>3</v>
      </c>
      <c r="AK449" s="293"/>
      <c r="AL449" s="292" t="s">
        <v>4</v>
      </c>
      <c r="AM449" s="293"/>
      <c r="AN449" s="292" t="s">
        <v>5</v>
      </c>
      <c r="AO449" s="293"/>
      <c r="AP449" s="292" t="s">
        <v>6</v>
      </c>
      <c r="AQ449" s="293"/>
      <c r="AR449" s="292" t="s">
        <v>7</v>
      </c>
      <c r="AS449" s="293"/>
      <c r="AT449" s="292" t="s">
        <v>8</v>
      </c>
      <c r="AU449" s="293"/>
      <c r="AV449" s="292" t="s">
        <v>9</v>
      </c>
      <c r="AW449" s="293"/>
      <c r="AX449" s="292" t="s">
        <v>10</v>
      </c>
      <c r="AY449" s="293"/>
      <c r="AZ449" s="292" t="s">
        <v>11</v>
      </c>
      <c r="BA449" s="293"/>
      <c r="BB449" s="292" t="s">
        <v>12</v>
      </c>
      <c r="BC449" s="293"/>
      <c r="BD449" s="294" t="s">
        <v>40</v>
      </c>
      <c r="BE449" s="295"/>
      <c r="BF449" s="296" t="s">
        <v>41</v>
      </c>
      <c r="BG449" s="297"/>
      <c r="BI449" s="146" t="s">
        <v>22</v>
      </c>
      <c r="BJ449" s="129">
        <f>B449/B467</f>
        <v>7.4339207048458145E-2</v>
      </c>
      <c r="BK449" s="130">
        <f t="shared" ref="BK449" si="7867">C449/C467</f>
        <v>7.210386991050044E-2</v>
      </c>
      <c r="BL449" s="131">
        <f t="shared" ref="BL449" si="7868">D449/D467</f>
        <v>7.9905992949471205E-2</v>
      </c>
      <c r="BM449" s="132">
        <f t="shared" ref="BM449" si="7869">E449/E467</f>
        <v>5.9665226781857449E-2</v>
      </c>
      <c r="BN449" s="129">
        <f t="shared" ref="BN449" si="7870">F449/F467</f>
        <v>8.9728943815557169E-2</v>
      </c>
      <c r="BO449" s="130">
        <f t="shared" ref="BO449" si="7871">G449/G467</f>
        <v>3.4609802389192812E-2</v>
      </c>
      <c r="BP449" s="131">
        <f t="shared" ref="BP449" si="7872">H449/H467</f>
        <v>7.8098771976322992E-2</v>
      </c>
      <c r="BQ449" s="132">
        <f t="shared" ref="BQ449" si="7873">I449/I467</f>
        <v>5.7874372272989215E-2</v>
      </c>
      <c r="BR449" s="129">
        <f t="shared" ref="BR449" si="7874">J449/J467</f>
        <v>5.7591623036649213E-2</v>
      </c>
      <c r="BS449" s="130">
        <f t="shared" ref="BS449" si="7875">K449/K467</f>
        <v>0.1365698729582577</v>
      </c>
      <c r="BT449" s="131">
        <f t="shared" ref="BT449" si="7876">L449/L467</f>
        <v>4.1328202935727518E-2</v>
      </c>
      <c r="BU449" s="129">
        <f t="shared" ref="BU449" si="7877">M449/M467</f>
        <v>0.12558845861807139</v>
      </c>
      <c r="BV449" s="133">
        <f t="shared" ref="BV449" si="7878">N449/N467</f>
        <v>6.2185258660155653E-2</v>
      </c>
      <c r="BW449" s="134">
        <f t="shared" ref="BW449" si="7879">O449/O467</f>
        <v>8.6932919736331909E-2</v>
      </c>
      <c r="BX449" s="129">
        <f t="shared" ref="BX449" si="7880">P449/P467</f>
        <v>6.9064966605950212E-2</v>
      </c>
      <c r="BY449" s="130">
        <f t="shared" ref="BY449" si="7881">Q449/Q467</f>
        <v>6.3790446841294299E-2</v>
      </c>
      <c r="BZ449" s="131">
        <f t="shared" ref="BZ449" si="7882">R449/R467</f>
        <v>7.876160990712075E-2</v>
      </c>
      <c r="CA449" s="132">
        <f t="shared" ref="CA449" si="7883">S449/S467</f>
        <v>7.0754716981132074E-2</v>
      </c>
      <c r="CB449" s="129">
        <f t="shared" ref="CB449" si="7884">T449/T467</f>
        <v>5.0391937290033592E-2</v>
      </c>
      <c r="CC449" s="130">
        <f t="shared" ref="CC449" si="7885">U449/U467</f>
        <v>8.0792682926829271E-2</v>
      </c>
      <c r="CD449" s="131">
        <f t="shared" ref="CD449" si="7886">V449/V467</f>
        <v>4.4331952753489799E-2</v>
      </c>
      <c r="CE449" s="132">
        <f t="shared" ref="CE449" si="7887">W449/W467</f>
        <v>8.9579020013802621E-2</v>
      </c>
      <c r="CF449" s="129">
        <f t="shared" ref="CF449" si="7888">X449/X467</f>
        <v>5.0328606018678661E-2</v>
      </c>
      <c r="CG449" s="130">
        <f t="shared" ref="CG449" si="7889">Y449/Y467</f>
        <v>7.6167076167076173E-2</v>
      </c>
      <c r="CH449" s="131">
        <f t="shared" ref="CH449" si="7890">Z449/Z467</f>
        <v>7.4297715935941186E-2</v>
      </c>
      <c r="CI449" s="129">
        <f t="shared" ref="CI449" si="7891">AA449/AA467</f>
        <v>6.8527918781725886E-2</v>
      </c>
      <c r="CJ449" s="135">
        <f t="shared" ref="CJ449" si="7892">AB449/AB467</f>
        <v>6.8009086277173919E-2</v>
      </c>
      <c r="CK449" s="136">
        <f t="shared" ref="CK449" si="7893">AC449/AC467</f>
        <v>7.4026429657350012E-2</v>
      </c>
    </row>
    <row r="450" spans="1:89" ht="15" thickTop="1" thickBot="1" x14ac:dyDescent="0.3">
      <c r="A450" s="137" t="s">
        <v>23</v>
      </c>
      <c r="B450" s="189">
        <v>382</v>
      </c>
      <c r="C450" s="190">
        <v>325</v>
      </c>
      <c r="D450" s="191">
        <v>170</v>
      </c>
      <c r="E450" s="192">
        <v>209</v>
      </c>
      <c r="F450" s="189">
        <v>527</v>
      </c>
      <c r="G450" s="193">
        <v>367</v>
      </c>
      <c r="H450" s="191">
        <v>645</v>
      </c>
      <c r="I450" s="192">
        <v>687</v>
      </c>
      <c r="J450" s="189">
        <v>127</v>
      </c>
      <c r="K450" s="193">
        <v>172</v>
      </c>
      <c r="L450" s="191">
        <v>314</v>
      </c>
      <c r="M450" s="189">
        <v>473</v>
      </c>
      <c r="N450" s="194">
        <v>638</v>
      </c>
      <c r="O450" s="195">
        <v>796</v>
      </c>
      <c r="P450" s="189">
        <v>320</v>
      </c>
      <c r="Q450" s="193">
        <v>280</v>
      </c>
      <c r="R450" s="191">
        <v>527</v>
      </c>
      <c r="S450" s="192">
        <v>439</v>
      </c>
      <c r="T450" s="189">
        <v>86</v>
      </c>
      <c r="U450" s="193">
        <v>113</v>
      </c>
      <c r="V450" s="191">
        <v>296</v>
      </c>
      <c r="W450" s="192">
        <v>394</v>
      </c>
      <c r="X450" s="189">
        <v>277</v>
      </c>
      <c r="Y450" s="193">
        <v>181</v>
      </c>
      <c r="Z450" s="191">
        <v>738</v>
      </c>
      <c r="AA450" s="189">
        <v>748</v>
      </c>
      <c r="AB450" s="172">
        <f t="shared" si="7729"/>
        <v>5047</v>
      </c>
      <c r="AC450" s="173">
        <f t="shared" si="7730"/>
        <v>5184</v>
      </c>
      <c r="AE450" s="299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5.2588105726872246E-2</v>
      </c>
      <c r="BK450" s="130">
        <f t="shared" ref="BK450" si="7894">C450/C467</f>
        <v>4.0968107903693429E-2</v>
      </c>
      <c r="BL450" s="131">
        <f t="shared" ref="BL450" si="7895">D450/D467</f>
        <v>4.9941245593419503E-2</v>
      </c>
      <c r="BM450" s="132">
        <f t="shared" ref="BM450" si="7896">E450/E467</f>
        <v>5.6425485961123109E-2</v>
      </c>
      <c r="BN450" s="129">
        <f t="shared" ref="BN450" si="7897">F450/F467</f>
        <v>5.4730501609720636E-2</v>
      </c>
      <c r="BO450" s="130">
        <f t="shared" ref="BO450" si="7898">G450/G467</f>
        <v>4.097354024785084E-2</v>
      </c>
      <c r="BP450" s="131">
        <f t="shared" ref="BP450" si="7899">H450/H467</f>
        <v>5.6983832494036574E-2</v>
      </c>
      <c r="BQ450" s="132">
        <f t="shared" ref="BQ450" si="7900">I450/I467</f>
        <v>5.6557174611015067E-2</v>
      </c>
      <c r="BR450" s="129">
        <f t="shared" ref="BR450" si="7901">J450/J467</f>
        <v>5.5410122164048864E-2</v>
      </c>
      <c r="BS450" s="130">
        <f t="shared" ref="BS450" si="7902">K450/K467</f>
        <v>7.8039927404718698E-2</v>
      </c>
      <c r="BT450" s="131">
        <f t="shared" ref="BT450" si="7903">L450/L467</f>
        <v>4.4748468006270484E-2</v>
      </c>
      <c r="BU450" s="129">
        <f t="shared" ref="BU450" si="7904">M450/M467</f>
        <v>7.182991647684131E-2</v>
      </c>
      <c r="BV450" s="133">
        <f t="shared" ref="BV450" si="7905">N450/N467</f>
        <v>4.8679993895925533E-2</v>
      </c>
      <c r="BW450" s="134">
        <f t="shared" ref="BW450" si="7906">O450/O467</f>
        <v>6.1729352462194652E-2</v>
      </c>
      <c r="BX450" s="129">
        <f t="shared" ref="BX450" si="7907">P450/P467</f>
        <v>4.8573163327261686E-2</v>
      </c>
      <c r="BY450" s="130">
        <f t="shared" ref="BY450" si="7908">Q450/Q467</f>
        <v>4.3143297380585519E-2</v>
      </c>
      <c r="BZ450" s="131">
        <f t="shared" ref="BZ450" si="7909">R450/R467</f>
        <v>6.5263157894736842E-2</v>
      </c>
      <c r="CA450" s="132">
        <f t="shared" ref="CA450" si="7910">S450/S467</f>
        <v>5.4493545183714E-2</v>
      </c>
      <c r="CB450" s="129">
        <f t="shared" ref="CB450" si="7911">T450/T467</f>
        <v>4.8152295632698766E-2</v>
      </c>
      <c r="CC450" s="130">
        <f t="shared" ref="CC450" si="7912">U450/U467</f>
        <v>5.741869918699187E-2</v>
      </c>
      <c r="CD450" s="131">
        <f t="shared" ref="CD450" si="7913">V450/V467</f>
        <v>4.5405737076238684E-2</v>
      </c>
      <c r="CE450" s="132">
        <f t="shared" ref="CE450" si="7914">W450/W467</f>
        <v>5.4382332643202205E-2</v>
      </c>
      <c r="CF450" s="129">
        <f t="shared" ref="CF450" si="7915">X450/X467</f>
        <v>4.7907298512625388E-2</v>
      </c>
      <c r="CG450" s="130">
        <f t="shared" ref="CG450" si="7916">Y450/Y467</f>
        <v>4.9413049413049415E-2</v>
      </c>
      <c r="CH450" s="131">
        <f t="shared" ref="CH450" si="7917">Z450/Z467</f>
        <v>6.458388028353898E-2</v>
      </c>
      <c r="CI450" s="129">
        <f t="shared" ref="CI450" si="7918">AA450/AA467</f>
        <v>6.1241198624529231E-2</v>
      </c>
      <c r="CJ450" s="135">
        <f t="shared" ref="CJ450" si="7919">AB450/AB467</f>
        <v>5.3572944972826088E-2</v>
      </c>
      <c r="CK450" s="136">
        <f t="shared" ref="CK450" si="7920">AC450/AC467</f>
        <v>5.5113171239940036E-2</v>
      </c>
    </row>
    <row r="451" spans="1:89" ht="13.5" thickTop="1" x14ac:dyDescent="0.2">
      <c r="A451" s="146" t="s">
        <v>24</v>
      </c>
      <c r="B451" s="203">
        <v>342</v>
      </c>
      <c r="C451" s="197">
        <v>463</v>
      </c>
      <c r="D451" s="198">
        <v>174</v>
      </c>
      <c r="E451" s="199">
        <v>219</v>
      </c>
      <c r="F451" s="196">
        <v>474</v>
      </c>
      <c r="G451" s="200">
        <v>304</v>
      </c>
      <c r="H451" s="198">
        <v>600</v>
      </c>
      <c r="I451" s="199">
        <v>587</v>
      </c>
      <c r="J451" s="196">
        <v>133</v>
      </c>
      <c r="K451" s="200">
        <v>146</v>
      </c>
      <c r="L451" s="198">
        <v>345</v>
      </c>
      <c r="M451" s="196">
        <v>365</v>
      </c>
      <c r="N451" s="201">
        <v>593</v>
      </c>
      <c r="O451" s="204">
        <v>597</v>
      </c>
      <c r="P451" s="196">
        <v>296</v>
      </c>
      <c r="Q451" s="200">
        <v>270</v>
      </c>
      <c r="R451" s="198">
        <v>447</v>
      </c>
      <c r="S451" s="199">
        <v>394</v>
      </c>
      <c r="T451" s="196">
        <v>64</v>
      </c>
      <c r="U451" s="200">
        <v>123</v>
      </c>
      <c r="V451" s="198">
        <v>235</v>
      </c>
      <c r="W451" s="205">
        <v>409</v>
      </c>
      <c r="X451" s="196">
        <v>236</v>
      </c>
      <c r="Y451" s="200">
        <v>153</v>
      </c>
      <c r="Z451" s="198">
        <v>688</v>
      </c>
      <c r="AA451" s="196">
        <v>763</v>
      </c>
      <c r="AB451" s="172">
        <f t="shared" si="7729"/>
        <v>4627</v>
      </c>
      <c r="AC451" s="173">
        <f t="shared" si="7730"/>
        <v>4793</v>
      </c>
      <c r="AE451" s="275" t="str">
        <f>$AE$17</f>
        <v>17:00 - 17:59</v>
      </c>
      <c r="AF451" s="126">
        <f t="shared" ref="AF451:AU452" si="7921">SUMIF($A$9:$A$32,$AE451,B$443:B$466)</f>
        <v>456</v>
      </c>
      <c r="AG451" s="186">
        <f t="shared" si="7921"/>
        <v>909</v>
      </c>
      <c r="AH451" s="127">
        <f t="shared" si="7921"/>
        <v>296</v>
      </c>
      <c r="AI451" s="180">
        <f t="shared" si="7921"/>
        <v>313</v>
      </c>
      <c r="AJ451" s="126">
        <f t="shared" si="7921"/>
        <v>537</v>
      </c>
      <c r="AK451" s="128">
        <f t="shared" si="7921"/>
        <v>1271</v>
      </c>
      <c r="AL451" s="127">
        <f t="shared" si="7921"/>
        <v>795</v>
      </c>
      <c r="AM451" s="180">
        <f t="shared" si="7921"/>
        <v>1476</v>
      </c>
      <c r="AN451" s="126">
        <f t="shared" si="7921"/>
        <v>324</v>
      </c>
      <c r="AO451" s="128">
        <f t="shared" si="7921"/>
        <v>79</v>
      </c>
      <c r="AP451" s="127">
        <f t="shared" si="7921"/>
        <v>871</v>
      </c>
      <c r="AQ451" s="126">
        <f t="shared" si="7921"/>
        <v>241</v>
      </c>
      <c r="AR451" s="179">
        <f t="shared" si="7921"/>
        <v>1384</v>
      </c>
      <c r="AS451" s="181">
        <f t="shared" si="7921"/>
        <v>936</v>
      </c>
      <c r="AT451" s="126">
        <f t="shared" si="7921"/>
        <v>717</v>
      </c>
      <c r="AU451" s="128">
        <f t="shared" si="7921"/>
        <v>634</v>
      </c>
      <c r="AV451" s="127">
        <f t="shared" ref="AP451:BE452" si="7922">SUMIF($A$9:$A$32,$AE451,R$443:R$466)</f>
        <v>638</v>
      </c>
      <c r="AW451" s="180">
        <f t="shared" si="7922"/>
        <v>776</v>
      </c>
      <c r="AX451" s="126">
        <f t="shared" si="7922"/>
        <v>291</v>
      </c>
      <c r="AY451" s="128">
        <f t="shared" si="7922"/>
        <v>51</v>
      </c>
      <c r="AZ451" s="127">
        <f t="shared" si="7922"/>
        <v>723</v>
      </c>
      <c r="BA451" s="180">
        <f t="shared" si="7922"/>
        <v>471</v>
      </c>
      <c r="BB451" s="126">
        <f t="shared" si="7922"/>
        <v>720</v>
      </c>
      <c r="BC451" s="128">
        <f t="shared" si="7922"/>
        <v>180</v>
      </c>
      <c r="BD451" s="184">
        <f t="shared" si="7922"/>
        <v>901</v>
      </c>
      <c r="BE451" s="185">
        <f t="shared" si="7922"/>
        <v>1007</v>
      </c>
      <c r="BF451" s="170">
        <f>AF451+AH451+AJ451+AL451+AN451+AP451+AR451+AT451+AV451+AX451+AZ451+BB451+BD451</f>
        <v>8653</v>
      </c>
      <c r="BG451" s="171">
        <f>AG451+AI451+AK451+AM451+AO451+AQ451+AS451+AU451+AW451+AY451+BA451+BC451+BE451</f>
        <v>8344</v>
      </c>
      <c r="BI451" s="146" t="s">
        <v>24</v>
      </c>
      <c r="BJ451" s="129">
        <f>B451/B467</f>
        <v>4.7081497797356826E-2</v>
      </c>
      <c r="BK451" s="130">
        <f t="shared" ref="BK451" si="7923">C451/C467</f>
        <v>5.8363796798184799E-2</v>
      </c>
      <c r="BL451" s="131">
        <f t="shared" ref="BL451" si="7924">D451/D467</f>
        <v>5.1116333725029377E-2</v>
      </c>
      <c r="BM451" s="132">
        <f t="shared" ref="BM451" si="7925">E451/E467</f>
        <v>5.9125269978401729E-2</v>
      </c>
      <c r="BN451" s="129">
        <f t="shared" ref="BN451" si="7926">F451/F467</f>
        <v>4.9226295565479285E-2</v>
      </c>
      <c r="BO451" s="130">
        <f t="shared" ref="BO451" si="7927">G451/G467</f>
        <v>3.3939935246176174E-2</v>
      </c>
      <c r="BP451" s="131">
        <f t="shared" ref="BP451" si="7928">H451/H467</f>
        <v>5.3008216273522396E-2</v>
      </c>
      <c r="BQ451" s="132">
        <f t="shared" ref="BQ451" si="7929">I451/I467</f>
        <v>4.832468922367663E-2</v>
      </c>
      <c r="BR451" s="129">
        <f t="shared" ref="BR451" si="7930">J451/J467</f>
        <v>5.8027923211169286E-2</v>
      </c>
      <c r="BS451" s="130">
        <f t="shared" ref="BS451" si="7931">K451/K467</f>
        <v>6.6243194192377494E-2</v>
      </c>
      <c r="BT451" s="131">
        <f t="shared" ref="BT451" si="7932">L451/L467</f>
        <v>4.9166310389055154E-2</v>
      </c>
      <c r="BU451" s="129">
        <f t="shared" ref="BU451" si="7933">M451/M467</f>
        <v>5.5429005315110101E-2</v>
      </c>
      <c r="BV451" s="133">
        <f t="shared" ref="BV451" si="7934">N451/N467</f>
        <v>4.5246452006714483E-2</v>
      </c>
      <c r="BW451" s="134">
        <f t="shared" ref="BW451" si="7935">O451/O467</f>
        <v>4.6297014346645987E-2</v>
      </c>
      <c r="BX451" s="129">
        <f t="shared" ref="BX451" si="7936">P451/P467</f>
        <v>4.4930176077717064E-2</v>
      </c>
      <c r="BY451" s="130">
        <f t="shared" ref="BY451" si="7937">Q451/Q467</f>
        <v>4.1602465331278891E-2</v>
      </c>
      <c r="BZ451" s="131">
        <f t="shared" ref="BZ451" si="7938">R451/R467</f>
        <v>5.5356037151702786E-2</v>
      </c>
      <c r="CA451" s="132">
        <f t="shared" ref="CA451" si="7939">S451/S467</f>
        <v>4.8907646474677262E-2</v>
      </c>
      <c r="CB451" s="129">
        <f t="shared" ref="CB451" si="7940">T451/T467</f>
        <v>3.5834266517357223E-2</v>
      </c>
      <c r="CC451" s="130">
        <f t="shared" ref="CC451" si="7941">U451/U467</f>
        <v>6.25E-2</v>
      </c>
      <c r="CD451" s="131">
        <f t="shared" ref="CD451" si="7942">V451/V467</f>
        <v>3.6048473692284096E-2</v>
      </c>
      <c r="CE451" s="132">
        <f t="shared" ref="CE451" si="7943">W451/W467</f>
        <v>5.6452726017943412E-2</v>
      </c>
      <c r="CF451" s="129">
        <f t="shared" ref="CF451" si="7944">X451/X467</f>
        <v>4.0816326530612242E-2</v>
      </c>
      <c r="CG451" s="130">
        <f t="shared" ref="CG451" si="7945">Y451/Y467</f>
        <v>4.1769041769041768E-2</v>
      </c>
      <c r="CH451" s="131">
        <f t="shared" ref="CH451" si="7946">Z451/Z467</f>
        <v>6.0208278638312768E-2</v>
      </c>
      <c r="CI451" s="129">
        <f t="shared" ref="CI451" si="7947">AA451/AA467</f>
        <v>6.2469297527427539E-2</v>
      </c>
      <c r="CJ451" s="135">
        <f t="shared" ref="CJ451" si="7948">AB451/AB467</f>
        <v>4.9114724864130432E-2</v>
      </c>
      <c r="CK451" s="136">
        <f t="shared" ref="CK451" si="7949">AC451/AC467</f>
        <v>5.0956294319643637E-2</v>
      </c>
    </row>
    <row r="452" spans="1:89" x14ac:dyDescent="0.2">
      <c r="A452" s="137" t="s">
        <v>25</v>
      </c>
      <c r="B452" s="206">
        <v>320</v>
      </c>
      <c r="C452" s="190">
        <v>365</v>
      </c>
      <c r="D452" s="191">
        <v>173</v>
      </c>
      <c r="E452" s="192">
        <v>194</v>
      </c>
      <c r="F452" s="189">
        <v>394</v>
      </c>
      <c r="G452" s="193">
        <v>358</v>
      </c>
      <c r="H452" s="191">
        <v>550</v>
      </c>
      <c r="I452" s="192">
        <v>610</v>
      </c>
      <c r="J452" s="189">
        <v>127</v>
      </c>
      <c r="K452" s="190">
        <v>110</v>
      </c>
      <c r="L452" s="191">
        <v>303</v>
      </c>
      <c r="M452" s="189">
        <v>324</v>
      </c>
      <c r="N452" s="194">
        <v>600</v>
      </c>
      <c r="O452" s="207">
        <v>612</v>
      </c>
      <c r="P452" s="189">
        <v>254</v>
      </c>
      <c r="Q452" s="190">
        <v>256</v>
      </c>
      <c r="R452" s="191">
        <v>422</v>
      </c>
      <c r="S452" s="192">
        <v>370</v>
      </c>
      <c r="T452" s="198">
        <v>71</v>
      </c>
      <c r="U452" s="189">
        <v>92</v>
      </c>
      <c r="V452" s="191">
        <v>306</v>
      </c>
      <c r="W452" s="208">
        <v>356</v>
      </c>
      <c r="X452" s="189">
        <v>261</v>
      </c>
      <c r="Y452" s="193">
        <v>146</v>
      </c>
      <c r="Z452" s="191">
        <v>619</v>
      </c>
      <c r="AA452" s="189">
        <v>722</v>
      </c>
      <c r="AB452" s="172">
        <f t="shared" si="7729"/>
        <v>4400</v>
      </c>
      <c r="AC452" s="173">
        <f t="shared" si="7730"/>
        <v>4515</v>
      </c>
      <c r="AE452" s="277" t="str">
        <f>$AE$18</f>
        <v>18:00 - 18:59</v>
      </c>
      <c r="AF452" s="126">
        <f t="shared" si="7921"/>
        <v>494</v>
      </c>
      <c r="AG452" s="190">
        <f t="shared" si="7921"/>
        <v>1038</v>
      </c>
      <c r="AH452" s="191">
        <f t="shared" si="7921"/>
        <v>170</v>
      </c>
      <c r="AI452" s="192">
        <f t="shared" si="7921"/>
        <v>336</v>
      </c>
      <c r="AJ452" s="278">
        <f t="shared" si="7921"/>
        <v>420</v>
      </c>
      <c r="AK452" s="193">
        <f t="shared" si="7921"/>
        <v>1360</v>
      </c>
      <c r="AL452" s="191">
        <f t="shared" si="7921"/>
        <v>670</v>
      </c>
      <c r="AM452" s="192">
        <f t="shared" si="7921"/>
        <v>1316</v>
      </c>
      <c r="AN452" s="278">
        <f t="shared" si="7921"/>
        <v>232</v>
      </c>
      <c r="AO452" s="193">
        <f t="shared" si="7921"/>
        <v>76</v>
      </c>
      <c r="AP452" s="191">
        <f t="shared" si="7922"/>
        <v>932</v>
      </c>
      <c r="AQ452" s="278">
        <f t="shared" si="7922"/>
        <v>199</v>
      </c>
      <c r="AR452" s="194">
        <f t="shared" si="7922"/>
        <v>1276</v>
      </c>
      <c r="AS452" s="195">
        <f t="shared" si="7922"/>
        <v>835</v>
      </c>
      <c r="AT452" s="278">
        <f t="shared" si="7922"/>
        <v>519</v>
      </c>
      <c r="AU452" s="193">
        <f t="shared" si="7922"/>
        <v>604</v>
      </c>
      <c r="AV452" s="191">
        <f t="shared" si="7922"/>
        <v>497</v>
      </c>
      <c r="AW452" s="192">
        <f t="shared" si="7922"/>
        <v>879</v>
      </c>
      <c r="AX452" s="278">
        <f t="shared" si="7922"/>
        <v>136</v>
      </c>
      <c r="AY452" s="193">
        <f t="shared" si="7922"/>
        <v>56</v>
      </c>
      <c r="AZ452" s="191">
        <f t="shared" si="7922"/>
        <v>899</v>
      </c>
      <c r="BA452" s="192">
        <f t="shared" si="7922"/>
        <v>508</v>
      </c>
      <c r="BB452" s="278">
        <f t="shared" si="7922"/>
        <v>549</v>
      </c>
      <c r="BC452" s="193">
        <f t="shared" si="7922"/>
        <v>233</v>
      </c>
      <c r="BD452" s="191">
        <f t="shared" si="7922"/>
        <v>698</v>
      </c>
      <c r="BE452" s="278">
        <f t="shared" si="7922"/>
        <v>1245</v>
      </c>
      <c r="BF452" s="172">
        <f>SUM(AF452,AH452,AJ452,AL452,AN452,AP452,AR452,AT452,AV452,AX452,AZ452,BB452,BD452)</f>
        <v>7492</v>
      </c>
      <c r="BG452" s="173">
        <f>SUM(AG452,AI452,AK452,AM452,AO452,AQ452,AS452,AU452,AW452,AY452,BA452,BC452,BE452)</f>
        <v>8685</v>
      </c>
      <c r="BI452" s="137" t="s">
        <v>25</v>
      </c>
      <c r="BJ452" s="129">
        <f>B452/B467</f>
        <v>4.405286343612335E-2</v>
      </c>
      <c r="BK452" s="130">
        <f t="shared" ref="BK452" si="7950">C452/C467</f>
        <v>4.6010336568763396E-2</v>
      </c>
      <c r="BL452" s="131">
        <f t="shared" ref="BL452" si="7951">D452/D467</f>
        <v>5.0822561692126907E-2</v>
      </c>
      <c r="BM452" s="132">
        <f t="shared" ref="BM452" si="7952">E452/E467</f>
        <v>5.2375809935205186E-2</v>
      </c>
      <c r="BN452" s="129">
        <f t="shared" ref="BN452" si="7953">F452/F467</f>
        <v>4.0918060027001768E-2</v>
      </c>
      <c r="BO452" s="130">
        <f t="shared" ref="BO452" si="7954">G452/G467</f>
        <v>3.9968739533325894E-2</v>
      </c>
      <c r="BP452" s="131">
        <f t="shared" ref="BP452" si="7955">H452/H467</f>
        <v>4.8590864917395532E-2</v>
      </c>
      <c r="BQ452" s="132">
        <f t="shared" ref="BQ452" si="7956">I452/I467</f>
        <v>5.0218160862764469E-2</v>
      </c>
      <c r="BR452" s="129">
        <f t="shared" ref="BR452" si="7957">J452/J467</f>
        <v>5.5410122164048864E-2</v>
      </c>
      <c r="BS452" s="130">
        <f t="shared" ref="BS452" si="7958">K452/K467</f>
        <v>4.9909255898366603E-2</v>
      </c>
      <c r="BT452" s="131">
        <f t="shared" ref="BT452" si="7959">L452/L467</f>
        <v>4.3180846515604956E-2</v>
      </c>
      <c r="BU452" s="129">
        <f t="shared" ref="BU452" si="7960">M452/M467</f>
        <v>4.920273348519362E-2</v>
      </c>
      <c r="BV452" s="133">
        <f t="shared" ref="BV452" si="7961">N452/N467</f>
        <v>4.5780558522813979E-2</v>
      </c>
      <c r="BW452" s="134">
        <f t="shared" ref="BW452" si="7962">O452/O467</f>
        <v>4.7460255913144629E-2</v>
      </c>
      <c r="BX452" s="129">
        <f t="shared" ref="BX452" si="7963">P452/P467</f>
        <v>3.8554948391013963E-2</v>
      </c>
      <c r="BY452" s="130">
        <f t="shared" ref="BY452" si="7964">Q452/Q467</f>
        <v>3.9445300462249616E-2</v>
      </c>
      <c r="BZ452" s="131">
        <f t="shared" ref="BZ452" si="7965">R452/R467</f>
        <v>5.2260061919504643E-2</v>
      </c>
      <c r="CA452" s="132">
        <f t="shared" ref="CA452" si="7966">S452/S467</f>
        <v>4.5928500496524333E-2</v>
      </c>
      <c r="CB452" s="129">
        <f t="shared" ref="CB452" si="7967">T452/T467</f>
        <v>3.9753639417693172E-2</v>
      </c>
      <c r="CC452" s="130">
        <f t="shared" ref="CC452" si="7968">U452/U467</f>
        <v>4.6747967479674794E-2</v>
      </c>
      <c r="CD452" s="131">
        <f t="shared" ref="CD452" si="7969">V452/V467</f>
        <v>4.6939714680165667E-2</v>
      </c>
      <c r="CE452" s="132">
        <f t="shared" ref="CE452" si="7970">W452/W467</f>
        <v>4.9137336093857835E-2</v>
      </c>
      <c r="CF452" s="129">
        <f t="shared" ref="CF452" si="7971">X452/X467</f>
        <v>4.5140089934278795E-2</v>
      </c>
      <c r="CG452" s="130">
        <f t="shared" ref="CG452" si="7972">Y452/Y467</f>
        <v>3.9858039858039859E-2</v>
      </c>
      <c r="CH452" s="131">
        <f t="shared" ref="CH452" si="7973">Z452/Z467</f>
        <v>5.4169948367900587E-2</v>
      </c>
      <c r="CI452" s="129">
        <f t="shared" ref="CI452" si="7974">AA452/AA467</f>
        <v>5.9112493859505483E-2</v>
      </c>
      <c r="CJ452" s="135">
        <f t="shared" ref="CJ452" si="7975">AB452/AB467</f>
        <v>4.6705163043478264E-2</v>
      </c>
      <c r="CK452" s="136">
        <f t="shared" ref="CK452" si="7976">AC452/AC467</f>
        <v>4.8000765460711664E-2</v>
      </c>
    </row>
    <row r="453" spans="1:89" ht="13.5" thickBot="1" x14ac:dyDescent="0.25">
      <c r="A453" s="146" t="s">
        <v>26</v>
      </c>
      <c r="B453" s="203">
        <v>263</v>
      </c>
      <c r="C453" s="197">
        <v>341</v>
      </c>
      <c r="D453" s="198">
        <v>149</v>
      </c>
      <c r="E453" s="199">
        <v>189</v>
      </c>
      <c r="F453" s="196">
        <v>365</v>
      </c>
      <c r="G453" s="200">
        <v>355</v>
      </c>
      <c r="H453" s="198">
        <v>527</v>
      </c>
      <c r="I453" s="199">
        <v>574</v>
      </c>
      <c r="J453" s="196">
        <v>112</v>
      </c>
      <c r="K453" s="197">
        <v>96</v>
      </c>
      <c r="L453" s="198">
        <v>287</v>
      </c>
      <c r="M453" s="196">
        <v>257</v>
      </c>
      <c r="N453" s="201">
        <v>556</v>
      </c>
      <c r="O453" s="204">
        <v>485</v>
      </c>
      <c r="P453" s="196">
        <v>263</v>
      </c>
      <c r="Q453" s="197">
        <v>248</v>
      </c>
      <c r="R453" s="198">
        <v>373</v>
      </c>
      <c r="S453" s="199">
        <v>354</v>
      </c>
      <c r="T453" s="196">
        <v>74</v>
      </c>
      <c r="U453" s="200">
        <v>78</v>
      </c>
      <c r="V453" s="198">
        <v>255</v>
      </c>
      <c r="W453" s="205">
        <v>258</v>
      </c>
      <c r="X453" s="196">
        <v>211</v>
      </c>
      <c r="Y453" s="200">
        <v>129</v>
      </c>
      <c r="Z453" s="198">
        <v>617</v>
      </c>
      <c r="AA453" s="196">
        <v>664</v>
      </c>
      <c r="AB453" s="172">
        <f t="shared" si="7729"/>
        <v>4052</v>
      </c>
      <c r="AC453" s="173">
        <f t="shared" si="7730"/>
        <v>4028</v>
      </c>
      <c r="AE453" s="275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3.6205947136563874E-2</v>
      </c>
      <c r="BK453" s="130">
        <f t="shared" ref="BK453" si="7977">C453/C467</f>
        <v>4.2984999369721416E-2</v>
      </c>
      <c r="BL453" s="131">
        <f t="shared" ref="BL453" si="7978">D453/D467</f>
        <v>4.3772032902467686E-2</v>
      </c>
      <c r="BM453" s="132">
        <f t="shared" ref="BM453" si="7979">E453/E467</f>
        <v>5.1025917926565877E-2</v>
      </c>
      <c r="BN453" s="129">
        <f t="shared" ref="BN453" si="7980">F453/F467</f>
        <v>3.7906324644303664E-2</v>
      </c>
      <c r="BO453" s="130">
        <f t="shared" ref="BO453" si="7981">G453/G467</f>
        <v>3.9633805961817571E-2</v>
      </c>
      <c r="BP453" s="131">
        <f t="shared" ref="BP453" si="7982">H453/H467</f>
        <v>4.6558883293577172E-2</v>
      </c>
      <c r="BQ453" s="132">
        <f t="shared" ref="BQ453" si="7983">I453/I467</f>
        <v>4.7254466123322632E-2</v>
      </c>
      <c r="BR453" s="129">
        <f t="shared" ref="BR453" si="7984">J453/J467</f>
        <v>4.8865619546247817E-2</v>
      </c>
      <c r="BS453" s="130">
        <f t="shared" ref="BS453" si="7985">K453/K467</f>
        <v>4.3557168784029036E-2</v>
      </c>
      <c r="BT453" s="131">
        <f t="shared" ref="BT453" si="7986">L453/L467</f>
        <v>4.090066980190965E-2</v>
      </c>
      <c r="BU453" s="129">
        <f t="shared" ref="BU453" si="7987">M453/M467</f>
        <v>3.9028094153378892E-2</v>
      </c>
      <c r="BV453" s="133">
        <f t="shared" ref="BV453" si="7988">N453/N467</f>
        <v>4.2423317564474289E-2</v>
      </c>
      <c r="BW453" s="134">
        <f t="shared" ref="BW453" si="7989">O453/O467</f>
        <v>3.7611477316789453E-2</v>
      </c>
      <c r="BX453" s="129">
        <f t="shared" ref="BX453" si="7990">P453/P467</f>
        <v>3.9921068609593199E-2</v>
      </c>
      <c r="BY453" s="130">
        <f t="shared" ref="BY453" si="7991">Q453/Q467</f>
        <v>3.8212634822804313E-2</v>
      </c>
      <c r="BZ453" s="131">
        <f t="shared" ref="BZ453" si="7992">R453/R467</f>
        <v>4.6191950464396288E-2</v>
      </c>
      <c r="CA453" s="132">
        <f t="shared" ref="CA453" si="7993">S453/S467</f>
        <v>4.3942403177755711E-2</v>
      </c>
      <c r="CB453" s="129">
        <f t="shared" ref="CB453" si="7994">T453/T467</f>
        <v>4.1433370660694288E-2</v>
      </c>
      <c r="CC453" s="130">
        <f t="shared" ref="CC453" si="7995">U453/U467</f>
        <v>3.9634146341463415E-2</v>
      </c>
      <c r="CD453" s="131">
        <f t="shared" ref="CD453" si="7996">V453/V467</f>
        <v>3.9116428900138056E-2</v>
      </c>
      <c r="CE453" s="132">
        <f t="shared" ref="CE453" si="7997">W453/W467</f>
        <v>3.5610766045548657E-2</v>
      </c>
      <c r="CF453" s="129">
        <f t="shared" ref="CF453" si="7998">X453/X467</f>
        <v>3.6492563126945696E-2</v>
      </c>
      <c r="CG453" s="130">
        <f t="shared" ref="CG453" si="7999">Y453/Y467</f>
        <v>3.5217035217035217E-2</v>
      </c>
      <c r="CH453" s="131">
        <f t="shared" ref="CH453" si="8000">Z453/Z467</f>
        <v>5.3994924302091539E-2</v>
      </c>
      <c r="CI453" s="129">
        <f t="shared" ref="CI453" si="8001">AA453/AA467</f>
        <v>5.4363844768298676E-2</v>
      </c>
      <c r="CJ453" s="135">
        <f t="shared" ref="CJ453" si="8002">AB453/AB467</f>
        <v>4.3011209239130432E-2</v>
      </c>
      <c r="CK453" s="136">
        <f t="shared" ref="CK453" si="8003">AC453/AC467</f>
        <v>4.2823274258194148E-2</v>
      </c>
    </row>
    <row r="454" spans="1:89" ht="14.25" thickTop="1" thickBot="1" x14ac:dyDescent="0.25">
      <c r="A454" s="137" t="s">
        <v>27</v>
      </c>
      <c r="B454" s="206">
        <v>278</v>
      </c>
      <c r="C454" s="190">
        <v>372</v>
      </c>
      <c r="D454" s="191">
        <v>166</v>
      </c>
      <c r="E454" s="192">
        <v>199</v>
      </c>
      <c r="F454" s="189">
        <v>316</v>
      </c>
      <c r="G454" s="193">
        <v>394</v>
      </c>
      <c r="H454" s="191">
        <v>533</v>
      </c>
      <c r="I454" s="192">
        <v>652</v>
      </c>
      <c r="J454" s="189">
        <v>107</v>
      </c>
      <c r="K454" s="190">
        <v>79</v>
      </c>
      <c r="L454" s="191">
        <v>367</v>
      </c>
      <c r="M454" s="189">
        <v>238</v>
      </c>
      <c r="N454" s="194">
        <v>636</v>
      </c>
      <c r="O454" s="207">
        <v>515</v>
      </c>
      <c r="P454" s="189">
        <v>306</v>
      </c>
      <c r="Q454" s="190">
        <v>271</v>
      </c>
      <c r="R454" s="191">
        <v>403</v>
      </c>
      <c r="S454" s="192">
        <v>312</v>
      </c>
      <c r="T454" s="189">
        <v>81</v>
      </c>
      <c r="U454" s="193">
        <v>70</v>
      </c>
      <c r="V454" s="191">
        <v>352</v>
      </c>
      <c r="W454" s="208">
        <v>374</v>
      </c>
      <c r="X454" s="189">
        <v>239</v>
      </c>
      <c r="Y454" s="193">
        <v>129</v>
      </c>
      <c r="Z454" s="191">
        <v>655</v>
      </c>
      <c r="AA454" s="189">
        <v>638</v>
      </c>
      <c r="AB454" s="172">
        <f t="shared" si="7729"/>
        <v>4439</v>
      </c>
      <c r="AC454" s="173">
        <f t="shared" si="7730"/>
        <v>4243</v>
      </c>
      <c r="AE454" s="269" t="s">
        <v>13</v>
      </c>
      <c r="AF454" s="20">
        <f t="shared" ref="AF454:BG454" si="8004">SUM(AF451:AF453)</f>
        <v>950</v>
      </c>
      <c r="AG454" s="21">
        <f t="shared" si="8004"/>
        <v>1947</v>
      </c>
      <c r="AH454" s="20">
        <f t="shared" si="8004"/>
        <v>466</v>
      </c>
      <c r="AI454" s="21">
        <f t="shared" si="8004"/>
        <v>649</v>
      </c>
      <c r="AJ454" s="20">
        <f t="shared" si="8004"/>
        <v>957</v>
      </c>
      <c r="AK454" s="21">
        <f t="shared" si="8004"/>
        <v>2631</v>
      </c>
      <c r="AL454" s="20">
        <f t="shared" si="8004"/>
        <v>1465</v>
      </c>
      <c r="AM454" s="21">
        <f t="shared" si="8004"/>
        <v>2792</v>
      </c>
      <c r="AN454" s="20">
        <f t="shared" si="8004"/>
        <v>556</v>
      </c>
      <c r="AO454" s="21">
        <f t="shared" si="8004"/>
        <v>155</v>
      </c>
      <c r="AP454" s="20">
        <f t="shared" si="8004"/>
        <v>1803</v>
      </c>
      <c r="AQ454" s="21">
        <f t="shared" si="8004"/>
        <v>440</v>
      </c>
      <c r="AR454" s="20">
        <f t="shared" si="8004"/>
        <v>2660</v>
      </c>
      <c r="AS454" s="21">
        <f t="shared" si="8004"/>
        <v>1771</v>
      </c>
      <c r="AT454" s="20">
        <f t="shared" si="8004"/>
        <v>1236</v>
      </c>
      <c r="AU454" s="21">
        <f t="shared" si="8004"/>
        <v>1238</v>
      </c>
      <c r="AV454" s="20">
        <f t="shared" si="8004"/>
        <v>1135</v>
      </c>
      <c r="AW454" s="21">
        <f t="shared" si="8004"/>
        <v>1655</v>
      </c>
      <c r="AX454" s="20">
        <f t="shared" si="8004"/>
        <v>427</v>
      </c>
      <c r="AY454" s="21">
        <f t="shared" si="8004"/>
        <v>107</v>
      </c>
      <c r="AZ454" s="20">
        <f t="shared" si="8004"/>
        <v>1622</v>
      </c>
      <c r="BA454" s="21">
        <f t="shared" si="8004"/>
        <v>979</v>
      </c>
      <c r="BB454" s="20">
        <f t="shared" si="8004"/>
        <v>1269</v>
      </c>
      <c r="BC454" s="21">
        <f t="shared" si="8004"/>
        <v>413</v>
      </c>
      <c r="BD454" s="20">
        <f t="shared" si="8004"/>
        <v>1599</v>
      </c>
      <c r="BE454" s="21">
        <f t="shared" si="8004"/>
        <v>2252</v>
      </c>
      <c r="BF454" s="174">
        <f t="shared" si="8004"/>
        <v>16145</v>
      </c>
      <c r="BG454" s="175">
        <f t="shared" si="8004"/>
        <v>17029</v>
      </c>
      <c r="BI454" s="137" t="s">
        <v>27</v>
      </c>
      <c r="BJ454" s="129">
        <f>B454/B467</f>
        <v>3.8270925110132158E-2</v>
      </c>
      <c r="BK454" s="130">
        <f t="shared" ref="BK454" si="8005">C454/C467</f>
        <v>4.6892726585150639E-2</v>
      </c>
      <c r="BL454" s="131">
        <f t="shared" ref="BL454" si="8006">D454/D467</f>
        <v>4.8766157461809637E-2</v>
      </c>
      <c r="BM454" s="132">
        <f t="shared" ref="BM454" si="8007">E454/E467</f>
        <v>5.3725701943844489E-2</v>
      </c>
      <c r="BN454" s="129">
        <f t="shared" ref="BN454" si="8008">F454/F467</f>
        <v>3.281753037698619E-2</v>
      </c>
      <c r="BO454" s="130">
        <f t="shared" ref="BO454" si="8009">G454/G467</f>
        <v>4.39879423914257E-2</v>
      </c>
      <c r="BP454" s="131">
        <f t="shared" ref="BP454" si="8010">H454/H467</f>
        <v>4.7088965456312394E-2</v>
      </c>
      <c r="BQ454" s="132">
        <f t="shared" ref="BQ454" si="8011">I454/I467</f>
        <v>5.3675804725446613E-2</v>
      </c>
      <c r="BR454" s="129">
        <f t="shared" ref="BR454" si="8012">J454/J467</f>
        <v>4.6684118673647468E-2</v>
      </c>
      <c r="BS454" s="130">
        <f t="shared" ref="BS454" si="8013">K454/K467</f>
        <v>3.5843920145190562E-2</v>
      </c>
      <c r="BT454" s="131">
        <f t="shared" ref="BT454" si="8014">L454/L467</f>
        <v>5.2301553370386202E-2</v>
      </c>
      <c r="BU454" s="129">
        <f t="shared" ref="BU454" si="8015">M454/M467</f>
        <v>3.6142748671222476E-2</v>
      </c>
      <c r="BV454" s="133">
        <f t="shared" ref="BV454" si="8016">N454/N467</f>
        <v>4.8527392034182819E-2</v>
      </c>
      <c r="BW454" s="134">
        <f t="shared" ref="BW454" si="8017">O454/O467</f>
        <v>3.9937960449786737E-2</v>
      </c>
      <c r="BX454" s="129">
        <f t="shared" ref="BX454" si="8018">P454/P467</f>
        <v>4.6448087431693992E-2</v>
      </c>
      <c r="BY454" s="130">
        <f t="shared" ref="BY454" si="8019">Q454/Q467</f>
        <v>4.1756548536209553E-2</v>
      </c>
      <c r="BZ454" s="131">
        <f t="shared" ref="BZ454" si="8020">R454/R467</f>
        <v>4.9907120743034057E-2</v>
      </c>
      <c r="CA454" s="132">
        <f t="shared" ref="CA454" si="8021">S454/S467</f>
        <v>3.8728897715988087E-2</v>
      </c>
      <c r="CB454" s="129">
        <f t="shared" ref="CB454" si="8022">T454/T467</f>
        <v>4.5352743561030237E-2</v>
      </c>
      <c r="CC454" s="130">
        <f t="shared" ref="CC454" si="8023">U454/U467</f>
        <v>3.556910569105691E-2</v>
      </c>
      <c r="CD454" s="131">
        <f t="shared" ref="CD454" si="8024">V454/V467</f>
        <v>5.3996011658229787E-2</v>
      </c>
      <c r="CE454" s="132">
        <f t="shared" ref="CE454" si="8025">W454/W467</f>
        <v>5.1621808143547276E-2</v>
      </c>
      <c r="CF454" s="129">
        <f t="shared" ref="CF454" si="8026">X454/X467</f>
        <v>4.1335178139052228E-2</v>
      </c>
      <c r="CG454" s="130">
        <f t="shared" ref="CG454" si="8027">Y454/Y467</f>
        <v>3.5217035217035217E-2</v>
      </c>
      <c r="CH454" s="131">
        <f t="shared" ref="CH454" si="8028">Z454/Z467</f>
        <v>5.7320381552463461E-2</v>
      </c>
      <c r="CI454" s="129">
        <f t="shared" ref="CI454" si="8029">AA454/AA467</f>
        <v>5.2235140003274928E-2</v>
      </c>
      <c r="CJ454" s="135">
        <f t="shared" ref="CJ454" si="8030">AB454/AB467</f>
        <v>4.7119140625E-2</v>
      </c>
      <c r="CK454" s="136">
        <f t="shared" ref="CK454" si="8031">AC454/AC467</f>
        <v>4.5109024994418517E-2</v>
      </c>
    </row>
    <row r="455" spans="1:89" ht="13.5" thickTop="1" x14ac:dyDescent="0.2">
      <c r="A455" s="146" t="s">
        <v>28</v>
      </c>
      <c r="B455" s="203">
        <v>265</v>
      </c>
      <c r="C455" s="197">
        <v>509</v>
      </c>
      <c r="D455" s="198">
        <v>183</v>
      </c>
      <c r="E455" s="199">
        <v>221</v>
      </c>
      <c r="F455" s="196">
        <v>321</v>
      </c>
      <c r="G455" s="200">
        <v>594</v>
      </c>
      <c r="H455" s="198">
        <v>618</v>
      </c>
      <c r="I455" s="199">
        <v>738</v>
      </c>
      <c r="J455" s="196">
        <v>161</v>
      </c>
      <c r="K455" s="197">
        <v>70</v>
      </c>
      <c r="L455" s="198">
        <v>460</v>
      </c>
      <c r="M455" s="196">
        <v>208</v>
      </c>
      <c r="N455" s="201">
        <v>825</v>
      </c>
      <c r="O455" s="204">
        <v>525</v>
      </c>
      <c r="P455" s="196">
        <v>369</v>
      </c>
      <c r="Q455" s="197">
        <v>279</v>
      </c>
      <c r="R455" s="198">
        <v>417</v>
      </c>
      <c r="S455" s="199">
        <v>498</v>
      </c>
      <c r="T455" s="196">
        <v>144</v>
      </c>
      <c r="U455" s="200">
        <v>45</v>
      </c>
      <c r="V455" s="198">
        <v>473</v>
      </c>
      <c r="W455" s="205">
        <v>383</v>
      </c>
      <c r="X455" s="196">
        <v>317</v>
      </c>
      <c r="Y455" s="200">
        <v>139</v>
      </c>
      <c r="Z455" s="198">
        <v>677</v>
      </c>
      <c r="AA455" s="196">
        <v>827</v>
      </c>
      <c r="AB455" s="172">
        <f t="shared" si="7729"/>
        <v>5230</v>
      </c>
      <c r="AC455" s="173">
        <f t="shared" si="7730"/>
        <v>5036</v>
      </c>
      <c r="BI455" s="146" t="s">
        <v>28</v>
      </c>
      <c r="BJ455" s="129">
        <f>B455/B467</f>
        <v>3.6481277533039647E-2</v>
      </c>
      <c r="BK455" s="130">
        <f t="shared" ref="BK455" si="8032">C455/C467</f>
        <v>6.416235976301525E-2</v>
      </c>
      <c r="BL455" s="131">
        <f t="shared" ref="BL455" si="8033">D455/D467</f>
        <v>5.3760282021151587E-2</v>
      </c>
      <c r="BM455" s="132">
        <f t="shared" ref="BM455" si="8034">E455/E467</f>
        <v>5.9665226781857449E-2</v>
      </c>
      <c r="BN455" s="129">
        <f t="shared" ref="BN455" si="8035">F455/F467</f>
        <v>3.3336795098141032E-2</v>
      </c>
      <c r="BO455" s="130">
        <f t="shared" ref="BO455" si="8036">G455/G467</f>
        <v>6.6316847158646872E-2</v>
      </c>
      <c r="BP455" s="131">
        <f t="shared" ref="BP455" si="8037">H455/H467</f>
        <v>5.459846276172807E-2</v>
      </c>
      <c r="BQ455" s="132">
        <f t="shared" ref="BQ455" si="8038">I455/I467</f>
        <v>6.0755742158557668E-2</v>
      </c>
      <c r="BR455" s="129">
        <f t="shared" ref="BR455" si="8039">J455/J467</f>
        <v>7.0244328097731235E-2</v>
      </c>
      <c r="BS455" s="130">
        <f t="shared" ref="BS455" si="8040">K455/K467</f>
        <v>3.1760435571687839E-2</v>
      </c>
      <c r="BT455" s="131">
        <f t="shared" ref="BT455" si="8041">L455/L467</f>
        <v>6.5555080518740205E-2</v>
      </c>
      <c r="BU455" s="129">
        <f t="shared" ref="BU455" si="8042">M455/M467</f>
        <v>3.1586940015186027E-2</v>
      </c>
      <c r="BV455" s="133">
        <f t="shared" ref="BV455" si="8043">N455/N467</f>
        <v>6.2948267968869223E-2</v>
      </c>
      <c r="BW455" s="134">
        <f t="shared" ref="BW455" si="8044">O455/O467</f>
        <v>4.0713454827452498E-2</v>
      </c>
      <c r="BX455" s="129">
        <f t="shared" ref="BX455" si="8045">P455/P467</f>
        <v>5.6010928961748634E-2</v>
      </c>
      <c r="BY455" s="130">
        <f t="shared" ref="BY455" si="8046">Q455/Q467</f>
        <v>4.2989214175654857E-2</v>
      </c>
      <c r="BZ455" s="131">
        <f t="shared" ref="BZ455" si="8047">R455/R467</f>
        <v>5.1640866873065017E-2</v>
      </c>
      <c r="CA455" s="132">
        <f t="shared" ref="CA455" si="8048">S455/S467</f>
        <v>6.1817279046673286E-2</v>
      </c>
      <c r="CB455" s="129">
        <f t="shared" ref="CB455" si="8049">T455/T467</f>
        <v>8.062709966405375E-2</v>
      </c>
      <c r="CC455" s="130">
        <f t="shared" ref="CC455" si="8050">U455/U467</f>
        <v>2.2865853658536585E-2</v>
      </c>
      <c r="CD455" s="131">
        <f t="shared" ref="CD455" si="8051">V455/V467</f>
        <v>7.2557140665746284E-2</v>
      </c>
      <c r="CE455" s="132">
        <f t="shared" ref="CE455" si="8052">W455/W467</f>
        <v>5.2864044168391994E-2</v>
      </c>
      <c r="CF455" s="129">
        <f t="shared" ref="CF455" si="8053">X455/X467</f>
        <v>5.4825319958491874E-2</v>
      </c>
      <c r="CG455" s="130">
        <f t="shared" ref="CG455" si="8054">Y455/Y467</f>
        <v>3.7947037947037944E-2</v>
      </c>
      <c r="CH455" s="131">
        <f t="shared" ref="CH455" si="8055">Z455/Z467</f>
        <v>5.9245646276363001E-2</v>
      </c>
      <c r="CI455" s="129">
        <f t="shared" ref="CI455" si="8056">AA455/AA467</f>
        <v>6.7709186179793684E-2</v>
      </c>
      <c r="CJ455" s="135">
        <f t="shared" ref="CJ455" si="8057">AB455/AB467</f>
        <v>5.551545516304348E-2</v>
      </c>
      <c r="CK455" s="136">
        <f t="shared" ref="CK455" si="8058">AC455/AC467</f>
        <v>5.3539724221515823E-2</v>
      </c>
    </row>
    <row r="456" spans="1:89" x14ac:dyDescent="0.2">
      <c r="A456" s="137" t="s">
        <v>29</v>
      </c>
      <c r="B456" s="206">
        <v>322</v>
      </c>
      <c r="C456" s="190">
        <v>552</v>
      </c>
      <c r="D456" s="191">
        <v>249</v>
      </c>
      <c r="E456" s="192">
        <v>207</v>
      </c>
      <c r="F456" s="189">
        <v>413</v>
      </c>
      <c r="G456" s="193">
        <v>713</v>
      </c>
      <c r="H456" s="191">
        <v>671</v>
      </c>
      <c r="I456" s="192">
        <v>863</v>
      </c>
      <c r="J456" s="189">
        <v>228</v>
      </c>
      <c r="K456" s="190">
        <v>58</v>
      </c>
      <c r="L456" s="191">
        <v>691</v>
      </c>
      <c r="M456" s="189">
        <v>172</v>
      </c>
      <c r="N456" s="194">
        <v>1019</v>
      </c>
      <c r="O456" s="207">
        <v>600</v>
      </c>
      <c r="P456" s="189">
        <v>493</v>
      </c>
      <c r="Q456" s="190">
        <v>367</v>
      </c>
      <c r="R456" s="191">
        <v>451</v>
      </c>
      <c r="S456" s="192">
        <v>557</v>
      </c>
      <c r="T456" s="189">
        <v>277</v>
      </c>
      <c r="U456" s="193">
        <v>50</v>
      </c>
      <c r="V456" s="191">
        <v>626</v>
      </c>
      <c r="W456" s="208">
        <v>433</v>
      </c>
      <c r="X456" s="189">
        <v>518</v>
      </c>
      <c r="Y456" s="193">
        <v>140</v>
      </c>
      <c r="Z456" s="191">
        <v>850</v>
      </c>
      <c r="AA456" s="189">
        <v>707</v>
      </c>
      <c r="AB456" s="172">
        <f t="shared" si="7729"/>
        <v>6808</v>
      </c>
      <c r="AC456" s="173">
        <f t="shared" si="7730"/>
        <v>5419</v>
      </c>
      <c r="BI456" s="137" t="s">
        <v>29</v>
      </c>
      <c r="BJ456" s="129">
        <f>B456/B467</f>
        <v>4.4328193832599116E-2</v>
      </c>
      <c r="BK456" s="130">
        <f t="shared" ref="BK456" si="8059">C456/C467</f>
        <v>6.9582755577965463E-2</v>
      </c>
      <c r="BL456" s="131">
        <f t="shared" ref="BL456" si="8060">D456/D467</f>
        <v>7.3149236192714448E-2</v>
      </c>
      <c r="BM456" s="132">
        <f t="shared" ref="BM456" si="8061">E456/E467</f>
        <v>5.5885529157667389E-2</v>
      </c>
      <c r="BN456" s="129">
        <f t="shared" ref="BN456" si="8062">F456/F467</f>
        <v>4.2891265967390173E-2</v>
      </c>
      <c r="BO456" s="130">
        <f t="shared" ref="BO456" si="8063">G456/G467</f>
        <v>7.9602545495143465E-2</v>
      </c>
      <c r="BP456" s="131">
        <f t="shared" ref="BP456" si="8064">H456/H467</f>
        <v>5.9280855199222549E-2</v>
      </c>
      <c r="BQ456" s="132">
        <f t="shared" ref="BQ456" si="8065">I456/I467</f>
        <v>7.1046348892730718E-2</v>
      </c>
      <c r="BR456" s="129">
        <f t="shared" ref="BR456" si="8066">J456/J467</f>
        <v>9.947643979057591E-2</v>
      </c>
      <c r="BS456" s="130">
        <f t="shared" ref="BS456" si="8067">K456/K467</f>
        <v>2.6315789473684209E-2</v>
      </c>
      <c r="BT456" s="131">
        <f t="shared" ref="BT456" si="8068">L456/L467</f>
        <v>9.8475131822716264E-2</v>
      </c>
      <c r="BU456" s="129">
        <f t="shared" ref="BU456" si="8069">M456/M467</f>
        <v>2.6119969627942292E-2</v>
      </c>
      <c r="BV456" s="133">
        <f t="shared" ref="BV456" si="8070">N456/N467</f>
        <v>7.7750648557912402E-2</v>
      </c>
      <c r="BW456" s="134">
        <f t="shared" ref="BW456" si="8071">O456/O467</f>
        <v>4.6529662659945716E-2</v>
      </c>
      <c r="BX456" s="129">
        <f t="shared" ref="BX456" si="8072">P456/P467</f>
        <v>7.4833029751062541E-2</v>
      </c>
      <c r="BY456" s="130">
        <f t="shared" ref="BY456" si="8073">Q456/Q467</f>
        <v>5.6548536209553156E-2</v>
      </c>
      <c r="BZ456" s="131">
        <f t="shared" ref="BZ456" si="8074">R456/R467</f>
        <v>5.5851393188854487E-2</v>
      </c>
      <c r="CA456" s="132">
        <f t="shared" ref="CA456" si="8075">S456/S467</f>
        <v>6.9141012909632565E-2</v>
      </c>
      <c r="CB456" s="129">
        <f t="shared" ref="CB456" si="8076">T456/T467</f>
        <v>0.15509518477043674</v>
      </c>
      <c r="CC456" s="130">
        <f t="shared" ref="CC456" si="8077">U456/U467</f>
        <v>2.540650406504065E-2</v>
      </c>
      <c r="CD456" s="131">
        <f t="shared" ref="CD456" si="8078">V456/V467</f>
        <v>9.6026998005829117E-2</v>
      </c>
      <c r="CE456" s="132">
        <f t="shared" ref="CE456" si="8079">W456/W467</f>
        <v>5.976535541752933E-2</v>
      </c>
      <c r="CF456" s="129">
        <f t="shared" ref="CF456" si="8080">X456/X467</f>
        <v>8.9588377723970949E-2</v>
      </c>
      <c r="CG456" s="130">
        <f t="shared" ref="CG456" si="8081">Y456/Y467</f>
        <v>3.8220038220038222E-2</v>
      </c>
      <c r="CH456" s="131">
        <f t="shared" ref="CH456" si="8082">Z456/Z467</f>
        <v>7.438522796884571E-2</v>
      </c>
      <c r="CI456" s="129">
        <f t="shared" ref="CI456" si="8083">AA456/AA467</f>
        <v>5.7884394956607174E-2</v>
      </c>
      <c r="CJ456" s="135">
        <f t="shared" ref="CJ456" si="8084">AB456/AB467</f>
        <v>7.2265625E-2</v>
      </c>
      <c r="CK456" s="136">
        <f t="shared" ref="CK456" si="8085">AC456/AC467</f>
        <v>5.7611549951627136E-2</v>
      </c>
    </row>
    <row r="457" spans="1:89" x14ac:dyDescent="0.2">
      <c r="A457" s="146" t="s">
        <v>30</v>
      </c>
      <c r="B457" s="203">
        <v>456</v>
      </c>
      <c r="C457" s="197">
        <v>909</v>
      </c>
      <c r="D457" s="198">
        <v>296</v>
      </c>
      <c r="E457" s="199">
        <v>313</v>
      </c>
      <c r="F457" s="196">
        <v>537</v>
      </c>
      <c r="G457" s="200">
        <v>1271</v>
      </c>
      <c r="H457" s="198">
        <v>795</v>
      </c>
      <c r="I457" s="199">
        <v>1476</v>
      </c>
      <c r="J457" s="196">
        <v>324</v>
      </c>
      <c r="K457" s="197">
        <v>79</v>
      </c>
      <c r="L457" s="198">
        <v>871</v>
      </c>
      <c r="M457" s="196">
        <v>241</v>
      </c>
      <c r="N457" s="201">
        <v>1384</v>
      </c>
      <c r="O457" s="204">
        <v>936</v>
      </c>
      <c r="P457" s="196">
        <v>717</v>
      </c>
      <c r="Q457" s="197">
        <v>634</v>
      </c>
      <c r="R457" s="198">
        <v>638</v>
      </c>
      <c r="S457" s="199">
        <v>776</v>
      </c>
      <c r="T457" s="196">
        <v>291</v>
      </c>
      <c r="U457" s="200">
        <v>51</v>
      </c>
      <c r="V457" s="198">
        <v>723</v>
      </c>
      <c r="W457" s="205">
        <v>471</v>
      </c>
      <c r="X457" s="196">
        <v>720</v>
      </c>
      <c r="Y457" s="200">
        <v>180</v>
      </c>
      <c r="Z457" s="198">
        <v>901</v>
      </c>
      <c r="AA457" s="196">
        <v>1007</v>
      </c>
      <c r="AB457" s="172">
        <f t="shared" si="7729"/>
        <v>8653</v>
      </c>
      <c r="AC457" s="173">
        <f t="shared" si="7730"/>
        <v>8344</v>
      </c>
      <c r="BI457" s="146" t="s">
        <v>30</v>
      </c>
      <c r="BJ457" s="129">
        <f>B457/B467</f>
        <v>6.2775330396475773E-2</v>
      </c>
      <c r="BK457" s="130">
        <f t="shared" ref="BK457" si="8086">C457/C467</f>
        <v>0.11458464641371487</v>
      </c>
      <c r="BL457" s="131">
        <f t="shared" ref="BL457" si="8087">D457/D467</f>
        <v>8.6956521739130432E-2</v>
      </c>
      <c r="BM457" s="132">
        <f t="shared" ref="BM457" si="8088">E457/E467</f>
        <v>8.4503239740820732E-2</v>
      </c>
      <c r="BN457" s="129">
        <f t="shared" ref="BN457" si="8089">F457/F467</f>
        <v>5.5769031052030328E-2</v>
      </c>
      <c r="BO457" s="130">
        <f t="shared" ref="BO457" si="8090">G457/G467</f>
        <v>0.14190018979569052</v>
      </c>
      <c r="BP457" s="131">
        <f t="shared" ref="BP457" si="8091">H457/H467</f>
        <v>7.023588656241718E-2</v>
      </c>
      <c r="BQ457" s="132">
        <f t="shared" ref="BQ457" si="8092">I457/I467</f>
        <v>0.12151148431711534</v>
      </c>
      <c r="BR457" s="129">
        <f t="shared" ref="BR457" si="8093">J457/J467</f>
        <v>0.14136125654450263</v>
      </c>
      <c r="BS457" s="130">
        <f t="shared" ref="BS457" si="8094">K457/K467</f>
        <v>3.5843920145190562E-2</v>
      </c>
      <c r="BT457" s="131">
        <f t="shared" ref="BT457" si="8095">L457/L467</f>
        <v>0.12412711985178851</v>
      </c>
      <c r="BU457" s="129">
        <f t="shared" ref="BU457" si="8096">M457/M467</f>
        <v>3.6598329536826117E-2</v>
      </c>
      <c r="BV457" s="133">
        <f t="shared" ref="BV457" si="8097">N457/N467</f>
        <v>0.10560048832595757</v>
      </c>
      <c r="BW457" s="134">
        <f t="shared" ref="BW457" si="8098">O457/O467</f>
        <v>7.2586273749515318E-2</v>
      </c>
      <c r="BX457" s="129">
        <f t="shared" ref="BX457" si="8099">P457/P467</f>
        <v>0.10883424408014572</v>
      </c>
      <c r="BY457" s="130">
        <f t="shared" ref="BY457" si="8100">Q457/Q467</f>
        <v>9.7688751926040068E-2</v>
      </c>
      <c r="BZ457" s="131">
        <f t="shared" ref="BZ457" si="8101">R457/R467</f>
        <v>7.90092879256966E-2</v>
      </c>
      <c r="CA457" s="132">
        <f t="shared" ref="CA457" si="8102">S457/S467</f>
        <v>9.6325719960278056E-2</v>
      </c>
      <c r="CB457" s="129">
        <f t="shared" ref="CB457" si="8103">T457/T467</f>
        <v>0.16293393057110861</v>
      </c>
      <c r="CC457" s="130">
        <f t="shared" ref="CC457" si="8104">U457/U467</f>
        <v>2.5914634146341462E-2</v>
      </c>
      <c r="CD457" s="131">
        <f t="shared" ref="CD457" si="8105">V457/V467</f>
        <v>0.11090658076392085</v>
      </c>
      <c r="CE457" s="132">
        <f t="shared" ref="CE457" si="8106">W457/W467</f>
        <v>6.50103519668737E-2</v>
      </c>
      <c r="CF457" s="129">
        <f t="shared" ref="CF457" si="8107">X457/X467</f>
        <v>0.12452438602559668</v>
      </c>
      <c r="CG457" s="130">
        <f t="shared" ref="CG457" si="8108">Y457/Y467</f>
        <v>4.9140049140049137E-2</v>
      </c>
      <c r="CH457" s="131">
        <f t="shared" ref="CH457" si="8109">Z457/Z467</f>
        <v>7.8848341646976461E-2</v>
      </c>
      <c r="CI457" s="129">
        <f t="shared" ref="CI457" si="8110">AA457/AA467</f>
        <v>8.2446373014573443E-2</v>
      </c>
      <c r="CJ457" s="135">
        <f t="shared" ref="CJ457" si="8111">AB457/AB467</f>
        <v>9.184994904891304E-2</v>
      </c>
      <c r="CK457" s="136">
        <f t="shared" ref="CK457" si="8112">AC457/AC467</f>
        <v>8.8708391363051642E-2</v>
      </c>
    </row>
    <row r="458" spans="1:89" x14ac:dyDescent="0.2">
      <c r="A458" s="137" t="s">
        <v>31</v>
      </c>
      <c r="B458" s="206">
        <v>494</v>
      </c>
      <c r="C458" s="190">
        <v>1038</v>
      </c>
      <c r="D458" s="191">
        <v>170</v>
      </c>
      <c r="E458" s="192">
        <v>336</v>
      </c>
      <c r="F458" s="189">
        <v>420</v>
      </c>
      <c r="G458" s="193">
        <v>1360</v>
      </c>
      <c r="H458" s="191">
        <v>670</v>
      </c>
      <c r="I458" s="192">
        <v>1316</v>
      </c>
      <c r="J458" s="189">
        <v>232</v>
      </c>
      <c r="K458" s="190">
        <v>76</v>
      </c>
      <c r="L458" s="191">
        <v>932</v>
      </c>
      <c r="M458" s="189">
        <v>199</v>
      </c>
      <c r="N458" s="194">
        <v>1276</v>
      </c>
      <c r="O458" s="207">
        <v>835</v>
      </c>
      <c r="P458" s="189">
        <v>519</v>
      </c>
      <c r="Q458" s="190">
        <v>604</v>
      </c>
      <c r="R458" s="191">
        <v>497</v>
      </c>
      <c r="S458" s="192">
        <v>879</v>
      </c>
      <c r="T458" s="189">
        <v>136</v>
      </c>
      <c r="U458" s="193">
        <v>56</v>
      </c>
      <c r="V458" s="191">
        <v>899</v>
      </c>
      <c r="W458" s="208">
        <v>508</v>
      </c>
      <c r="X458" s="189">
        <v>549</v>
      </c>
      <c r="Y458" s="193">
        <v>233</v>
      </c>
      <c r="Z458" s="191">
        <v>698</v>
      </c>
      <c r="AA458" s="189">
        <v>1245</v>
      </c>
      <c r="AB458" s="172">
        <f t="shared" si="7729"/>
        <v>7492</v>
      </c>
      <c r="AC458" s="173">
        <f t="shared" si="7730"/>
        <v>8685</v>
      </c>
      <c r="BI458" s="137" t="s">
        <v>31</v>
      </c>
      <c r="BJ458" s="129">
        <f>B458/B467</f>
        <v>6.800660792951542E-2</v>
      </c>
      <c r="BK458" s="130">
        <f t="shared" ref="BK458" si="8113">C458/C467</f>
        <v>0.13084583385856549</v>
      </c>
      <c r="BL458" s="131">
        <f t="shared" ref="BL458" si="8114">D458/D467</f>
        <v>4.9941245593419503E-2</v>
      </c>
      <c r="BM458" s="132">
        <f t="shared" ref="BM458" si="8115">E458/E467</f>
        <v>9.0712742980561561E-2</v>
      </c>
      <c r="BN458" s="129">
        <f t="shared" ref="BN458" si="8116">F458/F467</f>
        <v>4.3618236577006961E-2</v>
      </c>
      <c r="BO458" s="130">
        <f t="shared" ref="BO458" si="8117">G458/G467</f>
        <v>0.15183655241710395</v>
      </c>
      <c r="BP458" s="131">
        <f t="shared" ref="BP458" si="8118">H458/H467</f>
        <v>5.9192508172100006E-2</v>
      </c>
      <c r="BQ458" s="132">
        <f t="shared" ref="BQ458" si="8119">I458/I467</f>
        <v>0.10833950769737384</v>
      </c>
      <c r="BR458" s="129">
        <f t="shared" ref="BR458" si="8120">J458/J467</f>
        <v>0.1012216404886562</v>
      </c>
      <c r="BS458" s="130">
        <f t="shared" ref="BS458" si="8121">K458/K467</f>
        <v>3.4482758620689655E-2</v>
      </c>
      <c r="BT458" s="131">
        <f t="shared" ref="BT458" si="8122">L458/L467</f>
        <v>0.13282029357275188</v>
      </c>
      <c r="BU458" s="129">
        <f t="shared" ref="BU458" si="8123">M458/M467</f>
        <v>3.0220197418375096E-2</v>
      </c>
      <c r="BV458" s="133">
        <f t="shared" ref="BV458" si="8124">N458/N467</f>
        <v>9.7359987791851066E-2</v>
      </c>
      <c r="BW458" s="134">
        <f t="shared" ref="BW458" si="8125">O458/O467</f>
        <v>6.4753780535091121E-2</v>
      </c>
      <c r="BX458" s="129">
        <f t="shared" ref="BX458" si="8126">P458/P467</f>
        <v>7.8779599271402545E-2</v>
      </c>
      <c r="BY458" s="130">
        <f t="shared" ref="BY458" si="8127">Q458/Q467</f>
        <v>9.306625577812018E-2</v>
      </c>
      <c r="BZ458" s="131">
        <f t="shared" ref="BZ458" si="8128">R458/R467</f>
        <v>6.1547987616099073E-2</v>
      </c>
      <c r="CA458" s="132">
        <f t="shared" ref="CA458" si="8129">S458/S467</f>
        <v>0.10911122144985104</v>
      </c>
      <c r="CB458" s="129">
        <f t="shared" ref="CB458" si="8130">T458/T467</f>
        <v>7.6147816349384098E-2</v>
      </c>
      <c r="CC458" s="130">
        <f t="shared" ref="CC458" si="8131">U458/U467</f>
        <v>2.8455284552845527E-2</v>
      </c>
      <c r="CD458" s="131">
        <f t="shared" ref="CD458" si="8132">V458/V467</f>
        <v>0.13790458659303576</v>
      </c>
      <c r="CE458" s="132">
        <f t="shared" ref="CE458" si="8133">W458/W467</f>
        <v>7.0117322291235337E-2</v>
      </c>
      <c r="CF458" s="129">
        <f t="shared" ref="CF458" si="8134">X458/X467</f>
        <v>9.4949844344517462E-2</v>
      </c>
      <c r="CG458" s="130">
        <f t="shared" ref="CG458" si="8135">Y458/Y467</f>
        <v>6.3609063609063612E-2</v>
      </c>
      <c r="CH458" s="131">
        <f t="shared" ref="CH458" si="8136">Z458/Z467</f>
        <v>6.108339896735801E-2</v>
      </c>
      <c r="CI458" s="129">
        <f t="shared" ref="CI458" si="8137">AA458/AA467</f>
        <v>0.10193220894056002</v>
      </c>
      <c r="CJ458" s="135">
        <f t="shared" ref="CJ458" si="8138">AB458/AB467</f>
        <v>7.9526154891304351E-2</v>
      </c>
      <c r="CK458" s="136">
        <f t="shared" ref="CK458" si="8139">AC458/AC467</f>
        <v>9.2333698344691212E-2</v>
      </c>
    </row>
    <row r="459" spans="1:89" x14ac:dyDescent="0.2">
      <c r="A459" s="146" t="s">
        <v>32</v>
      </c>
      <c r="B459" s="203">
        <v>420</v>
      </c>
      <c r="C459" s="197">
        <v>789</v>
      </c>
      <c r="D459" s="198">
        <v>98</v>
      </c>
      <c r="E459" s="199">
        <v>332</v>
      </c>
      <c r="F459" s="196">
        <v>283</v>
      </c>
      <c r="G459" s="200">
        <v>1069</v>
      </c>
      <c r="H459" s="198">
        <v>627</v>
      </c>
      <c r="I459" s="199">
        <v>1036</v>
      </c>
      <c r="J459" s="196">
        <v>177</v>
      </c>
      <c r="K459" s="197">
        <v>88</v>
      </c>
      <c r="L459" s="198">
        <v>874</v>
      </c>
      <c r="M459" s="196">
        <v>231</v>
      </c>
      <c r="N459" s="201">
        <v>908</v>
      </c>
      <c r="O459" s="204">
        <v>781</v>
      </c>
      <c r="P459" s="196">
        <v>328</v>
      </c>
      <c r="Q459" s="197">
        <v>487</v>
      </c>
      <c r="R459" s="198">
        <v>444</v>
      </c>
      <c r="S459" s="199">
        <v>631</v>
      </c>
      <c r="T459" s="196">
        <v>70</v>
      </c>
      <c r="U459" s="200">
        <v>71</v>
      </c>
      <c r="V459" s="198">
        <v>647</v>
      </c>
      <c r="W459" s="205">
        <v>319</v>
      </c>
      <c r="X459" s="196">
        <v>241</v>
      </c>
      <c r="Y459" s="200">
        <v>216</v>
      </c>
      <c r="Z459" s="198">
        <v>514</v>
      </c>
      <c r="AA459" s="196">
        <v>710</v>
      </c>
      <c r="AB459" s="172">
        <f t="shared" si="7729"/>
        <v>5631</v>
      </c>
      <c r="AC459" s="173">
        <f t="shared" si="7730"/>
        <v>6760</v>
      </c>
      <c r="BI459" s="146" t="s">
        <v>32</v>
      </c>
      <c r="BJ459" s="129">
        <f>B459/B467</f>
        <v>5.7819383259911893E-2</v>
      </c>
      <c r="BK459" s="130">
        <f t="shared" ref="BK459" si="8140">C459/C467</f>
        <v>9.9457960418504979E-2</v>
      </c>
      <c r="BL459" s="131">
        <f t="shared" ref="BL459" si="8141">D459/D467</f>
        <v>2.8789659224441832E-2</v>
      </c>
      <c r="BM459" s="132">
        <f t="shared" ref="BM459" si="8142">E459/E467</f>
        <v>8.9632829373650108E-2</v>
      </c>
      <c r="BN459" s="129">
        <f t="shared" ref="BN459" si="8143">F459/F467</f>
        <v>2.9390383217364213E-2</v>
      </c>
      <c r="BO459" s="130">
        <f t="shared" ref="BO459" si="8144">G459/G467</f>
        <v>0.11934799598079714</v>
      </c>
      <c r="BP459" s="131">
        <f t="shared" ref="BP459" si="8145">H459/H467</f>
        <v>5.5393586005830907E-2</v>
      </c>
      <c r="BQ459" s="132">
        <f t="shared" ref="BQ459" si="8146">I459/I467</f>
        <v>8.5288548612826212E-2</v>
      </c>
      <c r="BR459" s="129">
        <f t="shared" ref="BR459" si="8147">J459/J467</f>
        <v>7.7225130890052354E-2</v>
      </c>
      <c r="BS459" s="130">
        <f t="shared" ref="BS459" si="8148">K459/K467</f>
        <v>3.9927404718693285E-2</v>
      </c>
      <c r="BT459" s="131">
        <f t="shared" ref="BT459" si="8149">L459/L467</f>
        <v>0.12455465298560639</v>
      </c>
      <c r="BU459" s="129">
        <f t="shared" ref="BU459" si="8150">M459/M467</f>
        <v>3.5079726651480639E-2</v>
      </c>
      <c r="BV459" s="133">
        <f t="shared" ref="BV459" si="8151">N459/N467</f>
        <v>6.9281245231191821E-2</v>
      </c>
      <c r="BW459" s="134">
        <f t="shared" ref="BW459" si="8152">O459/O467</f>
        <v>6.0566110895696003E-2</v>
      </c>
      <c r="BX459" s="129">
        <f t="shared" ref="BX459" si="8153">P459/P467</f>
        <v>4.9787492410443231E-2</v>
      </c>
      <c r="BY459" s="130">
        <f t="shared" ref="BY459" si="8154">Q459/Q467</f>
        <v>7.5038520801232661E-2</v>
      </c>
      <c r="BZ459" s="131">
        <f t="shared" ref="BZ459" si="8155">R459/R467</f>
        <v>5.498452012383901E-2</v>
      </c>
      <c r="CA459" s="132">
        <f t="shared" ref="CA459" si="8156">S459/S467</f>
        <v>7.832671300893744E-2</v>
      </c>
      <c r="CB459" s="129">
        <f t="shared" ref="CB459" si="8157">T459/T467</f>
        <v>3.9193729003359462E-2</v>
      </c>
      <c r="CC459" s="130">
        <f t="shared" ref="CC459" si="8158">U459/U467</f>
        <v>3.6077235772357726E-2</v>
      </c>
      <c r="CD459" s="131">
        <f t="shared" ref="CD459" si="8159">V459/V467</f>
        <v>9.9248350974075777E-2</v>
      </c>
      <c r="CE459" s="132">
        <f t="shared" ref="CE459" si="8160">W459/W467</f>
        <v>4.4030365769496205E-2</v>
      </c>
      <c r="CF459" s="129">
        <f t="shared" ref="CF459" si="8161">X459/X467</f>
        <v>4.1681079211345555E-2</v>
      </c>
      <c r="CG459" s="130">
        <f t="shared" ref="CG459" si="8162">Y459/Y467</f>
        <v>5.896805896805897E-2</v>
      </c>
      <c r="CH459" s="131">
        <f t="shared" ref="CH459" si="8163">Z459/Z467</f>
        <v>4.4981184912925527E-2</v>
      </c>
      <c r="CI459" s="129">
        <f t="shared" ref="CI459" si="8164">AA459/AA467</f>
        <v>5.8130014737186833E-2</v>
      </c>
      <c r="CJ459" s="135">
        <f t="shared" ref="CJ459" si="8165">AB459/AB467</f>
        <v>5.9771993885869568E-2</v>
      </c>
      <c r="CK459" s="136">
        <f t="shared" ref="CK459" si="8166">AC459/AC467</f>
        <v>7.1868255706403289E-2</v>
      </c>
    </row>
    <row r="460" spans="1:89" x14ac:dyDescent="0.2">
      <c r="A460" s="137" t="s">
        <v>33</v>
      </c>
      <c r="B460" s="206">
        <v>120</v>
      </c>
      <c r="C460" s="190">
        <v>231</v>
      </c>
      <c r="D460" s="191">
        <v>61</v>
      </c>
      <c r="E460" s="192">
        <v>148</v>
      </c>
      <c r="F460" s="189">
        <v>212</v>
      </c>
      <c r="G460" s="193">
        <v>267</v>
      </c>
      <c r="H460" s="191">
        <v>247</v>
      </c>
      <c r="I460" s="192">
        <v>359</v>
      </c>
      <c r="J460" s="189">
        <v>40</v>
      </c>
      <c r="K460" s="190">
        <v>19</v>
      </c>
      <c r="L460" s="191">
        <v>158</v>
      </c>
      <c r="M460" s="189">
        <v>201</v>
      </c>
      <c r="N460" s="194">
        <v>230</v>
      </c>
      <c r="O460" s="207">
        <v>412</v>
      </c>
      <c r="P460" s="189">
        <v>133</v>
      </c>
      <c r="Q460" s="190">
        <v>209</v>
      </c>
      <c r="R460" s="191">
        <v>173</v>
      </c>
      <c r="S460" s="192">
        <v>185</v>
      </c>
      <c r="T460" s="189">
        <v>28</v>
      </c>
      <c r="U460" s="193">
        <v>61</v>
      </c>
      <c r="V460" s="191">
        <v>130</v>
      </c>
      <c r="W460" s="208">
        <v>189</v>
      </c>
      <c r="X460" s="189">
        <v>92</v>
      </c>
      <c r="Y460" s="193">
        <v>179</v>
      </c>
      <c r="Z460" s="191">
        <v>281</v>
      </c>
      <c r="AA460" s="189">
        <v>222</v>
      </c>
      <c r="AB460" s="172">
        <f t="shared" si="7729"/>
        <v>1905</v>
      </c>
      <c r="AC460" s="173">
        <f t="shared" si="7730"/>
        <v>2682</v>
      </c>
      <c r="BI460" s="137" t="s">
        <v>33</v>
      </c>
      <c r="BJ460" s="129">
        <f>B460/B467</f>
        <v>1.6519823788546256E-2</v>
      </c>
      <c r="BK460" s="130">
        <f t="shared" ref="BK460" si="8167">C460/C467</f>
        <v>2.9118870540779024E-2</v>
      </c>
      <c r="BL460" s="131">
        <f t="shared" ref="BL460" si="8168">D460/D467</f>
        <v>1.7920094007050528E-2</v>
      </c>
      <c r="BM460" s="132">
        <f t="shared" ref="BM460" si="8169">E460/E467</f>
        <v>3.9956803455723541E-2</v>
      </c>
      <c r="BN460" s="129">
        <f t="shared" ref="BN460" si="8170">F460/F467</f>
        <v>2.2016824176965415E-2</v>
      </c>
      <c r="BO460" s="130">
        <f t="shared" ref="BO460" si="8171">G460/G467</f>
        <v>2.9809087864240261E-2</v>
      </c>
      <c r="BP460" s="131">
        <f t="shared" ref="BP460" si="8172">H460/H467</f>
        <v>2.1821715699266719E-2</v>
      </c>
      <c r="BQ460" s="132">
        <f t="shared" ref="BQ460" si="8173">I460/I467</f>
        <v>2.955462254054499E-2</v>
      </c>
      <c r="BR460" s="129">
        <f t="shared" ref="BR460" si="8174">J460/J467</f>
        <v>1.7452006980802792E-2</v>
      </c>
      <c r="BS460" s="130">
        <f t="shared" ref="BS460" si="8175">K460/K467</f>
        <v>8.6206896551724137E-3</v>
      </c>
      <c r="BT460" s="131">
        <f t="shared" ref="BT460" si="8176">L460/L467</f>
        <v>2.2516745047741201E-2</v>
      </c>
      <c r="BU460" s="129">
        <f t="shared" ref="BU460" si="8177">M460/M467</f>
        <v>3.052391799544419E-2</v>
      </c>
      <c r="BV460" s="133">
        <f t="shared" ref="BV460" si="8178">N460/N467</f>
        <v>1.7549214100412026E-2</v>
      </c>
      <c r="BW460" s="134">
        <f t="shared" ref="BW460" si="8179">O460/O467</f>
        <v>3.1950368359829388E-2</v>
      </c>
      <c r="BX460" s="129">
        <f t="shared" ref="BX460" si="8180">P460/P467</f>
        <v>2.018822100789314E-2</v>
      </c>
      <c r="BY460" s="130">
        <f t="shared" ref="BY460" si="8181">Q460/Q467</f>
        <v>3.2203389830508473E-2</v>
      </c>
      <c r="BZ460" s="131">
        <f t="shared" ref="BZ460" si="8182">R460/R467</f>
        <v>2.1424148606811147E-2</v>
      </c>
      <c r="CA460" s="132">
        <f t="shared" ref="CA460" si="8183">S460/S467</f>
        <v>2.2964250248262166E-2</v>
      </c>
      <c r="CB460" s="129">
        <f t="shared" ref="CB460" si="8184">T460/T467</f>
        <v>1.5677491601343786E-2</v>
      </c>
      <c r="CC460" s="130">
        <f t="shared" ref="CC460" si="8185">U460/U467</f>
        <v>3.0995934959349592E-2</v>
      </c>
      <c r="CD460" s="131">
        <f t="shared" ref="CD460" si="8186">V460/V467</f>
        <v>1.9941708851050774E-2</v>
      </c>
      <c r="CE460" s="132">
        <f t="shared" ref="CE460" si="8187">W460/W467</f>
        <v>2.6086956521739129E-2</v>
      </c>
      <c r="CF460" s="129">
        <f t="shared" ref="CF460" si="8188">X460/X467</f>
        <v>1.5911449325492908E-2</v>
      </c>
      <c r="CG460" s="130">
        <f t="shared" ref="CG460" si="8189">Y460/Y467</f>
        <v>4.8867048867048866E-2</v>
      </c>
      <c r="CH460" s="131">
        <f t="shared" ref="CH460" si="8190">Z460/Z467</f>
        <v>2.4590881246171349E-2</v>
      </c>
      <c r="CI460" s="129">
        <f t="shared" ref="CI460" si="8191">AA460/AA467</f>
        <v>1.8175863762895039E-2</v>
      </c>
      <c r="CJ460" s="135">
        <f t="shared" ref="CJ460" si="8192">AB460/AB467</f>
        <v>2.0221212635869564E-2</v>
      </c>
      <c r="CK460" s="136">
        <f t="shared" ref="CK460" si="8193">AC460/AC467</f>
        <v>2.8513411509552312E-2</v>
      </c>
    </row>
    <row r="461" spans="1:89" x14ac:dyDescent="0.2">
      <c r="A461" s="146" t="s">
        <v>34</v>
      </c>
      <c r="B461" s="203">
        <v>15</v>
      </c>
      <c r="C461" s="197">
        <v>76</v>
      </c>
      <c r="D461" s="198">
        <v>20</v>
      </c>
      <c r="E461" s="199">
        <v>69</v>
      </c>
      <c r="F461" s="196">
        <v>68</v>
      </c>
      <c r="G461" s="200">
        <v>81</v>
      </c>
      <c r="H461" s="198">
        <v>78</v>
      </c>
      <c r="I461" s="199">
        <v>112</v>
      </c>
      <c r="J461" s="196">
        <v>14</v>
      </c>
      <c r="K461" s="197">
        <v>14</v>
      </c>
      <c r="L461" s="198">
        <v>41</v>
      </c>
      <c r="M461" s="196">
        <v>71</v>
      </c>
      <c r="N461" s="201">
        <v>87</v>
      </c>
      <c r="O461" s="204">
        <v>150</v>
      </c>
      <c r="P461" s="196">
        <v>60</v>
      </c>
      <c r="Q461" s="197">
        <v>75</v>
      </c>
      <c r="R461" s="198">
        <v>61</v>
      </c>
      <c r="S461" s="199">
        <v>44</v>
      </c>
      <c r="T461" s="196">
        <v>17</v>
      </c>
      <c r="U461" s="200">
        <v>36</v>
      </c>
      <c r="V461" s="198">
        <v>50</v>
      </c>
      <c r="W461" s="205">
        <v>102</v>
      </c>
      <c r="X461" s="196">
        <v>37</v>
      </c>
      <c r="Y461" s="200">
        <v>69</v>
      </c>
      <c r="Z461" s="198">
        <v>141</v>
      </c>
      <c r="AA461" s="196">
        <v>73</v>
      </c>
      <c r="AB461" s="172">
        <f t="shared" si="7729"/>
        <v>689</v>
      </c>
      <c r="AC461" s="173">
        <f t="shared" si="7730"/>
        <v>972</v>
      </c>
      <c r="BI461" s="146" t="s">
        <v>34</v>
      </c>
      <c r="BJ461" s="129">
        <f>B461/B467</f>
        <v>2.0649779735682819E-3</v>
      </c>
      <c r="BK461" s="130">
        <f t="shared" ref="BK461" si="8194">C461/C467</f>
        <v>9.5802344636329254E-3</v>
      </c>
      <c r="BL461" s="131">
        <f t="shared" ref="BL461" si="8195">D461/D467</f>
        <v>5.8754406580493537E-3</v>
      </c>
      <c r="BM461" s="132">
        <f t="shared" ref="BM461" si="8196">E461/E467</f>
        <v>1.8628509719222461E-2</v>
      </c>
      <c r="BN461" s="129">
        <f t="shared" ref="BN461" si="8197">F461/F467</f>
        <v>7.0620002077058886E-3</v>
      </c>
      <c r="BO461" s="130">
        <f t="shared" ref="BO461" si="8198">G461/G467</f>
        <v>9.0432064307245721E-3</v>
      </c>
      <c r="BP461" s="131">
        <f t="shared" ref="BP461" si="8199">H461/H467</f>
        <v>6.8910681155579115E-3</v>
      </c>
      <c r="BQ461" s="132">
        <f t="shared" ref="BQ461" si="8200">I461/I467</f>
        <v>9.2203836338190497E-3</v>
      </c>
      <c r="BR461" s="129">
        <f t="shared" ref="BR461" si="8201">J461/J467</f>
        <v>6.1082024432809771E-3</v>
      </c>
      <c r="BS461" s="130">
        <f t="shared" ref="BS461" si="8202">K461/K467</f>
        <v>6.3520871143375682E-3</v>
      </c>
      <c r="BT461" s="131">
        <f t="shared" ref="BT461" si="8203">L461/L467</f>
        <v>5.8429528288442356E-3</v>
      </c>
      <c r="BU461" s="129">
        <f t="shared" ref="BU461" si="8204">M461/M467</f>
        <v>1.0782080485952923E-2</v>
      </c>
      <c r="BV461" s="133">
        <f t="shared" ref="BV461" si="8205">N461/N467</f>
        <v>6.6381809858080268E-3</v>
      </c>
      <c r="BW461" s="134">
        <f t="shared" ref="BW461" si="8206">O461/O467</f>
        <v>1.1632415664986429E-2</v>
      </c>
      <c r="BX461" s="129">
        <f t="shared" ref="BX461" si="8207">P461/P467</f>
        <v>9.1074681238615673E-3</v>
      </c>
      <c r="BY461" s="130">
        <f t="shared" ref="BY461" si="8208">Q461/Q467</f>
        <v>1.1556240369799691E-2</v>
      </c>
      <c r="BZ461" s="131">
        <f t="shared" ref="BZ461" si="8209">R461/R467</f>
        <v>7.5541795665634674E-3</v>
      </c>
      <c r="CA461" s="132">
        <f t="shared" ref="CA461" si="8210">S461/S467</f>
        <v>5.4617676266137038E-3</v>
      </c>
      <c r="CB461" s="129">
        <f t="shared" ref="CB461" si="8211">T461/T467</f>
        <v>9.5184770436730123E-3</v>
      </c>
      <c r="CC461" s="130">
        <f t="shared" ref="CC461" si="8212">U461/U467</f>
        <v>1.8292682926829267E-2</v>
      </c>
      <c r="CD461" s="131">
        <f t="shared" ref="CD461" si="8213">V461/V467</f>
        <v>7.6698880196349132E-3</v>
      </c>
      <c r="CE461" s="132">
        <f t="shared" ref="CE461" si="8214">W461/W467</f>
        <v>1.4078674948240166E-2</v>
      </c>
      <c r="CF461" s="129">
        <f t="shared" ref="CF461" si="8215">X461/X467</f>
        <v>6.3991698374264959E-3</v>
      </c>
      <c r="CG461" s="130">
        <f t="shared" ref="CG461" si="8216">Y461/Y467</f>
        <v>1.8837018837018837E-2</v>
      </c>
      <c r="CH461" s="131">
        <f t="shared" ref="CH461" si="8217">Z461/Z467</f>
        <v>1.2339196639537937E-2</v>
      </c>
      <c r="CI461" s="129">
        <f t="shared" ref="CI461" si="8218">AA461/AA467</f>
        <v>5.9767479941051256E-3</v>
      </c>
      <c r="CJ461" s="135">
        <f t="shared" ref="CJ461" si="8219">AB461/AB467</f>
        <v>7.313603940217391E-3</v>
      </c>
      <c r="CK461" s="136">
        <f t="shared" ref="CK461" si="8220">AC461/AC467</f>
        <v>1.0333719607488757E-2</v>
      </c>
    </row>
    <row r="462" spans="1:89" x14ac:dyDescent="0.2">
      <c r="A462" s="137" t="s">
        <v>35</v>
      </c>
      <c r="B462" s="206">
        <v>0</v>
      </c>
      <c r="C462" s="190">
        <v>30</v>
      </c>
      <c r="D462" s="191">
        <v>0</v>
      </c>
      <c r="E462" s="192">
        <v>18</v>
      </c>
      <c r="F462" s="189">
        <v>1</v>
      </c>
      <c r="G462" s="193">
        <v>23</v>
      </c>
      <c r="H462" s="191">
        <v>5</v>
      </c>
      <c r="I462" s="192">
        <v>40</v>
      </c>
      <c r="J462" s="189">
        <v>6</v>
      </c>
      <c r="K462" s="190">
        <v>3</v>
      </c>
      <c r="L462" s="191">
        <v>21</v>
      </c>
      <c r="M462" s="189">
        <v>6</v>
      </c>
      <c r="N462" s="194">
        <v>13</v>
      </c>
      <c r="O462" s="207">
        <v>5</v>
      </c>
      <c r="P462" s="189">
        <v>10</v>
      </c>
      <c r="Q462" s="190">
        <v>5</v>
      </c>
      <c r="R462" s="191">
        <v>4</v>
      </c>
      <c r="S462" s="192">
        <v>3</v>
      </c>
      <c r="T462" s="189">
        <v>4</v>
      </c>
      <c r="U462" s="193">
        <v>2</v>
      </c>
      <c r="V462" s="191">
        <v>8</v>
      </c>
      <c r="W462" s="208">
        <v>4</v>
      </c>
      <c r="X462" s="189">
        <v>3</v>
      </c>
      <c r="Y462" s="193">
        <v>6</v>
      </c>
      <c r="Z462" s="191">
        <v>2</v>
      </c>
      <c r="AA462" s="189">
        <v>0</v>
      </c>
      <c r="AB462" s="172">
        <f t="shared" si="7729"/>
        <v>77</v>
      </c>
      <c r="AC462" s="173">
        <f t="shared" si="7730"/>
        <v>145</v>
      </c>
      <c r="BI462" s="137" t="s">
        <v>35</v>
      </c>
      <c r="BJ462" s="129">
        <f>B462/B467</f>
        <v>0</v>
      </c>
      <c r="BK462" s="130">
        <f t="shared" ref="BK462" si="8221">C462/C467</f>
        <v>3.7816714988024706E-3</v>
      </c>
      <c r="BL462" s="131">
        <f t="shared" ref="BL462" si="8222">D462/D467</f>
        <v>0</v>
      </c>
      <c r="BM462" s="132">
        <f t="shared" ref="BM462" si="8223">E462/E467</f>
        <v>4.8596112311015119E-3</v>
      </c>
      <c r="BN462" s="129">
        <f t="shared" ref="BN462" si="8224">F462/F467</f>
        <v>1.0385294423096895E-4</v>
      </c>
      <c r="BO462" s="130">
        <f t="shared" ref="BO462" si="8225">G462/G467</f>
        <v>2.5678240482304342E-3</v>
      </c>
      <c r="BP462" s="131">
        <f t="shared" ref="BP462" si="8226">H462/H467</f>
        <v>4.4173513561268662E-4</v>
      </c>
      <c r="BQ462" s="132">
        <f t="shared" ref="BQ462" si="8227">I462/I467</f>
        <v>3.2929941549353749E-3</v>
      </c>
      <c r="BR462" s="129">
        <f t="shared" ref="BR462" si="8228">J462/J467</f>
        <v>2.617801047120419E-3</v>
      </c>
      <c r="BS462" s="130">
        <f t="shared" ref="BS462" si="8229">K462/K467</f>
        <v>1.3611615245009074E-3</v>
      </c>
      <c r="BT462" s="131">
        <f t="shared" ref="BT462" si="8230">L462/L467</f>
        <v>2.9927319367250961E-3</v>
      </c>
      <c r="BU462" s="129">
        <f t="shared" ref="BU462" si="8231">M462/M467</f>
        <v>9.1116173120728934E-4</v>
      </c>
      <c r="BV462" s="133">
        <f t="shared" ref="BV462" si="8232">N462/N467</f>
        <v>9.9191210132763613E-4</v>
      </c>
      <c r="BW462" s="134">
        <f t="shared" ref="BW462" si="8233">O462/O467</f>
        <v>3.8774718883288094E-4</v>
      </c>
      <c r="BX462" s="129">
        <f t="shared" ref="BX462" si="8234">P462/P467</f>
        <v>1.5179113539769277E-3</v>
      </c>
      <c r="BY462" s="130">
        <f t="shared" ref="BY462" si="8235">Q462/Q467</f>
        <v>7.7041602465331282E-4</v>
      </c>
      <c r="BZ462" s="131">
        <f t="shared" ref="BZ462" si="8236">R462/R467</f>
        <v>4.9535603715170279E-4</v>
      </c>
      <c r="CA462" s="132">
        <f t="shared" ref="CA462" si="8237">S462/S467</f>
        <v>3.723932472691162E-4</v>
      </c>
      <c r="CB462" s="129">
        <f t="shared" ref="CB462" si="8238">T462/T467</f>
        <v>2.2396416573348264E-3</v>
      </c>
      <c r="CC462" s="130">
        <f t="shared" ref="CC462" si="8239">U462/U467</f>
        <v>1.0162601626016261E-3</v>
      </c>
      <c r="CD462" s="131">
        <f t="shared" ref="CD462" si="8240">V462/V467</f>
        <v>1.2271820831415861E-3</v>
      </c>
      <c r="CE462" s="132">
        <f t="shared" ref="CE462" si="8241">W462/W467</f>
        <v>5.5210489993098692E-4</v>
      </c>
      <c r="CF462" s="129">
        <f t="shared" ref="CF462" si="8242">X462/X467</f>
        <v>5.1885160843998619E-4</v>
      </c>
      <c r="CG462" s="130">
        <f t="shared" ref="CG462" si="8243">Y462/Y467</f>
        <v>1.6380016380016381E-3</v>
      </c>
      <c r="CH462" s="131">
        <f t="shared" ref="CH462" si="8244">Z462/Z467</f>
        <v>1.7502406580904875E-4</v>
      </c>
      <c r="CI462" s="129">
        <f t="shared" ref="CI462" si="8245">AA462/AA467</f>
        <v>0</v>
      </c>
      <c r="CJ462" s="135">
        <f t="shared" ref="CJ462" si="8246">AB462/AB467</f>
        <v>8.1734035326086962E-4</v>
      </c>
      <c r="CK462" s="136">
        <f t="shared" ref="CK462" si="8247">AC462/AC467</f>
        <v>1.5415528221048042E-3</v>
      </c>
    </row>
    <row r="463" spans="1:89" x14ac:dyDescent="0.2">
      <c r="A463" s="146" t="s">
        <v>36</v>
      </c>
      <c r="B463" s="203"/>
      <c r="C463" s="197"/>
      <c r="D463" s="198"/>
      <c r="E463" s="199"/>
      <c r="F463" s="196"/>
      <c r="G463" s="200"/>
      <c r="H463" s="198"/>
      <c r="I463" s="199"/>
      <c r="J463" s="196"/>
      <c r="K463" s="200"/>
      <c r="L463" s="198"/>
      <c r="M463" s="196"/>
      <c r="N463" s="201"/>
      <c r="O463" s="204"/>
      <c r="P463" s="196"/>
      <c r="Q463" s="200"/>
      <c r="R463" s="198"/>
      <c r="S463" s="199"/>
      <c r="T463" s="196"/>
      <c r="U463" s="200"/>
      <c r="V463" s="198"/>
      <c r="W463" s="199"/>
      <c r="X463" s="196"/>
      <c r="Y463" s="200"/>
      <c r="Z463" s="198"/>
      <c r="AA463" s="196"/>
      <c r="AB463" s="172">
        <f t="shared" si="7729"/>
        <v>0</v>
      </c>
      <c r="AC463" s="173">
        <f t="shared" si="7730"/>
        <v>0</v>
      </c>
      <c r="BI463" s="146" t="s">
        <v>36</v>
      </c>
      <c r="BJ463" s="129">
        <f>B463/B467</f>
        <v>0</v>
      </c>
      <c r="BK463" s="130">
        <f t="shared" ref="BK463" si="8248">C463/C467</f>
        <v>0</v>
      </c>
      <c r="BL463" s="131">
        <f t="shared" ref="BL463" si="8249">D463/D467</f>
        <v>0</v>
      </c>
      <c r="BM463" s="132">
        <f t="shared" ref="BM463" si="8250">E463/E467</f>
        <v>0</v>
      </c>
      <c r="BN463" s="129">
        <f t="shared" ref="BN463" si="8251">F463/F467</f>
        <v>0</v>
      </c>
      <c r="BO463" s="130">
        <f t="shared" ref="BO463" si="8252">G463/G467</f>
        <v>0</v>
      </c>
      <c r="BP463" s="131">
        <f t="shared" ref="BP463" si="8253">H463/H467</f>
        <v>0</v>
      </c>
      <c r="BQ463" s="132">
        <f t="shared" ref="BQ463" si="8254">I463/I467</f>
        <v>0</v>
      </c>
      <c r="BR463" s="129">
        <f t="shared" ref="BR463" si="8255">J463/J467</f>
        <v>0</v>
      </c>
      <c r="BS463" s="130">
        <f t="shared" ref="BS463" si="8256">K463/K467</f>
        <v>0</v>
      </c>
      <c r="BT463" s="131">
        <f t="shared" ref="BT463" si="8257">L463/L467</f>
        <v>0</v>
      </c>
      <c r="BU463" s="129">
        <f t="shared" ref="BU463" si="8258">M463/M467</f>
        <v>0</v>
      </c>
      <c r="BV463" s="133">
        <f t="shared" ref="BV463" si="8259">N463/N467</f>
        <v>0</v>
      </c>
      <c r="BW463" s="134">
        <f t="shared" ref="BW463" si="8260">O463/O467</f>
        <v>0</v>
      </c>
      <c r="BX463" s="129">
        <f t="shared" ref="BX463" si="8261">P463/P467</f>
        <v>0</v>
      </c>
      <c r="BY463" s="130">
        <f t="shared" ref="BY463" si="8262">Q463/Q467</f>
        <v>0</v>
      </c>
      <c r="BZ463" s="131">
        <f t="shared" ref="BZ463" si="8263">R463/R467</f>
        <v>0</v>
      </c>
      <c r="CA463" s="132">
        <f t="shared" ref="CA463" si="8264">S463/S467</f>
        <v>0</v>
      </c>
      <c r="CB463" s="129">
        <f t="shared" ref="CB463" si="8265">T463/T467</f>
        <v>0</v>
      </c>
      <c r="CC463" s="130">
        <f t="shared" ref="CC463" si="8266">U463/U467</f>
        <v>0</v>
      </c>
      <c r="CD463" s="131">
        <f t="shared" ref="CD463" si="8267">V463/V467</f>
        <v>0</v>
      </c>
      <c r="CE463" s="132">
        <f t="shared" ref="CE463" si="8268">W463/W467</f>
        <v>0</v>
      </c>
      <c r="CF463" s="129">
        <f t="shared" ref="CF463" si="8269">X463/X467</f>
        <v>0</v>
      </c>
      <c r="CG463" s="130">
        <f t="shared" ref="CG463" si="8270">Y463/Y467</f>
        <v>0</v>
      </c>
      <c r="CH463" s="131">
        <f t="shared" ref="CH463" si="8271">Z463/Z467</f>
        <v>0</v>
      </c>
      <c r="CI463" s="129">
        <f t="shared" ref="CI463" si="8272">AA463/AA467</f>
        <v>0</v>
      </c>
      <c r="CJ463" s="135">
        <f t="shared" ref="CJ463" si="8273">AB463/AB467</f>
        <v>0</v>
      </c>
      <c r="CK463" s="136">
        <f t="shared" ref="CK463" si="8274">AC463/AC467</f>
        <v>0</v>
      </c>
    </row>
    <row r="464" spans="1:89" x14ac:dyDescent="0.2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si="7729"/>
        <v>0</v>
      </c>
      <c r="AC464" s="173">
        <f t="shared" si="7730"/>
        <v>0</v>
      </c>
      <c r="BI464" s="137" t="s">
        <v>37</v>
      </c>
      <c r="BJ464" s="129">
        <f>B464/B467</f>
        <v>0</v>
      </c>
      <c r="BK464" s="130">
        <f t="shared" ref="BK464" si="8275">C464/C467</f>
        <v>0</v>
      </c>
      <c r="BL464" s="131">
        <f t="shared" ref="BL464" si="8276">D464/D467</f>
        <v>0</v>
      </c>
      <c r="BM464" s="132">
        <f t="shared" ref="BM464" si="8277">E464/E467</f>
        <v>0</v>
      </c>
      <c r="BN464" s="129">
        <f t="shared" ref="BN464" si="8278">F464/F467</f>
        <v>0</v>
      </c>
      <c r="BO464" s="130">
        <f t="shared" ref="BO464" si="8279">G464/G467</f>
        <v>0</v>
      </c>
      <c r="BP464" s="131">
        <f t="shared" ref="BP464" si="8280">H464/H467</f>
        <v>0</v>
      </c>
      <c r="BQ464" s="132">
        <f t="shared" ref="BQ464" si="8281">I464/I467</f>
        <v>0</v>
      </c>
      <c r="BR464" s="129">
        <f t="shared" ref="BR464" si="8282">J464/J467</f>
        <v>0</v>
      </c>
      <c r="BS464" s="130">
        <f t="shared" ref="BS464" si="8283">K464/K467</f>
        <v>0</v>
      </c>
      <c r="BT464" s="131">
        <f t="shared" ref="BT464" si="8284">L464/L467</f>
        <v>0</v>
      </c>
      <c r="BU464" s="129">
        <f t="shared" ref="BU464" si="8285">M464/M467</f>
        <v>0</v>
      </c>
      <c r="BV464" s="133">
        <f t="shared" ref="BV464" si="8286">N464/N467</f>
        <v>0</v>
      </c>
      <c r="BW464" s="134">
        <f t="shared" ref="BW464" si="8287">O464/O467</f>
        <v>0</v>
      </c>
      <c r="BX464" s="129">
        <f t="shared" ref="BX464" si="8288">P464/P467</f>
        <v>0</v>
      </c>
      <c r="BY464" s="130">
        <f t="shared" ref="BY464" si="8289">Q464/Q467</f>
        <v>0</v>
      </c>
      <c r="BZ464" s="131">
        <f t="shared" ref="BZ464" si="8290">R464/R467</f>
        <v>0</v>
      </c>
      <c r="CA464" s="132">
        <f t="shared" ref="CA464" si="8291">S464/S467</f>
        <v>0</v>
      </c>
      <c r="CB464" s="129">
        <f t="shared" ref="CB464" si="8292">T464/T467</f>
        <v>0</v>
      </c>
      <c r="CC464" s="130">
        <f t="shared" ref="CC464" si="8293">U464/U467</f>
        <v>0</v>
      </c>
      <c r="CD464" s="131">
        <f t="shared" ref="CD464" si="8294">V464/V467</f>
        <v>0</v>
      </c>
      <c r="CE464" s="132">
        <f t="shared" ref="CE464" si="8295">W464/W467</f>
        <v>0</v>
      </c>
      <c r="CF464" s="129">
        <f t="shared" ref="CF464" si="8296">X464/X467</f>
        <v>0</v>
      </c>
      <c r="CG464" s="130">
        <f t="shared" ref="CG464" si="8297">Y464/Y467</f>
        <v>0</v>
      </c>
      <c r="CH464" s="131">
        <f t="shared" ref="CH464" si="8298">Z464/Z467</f>
        <v>0</v>
      </c>
      <c r="CI464" s="129">
        <f t="shared" ref="CI464" si="8299">AA464/AA467</f>
        <v>0</v>
      </c>
      <c r="CJ464" s="135">
        <f t="shared" ref="CJ464" si="8300">AB464/AB467</f>
        <v>0</v>
      </c>
      <c r="CK464" s="136">
        <f t="shared" ref="CK464" si="8301">AC464/AC467</f>
        <v>0</v>
      </c>
    </row>
    <row r="465" spans="1:89" x14ac:dyDescent="0.2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7729"/>
        <v>0</v>
      </c>
      <c r="AC465" s="173">
        <f t="shared" si="7730"/>
        <v>0</v>
      </c>
      <c r="BI465" s="146" t="s">
        <v>38</v>
      </c>
      <c r="BJ465" s="129">
        <f>B465/B467</f>
        <v>0</v>
      </c>
      <c r="BK465" s="130">
        <f t="shared" ref="BK465" si="8302">C465/C467</f>
        <v>0</v>
      </c>
      <c r="BL465" s="131">
        <f t="shared" ref="BL465" si="8303">D465/D467</f>
        <v>0</v>
      </c>
      <c r="BM465" s="132">
        <f t="shared" ref="BM465" si="8304">E465/E467</f>
        <v>0</v>
      </c>
      <c r="BN465" s="129">
        <f t="shared" ref="BN465" si="8305">F465/F467</f>
        <v>0</v>
      </c>
      <c r="BO465" s="130">
        <f t="shared" ref="BO465" si="8306">G465/G467</f>
        <v>0</v>
      </c>
      <c r="BP465" s="131">
        <f t="shared" ref="BP465" si="8307">H465/H467</f>
        <v>0</v>
      </c>
      <c r="BQ465" s="132">
        <f t="shared" ref="BQ465" si="8308">I465/I467</f>
        <v>0</v>
      </c>
      <c r="BR465" s="129">
        <f t="shared" ref="BR465" si="8309">J465/J467</f>
        <v>0</v>
      </c>
      <c r="BS465" s="130">
        <f t="shared" ref="BS465" si="8310">K465/K467</f>
        <v>0</v>
      </c>
      <c r="BT465" s="131">
        <f t="shared" ref="BT465" si="8311">L465/L467</f>
        <v>0</v>
      </c>
      <c r="BU465" s="129">
        <f t="shared" ref="BU465" si="8312">M465/M467</f>
        <v>0</v>
      </c>
      <c r="BV465" s="133">
        <f t="shared" ref="BV465" si="8313">N465/N467</f>
        <v>0</v>
      </c>
      <c r="BW465" s="134">
        <f t="shared" ref="BW465" si="8314">O465/O467</f>
        <v>0</v>
      </c>
      <c r="BX465" s="129">
        <f t="shared" ref="BX465" si="8315">P465/P467</f>
        <v>0</v>
      </c>
      <c r="BY465" s="130">
        <f t="shared" ref="BY465" si="8316">Q465/Q467</f>
        <v>0</v>
      </c>
      <c r="BZ465" s="131">
        <f t="shared" ref="BZ465" si="8317">R465/R467</f>
        <v>0</v>
      </c>
      <c r="CA465" s="132">
        <f t="shared" ref="CA465" si="8318">S465/S467</f>
        <v>0</v>
      </c>
      <c r="CB465" s="129">
        <f t="shared" ref="CB465" si="8319">T465/T467</f>
        <v>0</v>
      </c>
      <c r="CC465" s="130">
        <f t="shared" ref="CC465" si="8320">U465/U467</f>
        <v>0</v>
      </c>
      <c r="CD465" s="131">
        <f t="shared" ref="CD465" si="8321">V465/V467</f>
        <v>0</v>
      </c>
      <c r="CE465" s="132">
        <f t="shared" ref="CE465" si="8322">W465/W467</f>
        <v>0</v>
      </c>
      <c r="CF465" s="129">
        <f t="shared" ref="CF465" si="8323">X465/X467</f>
        <v>0</v>
      </c>
      <c r="CG465" s="130">
        <f t="shared" ref="CG465" si="8324">Y465/Y467</f>
        <v>0</v>
      </c>
      <c r="CH465" s="131">
        <f t="shared" ref="CH465" si="8325">Z465/Z467</f>
        <v>0</v>
      </c>
      <c r="CI465" s="129">
        <f t="shared" ref="CI465" si="8326">AA465/AA467</f>
        <v>0</v>
      </c>
      <c r="CJ465" s="135">
        <f t="shared" ref="CJ465" si="8327">AB465/AB467</f>
        <v>0</v>
      </c>
      <c r="CK465" s="136">
        <f t="shared" ref="CK465" si="8328">AC465/AC467</f>
        <v>0</v>
      </c>
    </row>
    <row r="466" spans="1:89" ht="13.5" thickBot="1" x14ac:dyDescent="0.25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7729"/>
        <v>0</v>
      </c>
      <c r="AC466" s="173">
        <f t="shared" si="7730"/>
        <v>0</v>
      </c>
      <c r="BI466" s="137" t="s">
        <v>39</v>
      </c>
      <c r="BJ466" s="129">
        <f>B466/B467</f>
        <v>0</v>
      </c>
      <c r="BK466" s="130">
        <f t="shared" ref="BK466" si="8329">C466/C467</f>
        <v>0</v>
      </c>
      <c r="BL466" s="131">
        <f t="shared" ref="BL466" si="8330">D466/D467</f>
        <v>0</v>
      </c>
      <c r="BM466" s="132">
        <f t="shared" ref="BM466" si="8331">E466/E467</f>
        <v>0</v>
      </c>
      <c r="BN466" s="129">
        <f t="shared" ref="BN466" si="8332">F466/F467</f>
        <v>0</v>
      </c>
      <c r="BO466" s="130">
        <f t="shared" ref="BO466" si="8333">G466/G467</f>
        <v>0</v>
      </c>
      <c r="BP466" s="131">
        <f t="shared" ref="BP466" si="8334">H466/H467</f>
        <v>0</v>
      </c>
      <c r="BQ466" s="132">
        <f t="shared" ref="BQ466" si="8335">I466/I467</f>
        <v>0</v>
      </c>
      <c r="BR466" s="129">
        <f t="shared" ref="BR466" si="8336">J466/J467</f>
        <v>0</v>
      </c>
      <c r="BS466" s="130">
        <f t="shared" ref="BS466" si="8337">K466/K467</f>
        <v>0</v>
      </c>
      <c r="BT466" s="131">
        <f t="shared" ref="BT466" si="8338">L466/L467</f>
        <v>0</v>
      </c>
      <c r="BU466" s="129">
        <f t="shared" ref="BU466" si="8339">M466/M467</f>
        <v>0</v>
      </c>
      <c r="BV466" s="133">
        <f t="shared" ref="BV466" si="8340">N466/N467</f>
        <v>0</v>
      </c>
      <c r="BW466" s="134">
        <f t="shared" ref="BW466" si="8341">O466/O467</f>
        <v>0</v>
      </c>
      <c r="BX466" s="129">
        <f t="shared" ref="BX466" si="8342">P466/P467</f>
        <v>0</v>
      </c>
      <c r="BY466" s="130">
        <f t="shared" ref="BY466" si="8343">Q466/Q467</f>
        <v>0</v>
      </c>
      <c r="BZ466" s="131">
        <f t="shared" ref="BZ466" si="8344">R466/R467</f>
        <v>0</v>
      </c>
      <c r="CA466" s="132">
        <f t="shared" ref="CA466" si="8345">S466/S467</f>
        <v>0</v>
      </c>
      <c r="CB466" s="129">
        <f t="shared" ref="CB466" si="8346">T466/T467</f>
        <v>0</v>
      </c>
      <c r="CC466" s="130">
        <f t="shared" ref="CC466" si="8347">U466/U467</f>
        <v>0</v>
      </c>
      <c r="CD466" s="131">
        <f t="shared" ref="CD466" si="8348">V466/V467</f>
        <v>0</v>
      </c>
      <c r="CE466" s="132">
        <f t="shared" ref="CE466" si="8349">W466/W467</f>
        <v>0</v>
      </c>
      <c r="CF466" s="129">
        <f t="shared" ref="CF466" si="8350">X466/X467</f>
        <v>0</v>
      </c>
      <c r="CG466" s="130">
        <f t="shared" ref="CG466" si="8351">Y466/Y467</f>
        <v>0</v>
      </c>
      <c r="CH466" s="131">
        <f t="shared" ref="CH466" si="8352">Z466/Z467</f>
        <v>0</v>
      </c>
      <c r="CI466" s="129">
        <f t="shared" ref="CI466" si="8353">AA466/AA467</f>
        <v>0</v>
      </c>
      <c r="CJ466" s="135">
        <f t="shared" ref="CJ466" si="8354">AB466/AB467</f>
        <v>0</v>
      </c>
      <c r="CK466" s="136">
        <f t="shared" ref="CK466" si="8355">AC466/AC467</f>
        <v>0</v>
      </c>
    </row>
    <row r="467" spans="1:89" ht="14.25" thickTop="1" thickBot="1" x14ac:dyDescent="0.25">
      <c r="A467" s="269" t="s">
        <v>13</v>
      </c>
      <c r="B467" s="20">
        <f t="shared" ref="B467" si="8356">SUM(B444:B466)</f>
        <v>7264</v>
      </c>
      <c r="C467" s="21">
        <f t="shared" ref="C467" si="8357">SUM(C444:C466)</f>
        <v>7933</v>
      </c>
      <c r="D467" s="20">
        <f t="shared" ref="D467" si="8358">SUM(D444:D466)</f>
        <v>3404</v>
      </c>
      <c r="E467" s="21">
        <f t="shared" ref="E467" si="8359">SUM(E444:E466)</f>
        <v>3704</v>
      </c>
      <c r="F467" s="20">
        <f t="shared" ref="F467" si="8360">SUM(F444:F466)</f>
        <v>9629</v>
      </c>
      <c r="G467" s="21">
        <f t="shared" ref="G467" si="8361">SUM(G444:G466)</f>
        <v>8957</v>
      </c>
      <c r="H467" s="20">
        <f t="shared" ref="H467" si="8362">SUM(H444:H466)</f>
        <v>11319</v>
      </c>
      <c r="I467" s="21">
        <f t="shared" ref="I467" si="8363">SUM(I444:I466)</f>
        <v>12147</v>
      </c>
      <c r="J467" s="20">
        <f t="shared" ref="J467" si="8364">SUM(J444:J466)</f>
        <v>2292</v>
      </c>
      <c r="K467" s="21">
        <f t="shared" ref="K467" si="8365">SUM(K444:K466)</f>
        <v>2204</v>
      </c>
      <c r="L467" s="20">
        <f t="shared" ref="L467" si="8366">SUM(L444:L466)</f>
        <v>7017</v>
      </c>
      <c r="M467" s="21">
        <f t="shared" ref="M467" si="8367">SUM(M444:M466)</f>
        <v>6585</v>
      </c>
      <c r="N467" s="20">
        <f t="shared" ref="N467" si="8368">SUM(N444:N466)</f>
        <v>13106</v>
      </c>
      <c r="O467" s="21">
        <f t="shared" ref="O467" si="8369">SUM(O444:O466)</f>
        <v>12895</v>
      </c>
      <c r="P467" s="20">
        <f t="shared" ref="P467" si="8370">SUM(P444:P466)</f>
        <v>6588</v>
      </c>
      <c r="Q467" s="21">
        <f t="shared" ref="Q467" si="8371">SUM(Q444:Q466)</f>
        <v>6490</v>
      </c>
      <c r="R467" s="20">
        <f t="shared" ref="R467" si="8372">SUM(R444:R466)</f>
        <v>8075</v>
      </c>
      <c r="S467" s="21">
        <f t="shared" ref="S467" si="8373">SUM(S444:S466)</f>
        <v>8056</v>
      </c>
      <c r="T467" s="20">
        <f t="shared" ref="T467" si="8374">SUM(T444:T466)</f>
        <v>1786</v>
      </c>
      <c r="U467" s="21">
        <f t="shared" ref="U467" si="8375">SUM(U444:U466)</f>
        <v>1968</v>
      </c>
      <c r="V467" s="20">
        <f t="shared" ref="V467" si="8376">SUM(V444:V466)</f>
        <v>6519</v>
      </c>
      <c r="W467" s="21">
        <f t="shared" ref="W467" si="8377">SUM(W444:W466)</f>
        <v>7245</v>
      </c>
      <c r="X467" s="20">
        <f t="shared" ref="X467" si="8378">SUM(X444:X466)</f>
        <v>5782</v>
      </c>
      <c r="Y467" s="21">
        <f t="shared" ref="Y467" si="8379">SUM(Y444:Y466)</f>
        <v>3663</v>
      </c>
      <c r="Z467" s="20">
        <f t="shared" ref="Z467" si="8380">SUM(Z444:Z466)</f>
        <v>11427</v>
      </c>
      <c r="AA467" s="21">
        <f t="shared" ref="AA467" si="8381">SUM(AA444:AA466)</f>
        <v>12214</v>
      </c>
      <c r="AB467" s="174">
        <f t="shared" ref="AB467:AC467" si="8382">SUM(AB443:AB466)</f>
        <v>94208</v>
      </c>
      <c r="AC467" s="175">
        <f t="shared" si="8382"/>
        <v>94061</v>
      </c>
      <c r="BI467" s="269" t="s">
        <v>13</v>
      </c>
      <c r="BJ467" s="155">
        <f>SUM(BJ443:BJ466)</f>
        <v>1</v>
      </c>
      <c r="BK467" s="156">
        <f t="shared" ref="BK467:CK467" si="8383">SUM(BK443:BK466)</f>
        <v>1</v>
      </c>
      <c r="BL467" s="155">
        <f t="shared" si="8383"/>
        <v>1</v>
      </c>
      <c r="BM467" s="156">
        <f t="shared" si="8383"/>
        <v>1</v>
      </c>
      <c r="BN467" s="155">
        <f t="shared" si="8383"/>
        <v>0.99999999999999989</v>
      </c>
      <c r="BO467" s="156">
        <f t="shared" si="8383"/>
        <v>1.0000000000000002</v>
      </c>
      <c r="BP467" s="155">
        <f t="shared" si="8383"/>
        <v>1</v>
      </c>
      <c r="BQ467" s="156">
        <f t="shared" si="8383"/>
        <v>1</v>
      </c>
      <c r="BR467" s="155">
        <f t="shared" si="8383"/>
        <v>1.0000000000000002</v>
      </c>
      <c r="BS467" s="156">
        <f t="shared" si="8383"/>
        <v>0.99999999999999978</v>
      </c>
      <c r="BT467" s="155">
        <f t="shared" si="8383"/>
        <v>0.99999999999999989</v>
      </c>
      <c r="BU467" s="156">
        <f t="shared" si="8383"/>
        <v>1</v>
      </c>
      <c r="BV467" s="155">
        <f t="shared" si="8383"/>
        <v>1</v>
      </c>
      <c r="BW467" s="156">
        <f t="shared" si="8383"/>
        <v>0.99999999999999978</v>
      </c>
      <c r="BX467" s="155">
        <f t="shared" si="8383"/>
        <v>1</v>
      </c>
      <c r="BY467" s="156">
        <f t="shared" si="8383"/>
        <v>1</v>
      </c>
      <c r="BZ467" s="155">
        <f t="shared" si="8383"/>
        <v>1</v>
      </c>
      <c r="CA467" s="156">
        <f t="shared" si="8383"/>
        <v>1</v>
      </c>
      <c r="CB467" s="155">
        <f t="shared" si="8383"/>
        <v>1</v>
      </c>
      <c r="CC467" s="156">
        <f t="shared" si="8383"/>
        <v>0.99999999999999989</v>
      </c>
      <c r="CD467" s="155">
        <f t="shared" si="8383"/>
        <v>0.99999999999999978</v>
      </c>
      <c r="CE467" s="156">
        <f t="shared" si="8383"/>
        <v>0.99999999999999989</v>
      </c>
      <c r="CF467" s="155">
        <f t="shared" si="8383"/>
        <v>1</v>
      </c>
      <c r="CG467" s="156">
        <f t="shared" si="8383"/>
        <v>0.99999999999999989</v>
      </c>
      <c r="CH467" s="155">
        <f t="shared" si="8383"/>
        <v>1.0000000000000002</v>
      </c>
      <c r="CI467" s="156">
        <f t="shared" si="8383"/>
        <v>0.99999999999999989</v>
      </c>
      <c r="CJ467" s="155">
        <f t="shared" si="8383"/>
        <v>0.99999999999999989</v>
      </c>
      <c r="CK467" s="156">
        <f t="shared" si="8383"/>
        <v>0.99999999999999989</v>
      </c>
    </row>
    <row r="468" spans="1:89" ht="13.5" thickTop="1" x14ac:dyDescent="0.2">
      <c r="A468" s="187"/>
    </row>
    <row r="470" spans="1:89" x14ac:dyDescent="0.2">
      <c r="A470" s="301">
        <f>+A439+1</f>
        <v>44302</v>
      </c>
      <c r="B470" s="301"/>
      <c r="C470" s="301"/>
      <c r="D470" s="301"/>
      <c r="BI470" s="300">
        <f>+BI439+1</f>
        <v>44302</v>
      </c>
      <c r="BJ470" s="300"/>
      <c r="BK470" s="300"/>
      <c r="BL470" s="300"/>
    </row>
    <row r="471" spans="1:89" ht="13.5" thickBot="1" x14ac:dyDescent="0.25">
      <c r="AE471" s="272" t="s">
        <v>84</v>
      </c>
    </row>
    <row r="472" spans="1:89" ht="14.25" thickTop="1" thickBot="1" x14ac:dyDescent="0.25">
      <c r="A472" s="298" t="s">
        <v>0</v>
      </c>
      <c r="B472" s="292" t="s">
        <v>1</v>
      </c>
      <c r="C472" s="293"/>
      <c r="D472" s="292" t="s">
        <v>2</v>
      </c>
      <c r="E472" s="293"/>
      <c r="F472" s="292" t="s">
        <v>3</v>
      </c>
      <c r="G472" s="293"/>
      <c r="H472" s="292" t="s">
        <v>4</v>
      </c>
      <c r="I472" s="293"/>
      <c r="J472" s="292" t="s">
        <v>5</v>
      </c>
      <c r="K472" s="293"/>
      <c r="L472" s="292" t="s">
        <v>6</v>
      </c>
      <c r="M472" s="293"/>
      <c r="N472" s="292" t="s">
        <v>7</v>
      </c>
      <c r="O472" s="293"/>
      <c r="P472" s="292" t="s">
        <v>8</v>
      </c>
      <c r="Q472" s="293"/>
      <c r="R472" s="292" t="s">
        <v>9</v>
      </c>
      <c r="S472" s="293"/>
      <c r="T472" s="292" t="s">
        <v>10</v>
      </c>
      <c r="U472" s="293"/>
      <c r="V472" s="292" t="s">
        <v>11</v>
      </c>
      <c r="W472" s="293"/>
      <c r="X472" s="292" t="s">
        <v>12</v>
      </c>
      <c r="Y472" s="293"/>
      <c r="Z472" s="294" t="s">
        <v>40</v>
      </c>
      <c r="AA472" s="295"/>
      <c r="AB472" s="296" t="s">
        <v>41</v>
      </c>
      <c r="AC472" s="297"/>
      <c r="AE472" s="298" t="s">
        <v>0</v>
      </c>
      <c r="AF472" s="292" t="s">
        <v>1</v>
      </c>
      <c r="AG472" s="293"/>
      <c r="AH472" s="292" t="s">
        <v>2</v>
      </c>
      <c r="AI472" s="293"/>
      <c r="AJ472" s="292" t="s">
        <v>3</v>
      </c>
      <c r="AK472" s="293"/>
      <c r="AL472" s="292" t="s">
        <v>4</v>
      </c>
      <c r="AM472" s="293"/>
      <c r="AN472" s="292" t="s">
        <v>5</v>
      </c>
      <c r="AO472" s="293"/>
      <c r="AP472" s="292" t="s">
        <v>6</v>
      </c>
      <c r="AQ472" s="293"/>
      <c r="AR472" s="292" t="s">
        <v>7</v>
      </c>
      <c r="AS472" s="293"/>
      <c r="AT472" s="292" t="s">
        <v>8</v>
      </c>
      <c r="AU472" s="293"/>
      <c r="AV472" s="292" t="s">
        <v>9</v>
      </c>
      <c r="AW472" s="293"/>
      <c r="AX472" s="292" t="s">
        <v>10</v>
      </c>
      <c r="AY472" s="293"/>
      <c r="AZ472" s="292" t="s">
        <v>11</v>
      </c>
      <c r="BA472" s="293"/>
      <c r="BB472" s="292" t="s">
        <v>12</v>
      </c>
      <c r="BC472" s="293"/>
      <c r="BD472" s="294" t="s">
        <v>40</v>
      </c>
      <c r="BE472" s="295"/>
      <c r="BF472" s="296" t="s">
        <v>41</v>
      </c>
      <c r="BG472" s="297"/>
      <c r="BI472" s="298" t="s">
        <v>0</v>
      </c>
      <c r="BJ472" s="292" t="s">
        <v>1</v>
      </c>
      <c r="BK472" s="293"/>
      <c r="BL472" s="292" t="s">
        <v>2</v>
      </c>
      <c r="BM472" s="293"/>
      <c r="BN472" s="292" t="s">
        <v>3</v>
      </c>
      <c r="BO472" s="293"/>
      <c r="BP472" s="292" t="s">
        <v>4</v>
      </c>
      <c r="BQ472" s="293"/>
      <c r="BR472" s="292" t="s">
        <v>5</v>
      </c>
      <c r="BS472" s="293"/>
      <c r="BT472" s="292" t="s">
        <v>6</v>
      </c>
      <c r="BU472" s="293"/>
      <c r="BV472" s="292" t="s">
        <v>7</v>
      </c>
      <c r="BW472" s="293"/>
      <c r="BX472" s="292" t="s">
        <v>8</v>
      </c>
      <c r="BY472" s="293"/>
      <c r="BZ472" s="292" t="s">
        <v>9</v>
      </c>
      <c r="CA472" s="293"/>
      <c r="CB472" s="292" t="s">
        <v>10</v>
      </c>
      <c r="CC472" s="293"/>
      <c r="CD472" s="292" t="s">
        <v>11</v>
      </c>
      <c r="CE472" s="293"/>
      <c r="CF472" s="292" t="s">
        <v>12</v>
      </c>
      <c r="CG472" s="293"/>
      <c r="CH472" s="294" t="s">
        <v>40</v>
      </c>
      <c r="CI472" s="295"/>
      <c r="CJ472" s="292" t="s">
        <v>41</v>
      </c>
      <c r="CK472" s="293"/>
    </row>
    <row r="473" spans="1:89" ht="15" thickTop="1" thickBot="1" x14ac:dyDescent="0.3">
      <c r="A473" s="299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9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9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3.5" thickTop="1" x14ac:dyDescent="0.2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5" t="str">
        <f>$AE$9</f>
        <v>07:00 - 07:59</v>
      </c>
      <c r="AF474" s="126">
        <f>SUMIF($A$9:$A$32,$AE474,B$474:B$497)</f>
        <v>902</v>
      </c>
      <c r="AG474" s="186">
        <f t="shared" ref="AG474:AV475" si="8384">SUMIF($A$9:$A$32,$AE474,C$474:C$497)</f>
        <v>506</v>
      </c>
      <c r="AH474" s="127">
        <f t="shared" si="8384"/>
        <v>338</v>
      </c>
      <c r="AI474" s="180">
        <f t="shared" si="8384"/>
        <v>285</v>
      </c>
      <c r="AJ474" s="126">
        <f t="shared" si="8384"/>
        <v>1129</v>
      </c>
      <c r="AK474" s="128">
        <f t="shared" si="8384"/>
        <v>457</v>
      </c>
      <c r="AL474" s="127">
        <f t="shared" si="8384"/>
        <v>1040</v>
      </c>
      <c r="AM474" s="180">
        <f t="shared" si="8384"/>
        <v>780</v>
      </c>
      <c r="AN474" s="126">
        <f t="shared" si="8384"/>
        <v>128</v>
      </c>
      <c r="AO474" s="128">
        <f t="shared" si="8384"/>
        <v>338</v>
      </c>
      <c r="AP474" s="127">
        <f t="shared" si="8384"/>
        <v>342</v>
      </c>
      <c r="AQ474" s="126">
        <f t="shared" si="8384"/>
        <v>932</v>
      </c>
      <c r="AR474" s="179">
        <f t="shared" si="8384"/>
        <v>1068</v>
      </c>
      <c r="AS474" s="181">
        <f t="shared" si="8384"/>
        <v>1403</v>
      </c>
      <c r="AT474" s="126">
        <f t="shared" si="8384"/>
        <v>644</v>
      </c>
      <c r="AU474" s="128">
        <f t="shared" si="8384"/>
        <v>610</v>
      </c>
      <c r="AV474" s="127">
        <f t="shared" si="8384"/>
        <v>761</v>
      </c>
      <c r="AW474" s="180">
        <f t="shared" ref="AW474:BE475" si="8385">SUMIF($A$9:$A$32,$AE474,S$474:S$497)</f>
        <v>599</v>
      </c>
      <c r="AX474" s="126">
        <f t="shared" si="8385"/>
        <v>105</v>
      </c>
      <c r="AY474" s="128">
        <f t="shared" si="8385"/>
        <v>344</v>
      </c>
      <c r="AZ474" s="127">
        <f t="shared" si="8385"/>
        <v>364</v>
      </c>
      <c r="BA474" s="180">
        <f t="shared" si="8385"/>
        <v>691</v>
      </c>
      <c r="BB474" s="126">
        <f t="shared" si="8385"/>
        <v>531</v>
      </c>
      <c r="BC474" s="128">
        <f t="shared" si="8385"/>
        <v>533</v>
      </c>
      <c r="BD474" s="184">
        <f t="shared" si="8385"/>
        <v>988</v>
      </c>
      <c r="BE474" s="185">
        <f t="shared" si="8385"/>
        <v>879</v>
      </c>
      <c r="BF474" s="170">
        <f>AF474+AH474+AJ474+AL474+AN474+AP474+AR474+AT474+AV474+AX474+AZ474+BB474+BD474</f>
        <v>8340</v>
      </c>
      <c r="BG474" s="171">
        <f>AG474+AI474+AK474+AM474+AO474+AQ474+AS474+AU474+AW474+AY474+BA474+BC474+BE474</f>
        <v>8357</v>
      </c>
      <c r="BH474" s="231"/>
      <c r="BI474" s="125" t="s">
        <v>16</v>
      </c>
      <c r="BJ474" s="129">
        <f>B474/B498</f>
        <v>0</v>
      </c>
      <c r="BK474" s="130">
        <f t="shared" ref="BK474" si="8386">C474/C498</f>
        <v>0</v>
      </c>
      <c r="BL474" s="131">
        <f t="shared" ref="BL474" si="8387">D474/D498</f>
        <v>0</v>
      </c>
      <c r="BM474" s="132">
        <f t="shared" ref="BM474" si="8388">E474/E498</f>
        <v>0</v>
      </c>
      <c r="BN474" s="129">
        <f t="shared" ref="BN474" si="8389">F474/F498</f>
        <v>0</v>
      </c>
      <c r="BO474" s="130">
        <f t="shared" ref="BO474" si="8390">G474/G498</f>
        <v>0</v>
      </c>
      <c r="BP474" s="131">
        <f t="shared" ref="BP474" si="8391">H474/H498</f>
        <v>0</v>
      </c>
      <c r="BQ474" s="132">
        <f t="shared" ref="BQ474" si="8392">I474/I498</f>
        <v>0</v>
      </c>
      <c r="BR474" s="129">
        <f t="shared" ref="BR474" si="8393">J474/J498</f>
        <v>0</v>
      </c>
      <c r="BS474" s="130">
        <f t="shared" ref="BS474" si="8394">K474/K498</f>
        <v>0</v>
      </c>
      <c r="BT474" s="131">
        <f t="shared" ref="BT474" si="8395">L474/L498</f>
        <v>0</v>
      </c>
      <c r="BU474" s="129">
        <f t="shared" ref="BU474" si="8396">M474/M498</f>
        <v>0</v>
      </c>
      <c r="BV474" s="133">
        <f t="shared" ref="BV474" si="8397">N474/N498</f>
        <v>0</v>
      </c>
      <c r="BW474" s="134">
        <f t="shared" ref="BW474" si="8398">O474/O498</f>
        <v>0</v>
      </c>
      <c r="BX474" s="129">
        <f t="shared" ref="BX474" si="8399">P474/P498</f>
        <v>0</v>
      </c>
      <c r="BY474" s="130">
        <f t="shared" ref="BY474" si="8400">Q474/Q498</f>
        <v>0</v>
      </c>
      <c r="BZ474" s="131">
        <f t="shared" ref="BZ474" si="8401">R474/R498</f>
        <v>0</v>
      </c>
      <c r="CA474" s="132">
        <f t="shared" ref="CA474" si="8402">S474/S498</f>
        <v>0</v>
      </c>
      <c r="CB474" s="129">
        <f t="shared" ref="CB474" si="8403">T474/T498</f>
        <v>0</v>
      </c>
      <c r="CC474" s="130">
        <f t="shared" ref="CC474" si="8404">U474/U498</f>
        <v>0</v>
      </c>
      <c r="CD474" s="131">
        <f t="shared" ref="CD474" si="8405">V474/V498</f>
        <v>0</v>
      </c>
      <c r="CE474" s="132">
        <f t="shared" ref="CE474" si="8406">W474/W498</f>
        <v>0</v>
      </c>
      <c r="CF474" s="129">
        <f t="shared" ref="CF474" si="8407">X474/X498</f>
        <v>0</v>
      </c>
      <c r="CG474" s="130">
        <f t="shared" ref="CG474" si="8408">Y474/Y498</f>
        <v>0</v>
      </c>
      <c r="CH474" s="131">
        <f t="shared" ref="CH474" si="8409">Z474/Z498</f>
        <v>0</v>
      </c>
      <c r="CI474" s="129">
        <f t="shared" ref="CI474" si="8410">AA474/AA498</f>
        <v>0</v>
      </c>
      <c r="CJ474" s="135">
        <f t="shared" ref="CJ474" si="8411">AB474/AB498</f>
        <v>0</v>
      </c>
      <c r="CK474" s="136">
        <f t="shared" ref="CK474" si="8412">AC474/AC498</f>
        <v>0</v>
      </c>
    </row>
    <row r="475" spans="1:89" x14ac:dyDescent="0.2">
      <c r="A475" s="137" t="s">
        <v>17</v>
      </c>
      <c r="B475" s="189">
        <v>71</v>
      </c>
      <c r="C475" s="190">
        <v>0</v>
      </c>
      <c r="D475" s="191">
        <v>55</v>
      </c>
      <c r="E475" s="192">
        <v>1</v>
      </c>
      <c r="F475" s="189">
        <v>250</v>
      </c>
      <c r="G475" s="193">
        <v>1</v>
      </c>
      <c r="H475" s="191">
        <v>134</v>
      </c>
      <c r="I475" s="192">
        <v>22</v>
      </c>
      <c r="J475" s="189">
        <v>6</v>
      </c>
      <c r="K475" s="193">
        <v>9</v>
      </c>
      <c r="L475" s="191">
        <v>8</v>
      </c>
      <c r="M475" s="189">
        <v>15</v>
      </c>
      <c r="N475" s="194">
        <v>69</v>
      </c>
      <c r="O475" s="195">
        <v>36</v>
      </c>
      <c r="P475" s="189">
        <v>33</v>
      </c>
      <c r="Q475" s="193">
        <v>3</v>
      </c>
      <c r="R475" s="191">
        <v>8</v>
      </c>
      <c r="S475" s="192">
        <v>0</v>
      </c>
      <c r="T475" s="189">
        <v>0</v>
      </c>
      <c r="U475" s="193">
        <v>0</v>
      </c>
      <c r="V475" s="191">
        <v>0</v>
      </c>
      <c r="W475" s="192">
        <v>0</v>
      </c>
      <c r="X475" s="189">
        <v>0</v>
      </c>
      <c r="Y475" s="193">
        <v>0</v>
      </c>
      <c r="Z475" s="191">
        <v>0</v>
      </c>
      <c r="AA475" s="189">
        <v>0</v>
      </c>
      <c r="AB475" s="172">
        <f t="shared" ref="AB475:AB497" si="8413">SUM(B475,D475,F475,H475,J475,L475,N475,P475,R475,T475,V475,X475,Z475)</f>
        <v>634</v>
      </c>
      <c r="AC475" s="173">
        <f t="shared" ref="AC475:AC497" si="8414">SUM(C475,E475,G475,I475,K475,M475,O475,Q475,S475,U475,W475,Y475,AA475)</f>
        <v>87</v>
      </c>
      <c r="AE475" s="277" t="str">
        <f>$AE$10</f>
        <v>08:00 - 08:59</v>
      </c>
      <c r="AF475" s="126">
        <f>SUMIF($A$9:$A$32,$AE475,B$474:B$497)</f>
        <v>695</v>
      </c>
      <c r="AG475" s="190">
        <f t="shared" si="8384"/>
        <v>480</v>
      </c>
      <c r="AH475" s="191">
        <f t="shared" si="8384"/>
        <v>272</v>
      </c>
      <c r="AI475" s="192">
        <f t="shared" si="8384"/>
        <v>242</v>
      </c>
      <c r="AJ475" s="278">
        <f t="shared" si="8384"/>
        <v>1012</v>
      </c>
      <c r="AK475" s="193">
        <f t="shared" si="8384"/>
        <v>499</v>
      </c>
      <c r="AL475" s="191">
        <f t="shared" si="8384"/>
        <v>1039</v>
      </c>
      <c r="AM475" s="192">
        <f t="shared" si="8384"/>
        <v>729</v>
      </c>
      <c r="AN475" s="278">
        <f t="shared" si="8384"/>
        <v>124</v>
      </c>
      <c r="AO475" s="193">
        <f t="shared" si="8384"/>
        <v>342</v>
      </c>
      <c r="AP475" s="191">
        <f t="shared" si="8384"/>
        <v>271</v>
      </c>
      <c r="AQ475" s="278">
        <f t="shared" si="8384"/>
        <v>807</v>
      </c>
      <c r="AR475" s="194">
        <f t="shared" si="8384"/>
        <v>982</v>
      </c>
      <c r="AS475" s="195">
        <f t="shared" si="8384"/>
        <v>1269</v>
      </c>
      <c r="AT475" s="278">
        <f t="shared" si="8384"/>
        <v>540</v>
      </c>
      <c r="AU475" s="193">
        <f t="shared" si="8384"/>
        <v>491</v>
      </c>
      <c r="AV475" s="191">
        <f t="shared" si="8384"/>
        <v>778</v>
      </c>
      <c r="AW475" s="192">
        <f t="shared" si="8385"/>
        <v>521</v>
      </c>
      <c r="AX475" s="278">
        <f t="shared" si="8385"/>
        <v>116</v>
      </c>
      <c r="AY475" s="193">
        <f t="shared" si="8385"/>
        <v>237</v>
      </c>
      <c r="AZ475" s="191">
        <f t="shared" si="8385"/>
        <v>324</v>
      </c>
      <c r="BA475" s="192">
        <f t="shared" si="8385"/>
        <v>677</v>
      </c>
      <c r="BB475" s="278">
        <f t="shared" si="8385"/>
        <v>454</v>
      </c>
      <c r="BC475" s="193">
        <f t="shared" si="8385"/>
        <v>388</v>
      </c>
      <c r="BD475" s="191">
        <f t="shared" si="8385"/>
        <v>869</v>
      </c>
      <c r="BE475" s="278">
        <f t="shared" si="8385"/>
        <v>769</v>
      </c>
      <c r="BF475" s="172">
        <f>SUM(AF475,AH475,AJ475,AL475,AN475,AP475,AR475,AT475,AV475,AX475,AZ475,BB475,BD475)</f>
        <v>7476</v>
      </c>
      <c r="BG475" s="173">
        <f>SUM(AG475,AI475,AK475,AM475,AO475,AQ475,AS475,AU475,AW475,AY475,BA475,BC475,BE475)</f>
        <v>7451</v>
      </c>
      <c r="BI475" s="137" t="s">
        <v>17</v>
      </c>
      <c r="BJ475" s="129">
        <f>B475/B498</f>
        <v>9.5353209777061503E-3</v>
      </c>
      <c r="BK475" s="130">
        <f t="shared" ref="BK475" si="8415">C475/C498</f>
        <v>0</v>
      </c>
      <c r="BL475" s="131">
        <f t="shared" ref="BL475" si="8416">D475/D498</f>
        <v>1.5497323189630883E-2</v>
      </c>
      <c r="BM475" s="132">
        <f t="shared" ref="BM475" si="8417">E475/E498</f>
        <v>2.5953802232026989E-4</v>
      </c>
      <c r="BN475" s="129">
        <f t="shared" ref="BN475" si="8418">F475/F498</f>
        <v>2.523722996163941E-2</v>
      </c>
      <c r="BO475" s="130">
        <f t="shared" ref="BO475" si="8419">G475/G498</f>
        <v>1.0496483677967881E-4</v>
      </c>
      <c r="BP475" s="131">
        <f t="shared" ref="BP475" si="8420">H475/H498</f>
        <v>1.105428147170434E-2</v>
      </c>
      <c r="BQ475" s="132">
        <f t="shared" ref="BQ475" si="8421">I475/I498</f>
        <v>1.6765736930345985E-3</v>
      </c>
      <c r="BR475" s="129">
        <f t="shared" ref="BR475" si="8422">J475/J498</f>
        <v>2.5167785234899327E-3</v>
      </c>
      <c r="BS475" s="130">
        <f t="shared" ref="BS475" si="8423">K475/K498</f>
        <v>3.9543057996485062E-3</v>
      </c>
      <c r="BT475" s="131">
        <f t="shared" ref="BT475" si="8424">L475/L498</f>
        <v>1.1207621182404036E-3</v>
      </c>
      <c r="BU475" s="129">
        <f t="shared" ref="BU475" si="8425">M475/M498</f>
        <v>2.1987686895338612E-3</v>
      </c>
      <c r="BV475" s="133">
        <f t="shared" ref="BV475" si="8426">N475/N498</f>
        <v>4.8749470114455278E-3</v>
      </c>
      <c r="BW475" s="134">
        <f t="shared" ref="BW475" si="8427">O475/O498</f>
        <v>2.6418140456446761E-3</v>
      </c>
      <c r="BX475" s="129">
        <f t="shared" ref="BX475" si="8428">P475/P498</f>
        <v>4.5624222314392367E-3</v>
      </c>
      <c r="BY475" s="130">
        <f t="shared" ref="BY475" si="8429">Q475/Q498</f>
        <v>4.4716053063049635E-4</v>
      </c>
      <c r="BZ475" s="131">
        <f t="shared" ref="BZ475" si="8430">R475/R498</f>
        <v>9.1743119266055051E-4</v>
      </c>
      <c r="CA475" s="132">
        <f t="shared" ref="CA475" si="8431">S475/S498</f>
        <v>0</v>
      </c>
      <c r="CB475" s="129">
        <f t="shared" ref="CB475" si="8432">T475/T498</f>
        <v>0</v>
      </c>
      <c r="CC475" s="130">
        <f t="shared" ref="CC475" si="8433">U475/U498</f>
        <v>0</v>
      </c>
      <c r="CD475" s="131">
        <f t="shared" ref="CD475" si="8434">V475/V498</f>
        <v>0</v>
      </c>
      <c r="CE475" s="132">
        <f t="shared" ref="CE475" si="8435">W475/W498</f>
        <v>0</v>
      </c>
      <c r="CF475" s="129">
        <f t="shared" ref="CF475" si="8436">X475/X498</f>
        <v>0</v>
      </c>
      <c r="CG475" s="130">
        <f t="shared" ref="CG475" si="8437">Y475/Y498</f>
        <v>0</v>
      </c>
      <c r="CH475" s="131">
        <f t="shared" ref="CH475" si="8438">Z475/Z498</f>
        <v>0</v>
      </c>
      <c r="CI475" s="129">
        <f t="shared" ref="CI475" si="8439">AA475/AA498</f>
        <v>0</v>
      </c>
      <c r="CJ475" s="135">
        <f t="shared" ref="CJ475" si="8440">AB475/AB498</f>
        <v>6.3397464101435938E-3</v>
      </c>
      <c r="CK475" s="136">
        <f t="shared" ref="CK475" si="8441">AC475/AC498</f>
        <v>8.7162994800276522E-4</v>
      </c>
    </row>
    <row r="476" spans="1:89" ht="13.5" thickBot="1" x14ac:dyDescent="0.25">
      <c r="A476" s="146" t="s">
        <v>18</v>
      </c>
      <c r="B476" s="196">
        <v>452</v>
      </c>
      <c r="C476" s="197">
        <v>0</v>
      </c>
      <c r="D476" s="198">
        <v>208</v>
      </c>
      <c r="E476" s="199">
        <v>37</v>
      </c>
      <c r="F476" s="196">
        <v>830</v>
      </c>
      <c r="G476" s="200">
        <v>165</v>
      </c>
      <c r="H476" s="198">
        <v>685</v>
      </c>
      <c r="I476" s="199">
        <v>249</v>
      </c>
      <c r="J476" s="196">
        <v>33</v>
      </c>
      <c r="K476" s="200">
        <v>73</v>
      </c>
      <c r="L476" s="198">
        <v>139</v>
      </c>
      <c r="M476" s="196">
        <v>300</v>
      </c>
      <c r="N476" s="201">
        <v>545</v>
      </c>
      <c r="O476" s="202">
        <v>594</v>
      </c>
      <c r="P476" s="196">
        <v>262</v>
      </c>
      <c r="Q476" s="200">
        <v>427</v>
      </c>
      <c r="R476" s="198">
        <v>265</v>
      </c>
      <c r="S476" s="199">
        <v>345</v>
      </c>
      <c r="T476" s="196">
        <v>23</v>
      </c>
      <c r="U476" s="200">
        <v>131</v>
      </c>
      <c r="V476" s="198">
        <v>165</v>
      </c>
      <c r="W476" s="199">
        <v>317</v>
      </c>
      <c r="X476" s="196">
        <v>293</v>
      </c>
      <c r="Y476" s="200">
        <v>159</v>
      </c>
      <c r="Z476" s="198">
        <v>481</v>
      </c>
      <c r="AA476" s="196">
        <v>408</v>
      </c>
      <c r="AB476" s="172">
        <f t="shared" si="8413"/>
        <v>4381</v>
      </c>
      <c r="AC476" s="173">
        <f t="shared" si="8414"/>
        <v>3205</v>
      </c>
      <c r="AE476" s="275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6.0703733548213804E-2</v>
      </c>
      <c r="BK476" s="130">
        <f t="shared" ref="BK476" si="8442">C476/C498</f>
        <v>0</v>
      </c>
      <c r="BL476" s="131">
        <f t="shared" ref="BL476" si="8443">D476/D498</f>
        <v>5.8608058608058608E-2</v>
      </c>
      <c r="BM476" s="132">
        <f t="shared" ref="BM476" si="8444">E476/E498</f>
        <v>9.6029068258499869E-3</v>
      </c>
      <c r="BN476" s="129">
        <f t="shared" ref="BN476" si="8445">F476/F498</f>
        <v>8.3787603472642844E-2</v>
      </c>
      <c r="BO476" s="130">
        <f t="shared" ref="BO476" si="8446">G476/G498</f>
        <v>1.7319198068647002E-2</v>
      </c>
      <c r="BP476" s="131">
        <f t="shared" ref="BP476" si="8447">H476/H498</f>
        <v>5.6508826926249797E-2</v>
      </c>
      <c r="BQ476" s="132">
        <f t="shared" ref="BQ476" si="8448">I476/I498</f>
        <v>1.8975765889346137E-2</v>
      </c>
      <c r="BR476" s="129">
        <f t="shared" ref="BR476" si="8449">J476/J498</f>
        <v>1.3842281879194632E-2</v>
      </c>
      <c r="BS476" s="130">
        <f t="shared" ref="BS476" si="8450">K476/K498</f>
        <v>3.2073813708260103E-2</v>
      </c>
      <c r="BT476" s="131">
        <f t="shared" ref="BT476" si="8451">L476/L498</f>
        <v>1.947324180442701E-2</v>
      </c>
      <c r="BU476" s="129">
        <f t="shared" ref="BU476" si="8452">M476/M498</f>
        <v>4.3975373790677223E-2</v>
      </c>
      <c r="BV476" s="133">
        <f t="shared" ref="BV476" si="8453">N476/N498</f>
        <v>3.8505016249823373E-2</v>
      </c>
      <c r="BW476" s="134">
        <f t="shared" ref="BW476" si="8454">O476/O498</f>
        <v>4.3589931753137155E-2</v>
      </c>
      <c r="BX476" s="129">
        <f t="shared" ref="BX476" si="8455">P476/P498</f>
        <v>3.6222867413244847E-2</v>
      </c>
      <c r="BY476" s="130">
        <f t="shared" ref="BY476" si="8456">Q476/Q498</f>
        <v>6.3645848859740645E-2</v>
      </c>
      <c r="BZ476" s="131">
        <f t="shared" ref="BZ476" si="8457">R476/R498</f>
        <v>3.0389908256880736E-2</v>
      </c>
      <c r="CA476" s="132">
        <f t="shared" ref="CA476" si="8458">S476/S498</f>
        <v>4.0289618124489078E-2</v>
      </c>
      <c r="CB476" s="129">
        <f t="shared" ref="CB476" si="8459">T476/T498</f>
        <v>1.1710794297352342E-2</v>
      </c>
      <c r="CC476" s="130">
        <f t="shared" ref="CC476" si="8460">U476/U498</f>
        <v>6.646372399797057E-2</v>
      </c>
      <c r="CD476" s="131">
        <f t="shared" ref="CD476" si="8461">V476/V498</f>
        <v>2.3213280810354529E-2</v>
      </c>
      <c r="CE476" s="132">
        <f t="shared" ref="CE476" si="8462">W476/W498</f>
        <v>4.0792690773388235E-2</v>
      </c>
      <c r="CF476" s="129">
        <f t="shared" ref="CF476" si="8463">X476/X498</f>
        <v>4.7288573273079407E-2</v>
      </c>
      <c r="CG476" s="130">
        <f t="shared" ref="CG476" si="8464">Y476/Y498</f>
        <v>4.2085759661196404E-2</v>
      </c>
      <c r="CH476" s="131">
        <f t="shared" ref="CH476" si="8465">Z476/Z498</f>
        <v>3.9804700430321083E-2</v>
      </c>
      <c r="CI476" s="129">
        <f t="shared" ref="CI476" si="8466">AA476/AA498</f>
        <v>3.1069144075540664E-2</v>
      </c>
      <c r="CJ476" s="135">
        <f t="shared" ref="CJ476" si="8467">AB476/AB498</f>
        <v>4.3808247670093198E-2</v>
      </c>
      <c r="CK476" s="136">
        <f t="shared" ref="CK476" si="8468">AC476/AC498</f>
        <v>3.2110045785619108E-2</v>
      </c>
    </row>
    <row r="477" spans="1:89" ht="14.25" thickTop="1" thickBot="1" x14ac:dyDescent="0.25">
      <c r="A477" s="137" t="s">
        <v>19</v>
      </c>
      <c r="B477" s="189">
        <v>792</v>
      </c>
      <c r="C477" s="190">
        <v>360</v>
      </c>
      <c r="D477" s="191">
        <v>378</v>
      </c>
      <c r="E477" s="192">
        <v>200</v>
      </c>
      <c r="F477" s="189">
        <v>1114</v>
      </c>
      <c r="G477" s="193">
        <v>412</v>
      </c>
      <c r="H477" s="191">
        <v>994</v>
      </c>
      <c r="I477" s="192">
        <v>560</v>
      </c>
      <c r="J477" s="189">
        <v>75</v>
      </c>
      <c r="K477" s="193">
        <v>202</v>
      </c>
      <c r="L477" s="191">
        <v>265</v>
      </c>
      <c r="M477" s="189">
        <v>654</v>
      </c>
      <c r="N477" s="194">
        <v>949</v>
      </c>
      <c r="O477" s="195">
        <v>1188</v>
      </c>
      <c r="P477" s="189">
        <v>569</v>
      </c>
      <c r="Q477" s="193">
        <v>579</v>
      </c>
      <c r="R477" s="191">
        <v>640</v>
      </c>
      <c r="S477" s="192">
        <v>575</v>
      </c>
      <c r="T477" s="189">
        <v>118</v>
      </c>
      <c r="U477" s="193">
        <v>232</v>
      </c>
      <c r="V477" s="191">
        <v>356</v>
      </c>
      <c r="W477" s="192">
        <v>618</v>
      </c>
      <c r="X477" s="189">
        <v>504</v>
      </c>
      <c r="Y477" s="193">
        <v>330</v>
      </c>
      <c r="Z477" s="191">
        <v>840</v>
      </c>
      <c r="AA477" s="189">
        <v>835</v>
      </c>
      <c r="AB477" s="172">
        <f t="shared" si="8413"/>
        <v>7594</v>
      </c>
      <c r="AC477" s="173">
        <f t="shared" si="8414"/>
        <v>6745</v>
      </c>
      <c r="AE477" s="269" t="s">
        <v>13</v>
      </c>
      <c r="AF477" s="20">
        <f t="shared" ref="AF477:BG477" si="8469">SUM(AF474:AF476)</f>
        <v>1597</v>
      </c>
      <c r="AG477" s="21">
        <f t="shared" si="8469"/>
        <v>986</v>
      </c>
      <c r="AH477" s="20">
        <f t="shared" si="8469"/>
        <v>610</v>
      </c>
      <c r="AI477" s="21">
        <f t="shared" si="8469"/>
        <v>527</v>
      </c>
      <c r="AJ477" s="20">
        <f t="shared" si="8469"/>
        <v>2141</v>
      </c>
      <c r="AK477" s="21">
        <f t="shared" si="8469"/>
        <v>956</v>
      </c>
      <c r="AL477" s="20">
        <f t="shared" si="8469"/>
        <v>2079</v>
      </c>
      <c r="AM477" s="21">
        <f t="shared" si="8469"/>
        <v>1509</v>
      </c>
      <c r="AN477" s="20">
        <f t="shared" si="8469"/>
        <v>252</v>
      </c>
      <c r="AO477" s="21">
        <f t="shared" si="8469"/>
        <v>680</v>
      </c>
      <c r="AP477" s="20">
        <f t="shared" si="8469"/>
        <v>613</v>
      </c>
      <c r="AQ477" s="21">
        <f t="shared" si="8469"/>
        <v>1739</v>
      </c>
      <c r="AR477" s="20">
        <f t="shared" si="8469"/>
        <v>2050</v>
      </c>
      <c r="AS477" s="21">
        <f t="shared" si="8469"/>
        <v>2672</v>
      </c>
      <c r="AT477" s="20">
        <f t="shared" si="8469"/>
        <v>1184</v>
      </c>
      <c r="AU477" s="21">
        <f t="shared" si="8469"/>
        <v>1101</v>
      </c>
      <c r="AV477" s="20">
        <f t="shared" si="8469"/>
        <v>1539</v>
      </c>
      <c r="AW477" s="21">
        <f t="shared" si="8469"/>
        <v>1120</v>
      </c>
      <c r="AX477" s="20">
        <f t="shared" si="8469"/>
        <v>221</v>
      </c>
      <c r="AY477" s="21">
        <f t="shared" si="8469"/>
        <v>581</v>
      </c>
      <c r="AZ477" s="20">
        <f t="shared" si="8469"/>
        <v>688</v>
      </c>
      <c r="BA477" s="21">
        <f t="shared" si="8469"/>
        <v>1368</v>
      </c>
      <c r="BB477" s="20">
        <f t="shared" si="8469"/>
        <v>985</v>
      </c>
      <c r="BC477" s="21">
        <f t="shared" si="8469"/>
        <v>921</v>
      </c>
      <c r="BD477" s="20">
        <f t="shared" si="8469"/>
        <v>1857</v>
      </c>
      <c r="BE477" s="21">
        <f t="shared" si="8469"/>
        <v>1648</v>
      </c>
      <c r="BF477" s="174">
        <f t="shared" si="8469"/>
        <v>15816</v>
      </c>
      <c r="BG477" s="175">
        <f t="shared" si="8469"/>
        <v>15808</v>
      </c>
      <c r="BI477" s="137" t="s">
        <v>19</v>
      </c>
      <c r="BJ477" s="129">
        <f>B477/B498</f>
        <v>0.10636583400483481</v>
      </c>
      <c r="BK477" s="130">
        <f t="shared" ref="BK477" si="8470">C477/C498</f>
        <v>4.1560840452551373E-2</v>
      </c>
      <c r="BL477" s="131">
        <f t="shared" ref="BL477" si="8471">D477/D498</f>
        <v>0.10650887573964497</v>
      </c>
      <c r="BM477" s="132">
        <f t="shared" ref="BM477" si="8472">E477/E498</f>
        <v>5.1907604464053986E-2</v>
      </c>
      <c r="BN477" s="129">
        <f t="shared" ref="BN477" si="8473">F477/F498</f>
        <v>0.11245709670906522</v>
      </c>
      <c r="BO477" s="130">
        <f t="shared" ref="BO477" si="8474">G477/G498</f>
        <v>4.3245512753227668E-2</v>
      </c>
      <c r="BP477" s="131">
        <f t="shared" ref="BP477" si="8475">H477/H498</f>
        <v>8.1999670021448604E-2</v>
      </c>
      <c r="BQ477" s="132">
        <f t="shared" ref="BQ477" si="8476">I477/I498</f>
        <v>4.2676421277244324E-2</v>
      </c>
      <c r="BR477" s="129">
        <f t="shared" ref="BR477" si="8477">J477/J498</f>
        <v>3.1459731543624164E-2</v>
      </c>
      <c r="BS477" s="130">
        <f t="shared" ref="BS477" si="8478">K477/K498</f>
        <v>8.8752196836555358E-2</v>
      </c>
      <c r="BT477" s="131">
        <f t="shared" ref="BT477" si="8479">L477/L498</f>
        <v>3.7125245166713366E-2</v>
      </c>
      <c r="BU477" s="129">
        <f t="shared" ref="BU477" si="8480">M477/M498</f>
        <v>9.5866314863676347E-2</v>
      </c>
      <c r="BV477" s="133">
        <f t="shared" ref="BV477" si="8481">N477/N498</f>
        <v>6.7048184258866758E-2</v>
      </c>
      <c r="BW477" s="134">
        <f t="shared" ref="BW477" si="8482">O477/O498</f>
        <v>8.717986350627431E-2</v>
      </c>
      <c r="BX477" s="129">
        <f t="shared" ref="BX477" si="8483">P477/P498</f>
        <v>7.8667219687543199E-2</v>
      </c>
      <c r="BY477" s="130">
        <f t="shared" ref="BY477" si="8484">Q477/Q498</f>
        <v>8.6301982411685796E-2</v>
      </c>
      <c r="BZ477" s="131">
        <f t="shared" ref="BZ477" si="8485">R477/R498</f>
        <v>7.3394495412844041E-2</v>
      </c>
      <c r="CA477" s="132">
        <f t="shared" ref="CA477" si="8486">S477/S498</f>
        <v>6.7149363540815132E-2</v>
      </c>
      <c r="CB477" s="129">
        <f t="shared" ref="CB477" si="8487">T477/T498</f>
        <v>6.008146639511202E-2</v>
      </c>
      <c r="CC477" s="130">
        <f t="shared" ref="CC477" si="8488">U477/U498</f>
        <v>0.11770674784373414</v>
      </c>
      <c r="CD477" s="131">
        <f t="shared" ref="CD477" si="8489">V477/V498</f>
        <v>5.0084411930219473E-2</v>
      </c>
      <c r="CE477" s="132">
        <f t="shared" ref="CE477" si="8490">W477/W498</f>
        <v>7.9526444473040789E-2</v>
      </c>
      <c r="CF477" s="129">
        <f t="shared" ref="CF477" si="8491">X477/X498</f>
        <v>8.1342801807617812E-2</v>
      </c>
      <c r="CG477" s="130">
        <f t="shared" ref="CG477" si="8492">Y477/Y498</f>
        <v>8.7347803070407626E-2</v>
      </c>
      <c r="CH477" s="131">
        <f t="shared" ref="CH477" si="8493">Z477/Z498</f>
        <v>6.9513406156901686E-2</v>
      </c>
      <c r="CI477" s="129">
        <f t="shared" ref="CI477" si="8494">AA477/AA498</f>
        <v>6.3585135546756016E-2</v>
      </c>
      <c r="CJ477" s="135">
        <f t="shared" ref="CJ477" si="8495">AB477/AB498</f>
        <v>7.5936962521499146E-2</v>
      </c>
      <c r="CK477" s="136">
        <f t="shared" ref="CK477" si="8496">AC477/AC498</f>
        <v>6.7576367807800589E-2</v>
      </c>
    </row>
    <row r="478" spans="1:89" ht="13.5" thickTop="1" x14ac:dyDescent="0.2">
      <c r="A478" s="146" t="s">
        <v>20</v>
      </c>
      <c r="B478" s="196">
        <v>902</v>
      </c>
      <c r="C478" s="197">
        <v>506</v>
      </c>
      <c r="D478" s="198">
        <v>338</v>
      </c>
      <c r="E478" s="199">
        <v>285</v>
      </c>
      <c r="F478" s="196">
        <v>1129</v>
      </c>
      <c r="G478" s="200">
        <v>457</v>
      </c>
      <c r="H478" s="198">
        <v>1040</v>
      </c>
      <c r="I478" s="199">
        <v>780</v>
      </c>
      <c r="J478" s="196">
        <v>128</v>
      </c>
      <c r="K478" s="200">
        <v>338</v>
      </c>
      <c r="L478" s="198">
        <v>342</v>
      </c>
      <c r="M478" s="196">
        <v>932</v>
      </c>
      <c r="N478" s="201">
        <v>1068</v>
      </c>
      <c r="O478" s="202">
        <v>1403</v>
      </c>
      <c r="P478" s="196">
        <v>644</v>
      </c>
      <c r="Q478" s="200">
        <v>610</v>
      </c>
      <c r="R478" s="198">
        <v>761</v>
      </c>
      <c r="S478" s="199">
        <v>599</v>
      </c>
      <c r="T478" s="196">
        <v>105</v>
      </c>
      <c r="U478" s="200">
        <v>344</v>
      </c>
      <c r="V478" s="198">
        <v>364</v>
      </c>
      <c r="W478" s="199">
        <v>691</v>
      </c>
      <c r="X478" s="196">
        <v>531</v>
      </c>
      <c r="Y478" s="200">
        <v>533</v>
      </c>
      <c r="Z478" s="198">
        <v>988</v>
      </c>
      <c r="AA478" s="196">
        <v>879</v>
      </c>
      <c r="AB478" s="172">
        <f t="shared" si="8413"/>
        <v>8340</v>
      </c>
      <c r="AC478" s="173">
        <f t="shared" si="8414"/>
        <v>8357</v>
      </c>
      <c r="BI478" s="146" t="s">
        <v>20</v>
      </c>
      <c r="BJ478" s="129">
        <f>B478/B498</f>
        <v>0.12113886650550632</v>
      </c>
      <c r="BK478" s="130">
        <f t="shared" ref="BK478" si="8497">C478/C498</f>
        <v>5.8416070191641654E-2</v>
      </c>
      <c r="BL478" s="131">
        <f t="shared" ref="BL478" si="8498">D478/D498</f>
        <v>9.5238095238095233E-2</v>
      </c>
      <c r="BM478" s="132">
        <f t="shared" ref="BM478" si="8499">E478/E498</f>
        <v>7.3968336361276921E-2</v>
      </c>
      <c r="BN478" s="129">
        <f t="shared" ref="BN478" si="8500">F478/F498</f>
        <v>0.11397133050676357</v>
      </c>
      <c r="BO478" s="130">
        <f t="shared" ref="BO478" si="8501">G478/G498</f>
        <v>4.7968930408313216E-2</v>
      </c>
      <c r="BP478" s="131">
        <f t="shared" ref="BP478" si="8502">H478/H498</f>
        <v>8.5794423362481442E-2</v>
      </c>
      <c r="BQ478" s="132">
        <f t="shared" ref="BQ478" si="8503">I478/I498</f>
        <v>5.9442158207590308E-2</v>
      </c>
      <c r="BR478" s="129">
        <f t="shared" ref="BR478" si="8504">J478/J498</f>
        <v>5.3691275167785234E-2</v>
      </c>
      <c r="BS478" s="130">
        <f t="shared" ref="BS478" si="8505">K478/K498</f>
        <v>0.14850615114235502</v>
      </c>
      <c r="BT478" s="131">
        <f t="shared" ref="BT478" si="8506">L478/L498</f>
        <v>4.7912580554777248E-2</v>
      </c>
      <c r="BU478" s="129">
        <f t="shared" ref="BU478" si="8507">M478/M498</f>
        <v>0.13661682790970389</v>
      </c>
      <c r="BV478" s="133">
        <f t="shared" ref="BV478" si="8508">N478/N498</f>
        <v>7.5455701568461209E-2</v>
      </c>
      <c r="BW478" s="134">
        <f t="shared" ref="BW478" si="8509">O478/O498</f>
        <v>0.10295736405665223</v>
      </c>
      <c r="BX478" s="129">
        <f t="shared" ref="BX478" si="8510">P478/P498</f>
        <v>8.9036361122632385E-2</v>
      </c>
      <c r="BY478" s="130">
        <f t="shared" ref="BY478" si="8511">Q478/Q498</f>
        <v>9.0922641228200929E-2</v>
      </c>
      <c r="BZ478" s="131">
        <f t="shared" ref="BZ478" si="8512">R478/R498</f>
        <v>8.7270642201834864E-2</v>
      </c>
      <c r="CA478" s="132">
        <f t="shared" ref="CA478" si="8513">S478/S498</f>
        <v>6.9952119584257857E-2</v>
      </c>
      <c r="CB478" s="129">
        <f t="shared" ref="CB478" si="8514">T478/T498</f>
        <v>5.3462321792260695E-2</v>
      </c>
      <c r="CC478" s="130">
        <f t="shared" ref="CC478" si="8515">U478/U498</f>
        <v>0.17453069507864027</v>
      </c>
      <c r="CD478" s="131">
        <f t="shared" ref="CD478" si="8516">V478/V498</f>
        <v>5.1209904333145755E-2</v>
      </c>
      <c r="CE478" s="132">
        <f t="shared" ref="CE478" si="8517">W478/W498</f>
        <v>8.892034487195985E-2</v>
      </c>
      <c r="CF478" s="129">
        <f t="shared" ref="CF478" si="8518">X478/X498</f>
        <v>8.570045190445448E-2</v>
      </c>
      <c r="CG478" s="130">
        <f t="shared" ref="CG478" si="8519">Y478/Y498</f>
        <v>0.14107993647432504</v>
      </c>
      <c r="CH478" s="131">
        <f t="shared" ref="CH478" si="8520">Z478/Z498</f>
        <v>8.1761006289308172E-2</v>
      </c>
      <c r="CI478" s="129">
        <f t="shared" ref="CI478" si="8521">AA478/AA498</f>
        <v>6.6935729515686868E-2</v>
      </c>
      <c r="CJ478" s="135">
        <f t="shared" ref="CJ478" si="8522">AB478/AB498</f>
        <v>8.3396664133434661E-2</v>
      </c>
      <c r="CK478" s="136">
        <f t="shared" ref="CK478" si="8523">AC478/AC498</f>
        <v>8.372656868343803E-2</v>
      </c>
    </row>
    <row r="479" spans="1:89" ht="13.5" thickBot="1" x14ac:dyDescent="0.25">
      <c r="A479" s="137" t="s">
        <v>21</v>
      </c>
      <c r="B479" s="189">
        <v>695</v>
      </c>
      <c r="C479" s="190">
        <v>480</v>
      </c>
      <c r="D479" s="191">
        <v>272</v>
      </c>
      <c r="E479" s="192">
        <v>242</v>
      </c>
      <c r="F479" s="189">
        <v>1012</v>
      </c>
      <c r="G479" s="193">
        <v>499</v>
      </c>
      <c r="H479" s="191">
        <v>1039</v>
      </c>
      <c r="I479" s="192">
        <v>729</v>
      </c>
      <c r="J479" s="189">
        <v>124</v>
      </c>
      <c r="K479" s="193">
        <v>342</v>
      </c>
      <c r="L479" s="191">
        <v>271</v>
      </c>
      <c r="M479" s="189">
        <v>807</v>
      </c>
      <c r="N479" s="194">
        <v>982</v>
      </c>
      <c r="O479" s="195">
        <v>1269</v>
      </c>
      <c r="P479" s="189">
        <v>540</v>
      </c>
      <c r="Q479" s="193">
        <v>491</v>
      </c>
      <c r="R479" s="191">
        <v>778</v>
      </c>
      <c r="S479" s="192">
        <v>521</v>
      </c>
      <c r="T479" s="189">
        <v>116</v>
      </c>
      <c r="U479" s="193">
        <v>237</v>
      </c>
      <c r="V479" s="191">
        <v>324</v>
      </c>
      <c r="W479" s="192">
        <v>677</v>
      </c>
      <c r="X479" s="189">
        <v>454</v>
      </c>
      <c r="Y479" s="193">
        <v>388</v>
      </c>
      <c r="Z479" s="191">
        <v>869</v>
      </c>
      <c r="AA479" s="189">
        <v>769</v>
      </c>
      <c r="AB479" s="172">
        <f t="shared" si="8413"/>
        <v>7476</v>
      </c>
      <c r="AC479" s="173">
        <f t="shared" si="8414"/>
        <v>7451</v>
      </c>
      <c r="AE479" s="272" t="s">
        <v>85</v>
      </c>
      <c r="BI479" s="137" t="s">
        <v>21</v>
      </c>
      <c r="BJ479" s="129">
        <f>B479/B498</f>
        <v>9.3338705345151762E-2</v>
      </c>
      <c r="BK479" s="130">
        <f t="shared" ref="BK479" si="8524">C479/C498</f>
        <v>5.5414453936735164E-2</v>
      </c>
      <c r="BL479" s="131">
        <f t="shared" ref="BL479" si="8525">D479/D498</f>
        <v>7.6641307410538179E-2</v>
      </c>
      <c r="BM479" s="132">
        <f t="shared" ref="BM479" si="8526">E479/E498</f>
        <v>6.2808201401505323E-2</v>
      </c>
      <c r="BN479" s="129">
        <f t="shared" ref="BN479" si="8527">F479/F498</f>
        <v>0.10216030688471633</v>
      </c>
      <c r="BO479" s="130">
        <f t="shared" ref="BO479" si="8528">G479/G498</f>
        <v>5.2377453553059727E-2</v>
      </c>
      <c r="BP479" s="131">
        <f t="shared" ref="BP479" si="8529">H479/H498</f>
        <v>8.5711928724632902E-2</v>
      </c>
      <c r="BQ479" s="132">
        <f t="shared" ref="BQ479" si="8530">I479/I498</f>
        <v>5.5555555555555552E-2</v>
      </c>
      <c r="BR479" s="129">
        <f t="shared" ref="BR479" si="8531">J479/J498</f>
        <v>5.2013422818791948E-2</v>
      </c>
      <c r="BS479" s="130">
        <f t="shared" ref="BS479" si="8532">K479/K498</f>
        <v>0.15026362038664323</v>
      </c>
      <c r="BT479" s="131">
        <f t="shared" ref="BT479" si="8533">L479/L498</f>
        <v>3.7965816755393671E-2</v>
      </c>
      <c r="BU479" s="129">
        <f t="shared" ref="BU479" si="8534">M479/M498</f>
        <v>0.11829375549692173</v>
      </c>
      <c r="BV479" s="133">
        <f t="shared" ref="BV479" si="8535">N479/N498</f>
        <v>6.9379680655645051E-2</v>
      </c>
      <c r="BW479" s="134">
        <f t="shared" ref="BW479" si="8536">O479/O498</f>
        <v>9.3123945108974829E-2</v>
      </c>
      <c r="BX479" s="129">
        <f t="shared" ref="BX479" si="8537">P479/P498</f>
        <v>7.4657818332642054E-2</v>
      </c>
      <c r="BY479" s="130">
        <f t="shared" ref="BY479" si="8538">Q479/Q498</f>
        <v>7.3185273513191235E-2</v>
      </c>
      <c r="BZ479" s="131">
        <f t="shared" ref="BZ479" si="8539">R479/R498</f>
        <v>8.922018348623853E-2</v>
      </c>
      <c r="CA479" s="132">
        <f t="shared" ref="CA479" si="8540">S479/S498</f>
        <v>6.0843162443069018E-2</v>
      </c>
      <c r="CB479" s="129">
        <f t="shared" ref="CB479" si="8541">T479/T498</f>
        <v>5.9063136456211814E-2</v>
      </c>
      <c r="CC479" s="130">
        <f t="shared" ref="CC479" si="8542">U479/U498</f>
        <v>0.12024353120243531</v>
      </c>
      <c r="CD479" s="131">
        <f t="shared" ref="CD479" si="8543">V479/V498</f>
        <v>4.5582442318514348E-2</v>
      </c>
      <c r="CE479" s="132">
        <f t="shared" ref="CE479" si="8544">W479/W498</f>
        <v>8.711877493244112E-2</v>
      </c>
      <c r="CF479" s="129">
        <f t="shared" ref="CF479" si="8545">X479/X498</f>
        <v>7.3273079406068434E-2</v>
      </c>
      <c r="CG479" s="130">
        <f t="shared" ref="CG479" si="8546">Y479/Y498</f>
        <v>0.1026998411858126</v>
      </c>
      <c r="CH479" s="131">
        <f t="shared" ref="CH479" si="8547">Z479/Z498</f>
        <v>7.1913273750413773E-2</v>
      </c>
      <c r="CI479" s="129">
        <f t="shared" ref="CI479" si="8548">AA479/AA498</f>
        <v>5.8559244593359733E-2</v>
      </c>
      <c r="CJ479" s="135">
        <f t="shared" ref="CJ479" si="8549">AB479/AB498</f>
        <v>7.4757009719611217E-2</v>
      </c>
      <c r="CK479" s="136">
        <f t="shared" ref="CK479" si="8550">AC479/AC498</f>
        <v>7.4649594742167855E-2</v>
      </c>
    </row>
    <row r="480" spans="1:89" ht="14.25" thickTop="1" thickBot="1" x14ac:dyDescent="0.25">
      <c r="A480" s="146" t="s">
        <v>22</v>
      </c>
      <c r="B480" s="196">
        <v>544</v>
      </c>
      <c r="C480" s="197">
        <v>557</v>
      </c>
      <c r="D480" s="198">
        <v>259</v>
      </c>
      <c r="E480" s="199">
        <v>260</v>
      </c>
      <c r="F480" s="196">
        <v>854</v>
      </c>
      <c r="G480" s="200">
        <v>320</v>
      </c>
      <c r="H480" s="198">
        <v>930</v>
      </c>
      <c r="I480" s="199">
        <v>724</v>
      </c>
      <c r="J480" s="196">
        <v>142</v>
      </c>
      <c r="K480" s="200">
        <v>273</v>
      </c>
      <c r="L480" s="198">
        <v>292</v>
      </c>
      <c r="M480" s="196">
        <v>870</v>
      </c>
      <c r="N480" s="201">
        <v>840</v>
      </c>
      <c r="O480" s="202">
        <v>1171</v>
      </c>
      <c r="P480" s="196">
        <v>518</v>
      </c>
      <c r="Q480" s="200">
        <v>462</v>
      </c>
      <c r="R480" s="198">
        <v>754</v>
      </c>
      <c r="S480" s="199">
        <v>542</v>
      </c>
      <c r="T480" s="196">
        <v>79</v>
      </c>
      <c r="U480" s="200">
        <v>157</v>
      </c>
      <c r="V480" s="198">
        <v>310</v>
      </c>
      <c r="W480" s="199">
        <v>723</v>
      </c>
      <c r="X480" s="196">
        <v>350</v>
      </c>
      <c r="Y480" s="200">
        <v>287</v>
      </c>
      <c r="Z480" s="198">
        <v>858</v>
      </c>
      <c r="AA480" s="196">
        <v>786</v>
      </c>
      <c r="AB480" s="172">
        <f t="shared" si="8413"/>
        <v>6730</v>
      </c>
      <c r="AC480" s="173">
        <f t="shared" si="8414"/>
        <v>7132</v>
      </c>
      <c r="AE480" s="298" t="s">
        <v>0</v>
      </c>
      <c r="AF480" s="292" t="s">
        <v>1</v>
      </c>
      <c r="AG480" s="293"/>
      <c r="AH480" s="292" t="s">
        <v>2</v>
      </c>
      <c r="AI480" s="293"/>
      <c r="AJ480" s="292" t="s">
        <v>3</v>
      </c>
      <c r="AK480" s="293"/>
      <c r="AL480" s="292" t="s">
        <v>4</v>
      </c>
      <c r="AM480" s="293"/>
      <c r="AN480" s="292" t="s">
        <v>5</v>
      </c>
      <c r="AO480" s="293"/>
      <c r="AP480" s="292" t="s">
        <v>6</v>
      </c>
      <c r="AQ480" s="293"/>
      <c r="AR480" s="292" t="s">
        <v>7</v>
      </c>
      <c r="AS480" s="293"/>
      <c r="AT480" s="292" t="s">
        <v>8</v>
      </c>
      <c r="AU480" s="293"/>
      <c r="AV480" s="292" t="s">
        <v>9</v>
      </c>
      <c r="AW480" s="293"/>
      <c r="AX480" s="292" t="s">
        <v>10</v>
      </c>
      <c r="AY480" s="293"/>
      <c r="AZ480" s="292" t="s">
        <v>11</v>
      </c>
      <c r="BA480" s="293"/>
      <c r="BB480" s="292" t="s">
        <v>12</v>
      </c>
      <c r="BC480" s="293"/>
      <c r="BD480" s="294" t="s">
        <v>40</v>
      </c>
      <c r="BE480" s="295"/>
      <c r="BF480" s="296" t="s">
        <v>41</v>
      </c>
      <c r="BG480" s="297"/>
      <c r="BI480" s="146" t="s">
        <v>22</v>
      </c>
      <c r="BJ480" s="129">
        <f>B480/B498</f>
        <v>7.3059360730593603E-2</v>
      </c>
      <c r="BK480" s="130">
        <f t="shared" ref="BK480" si="8551">C480/C498</f>
        <v>6.4303855922419759E-2</v>
      </c>
      <c r="BL480" s="131">
        <f t="shared" ref="BL480" si="8552">D480/D498</f>
        <v>7.2978303747534515E-2</v>
      </c>
      <c r="BM480" s="132">
        <f t="shared" ref="BM480" si="8553">E480/E498</f>
        <v>6.7479885803270176E-2</v>
      </c>
      <c r="BN480" s="129">
        <f t="shared" ref="BN480" si="8554">F480/F498</f>
        <v>8.6210377548960229E-2</v>
      </c>
      <c r="BO480" s="130">
        <f t="shared" ref="BO480" si="8555">G480/G498</f>
        <v>3.3588747769497218E-2</v>
      </c>
      <c r="BP480" s="131">
        <f t="shared" ref="BP480" si="8556">H480/H498</f>
        <v>7.6720013199142054E-2</v>
      </c>
      <c r="BQ480" s="132">
        <f t="shared" ref="BQ480" si="8557">I480/I498</f>
        <v>5.5174516079865871E-2</v>
      </c>
      <c r="BR480" s="129">
        <f t="shared" ref="BR480" si="8558">J480/J498</f>
        <v>5.9563758389261742E-2</v>
      </c>
      <c r="BS480" s="130">
        <f t="shared" ref="BS480" si="8559">K480/K498</f>
        <v>0.11994727592267135</v>
      </c>
      <c r="BT480" s="131">
        <f t="shared" ref="BT480" si="8560">L480/L498</f>
        <v>4.0907817315774725E-2</v>
      </c>
      <c r="BU480" s="129">
        <f t="shared" ref="BU480" si="8561">M480/M498</f>
        <v>0.12752858399296393</v>
      </c>
      <c r="BV480" s="133">
        <f t="shared" ref="BV480" si="8562">N480/N498</f>
        <v>5.9347181008902079E-2</v>
      </c>
      <c r="BW480" s="134">
        <f t="shared" ref="BW480" si="8563">O480/O498</f>
        <v>8.5932340206942098E-2</v>
      </c>
      <c r="BX480" s="129">
        <f t="shared" ref="BX480" si="8564">P480/P498</f>
        <v>7.1616203511682561E-2</v>
      </c>
      <c r="BY480" s="130">
        <f t="shared" ref="BY480" si="8565">Q480/Q498</f>
        <v>6.886272171709644E-2</v>
      </c>
      <c r="BZ480" s="131">
        <f t="shared" ref="BZ480" si="8566">R480/R498</f>
        <v>8.6467889908256879E-2</v>
      </c>
      <c r="CA480" s="132">
        <f t="shared" ref="CA480" si="8567">S480/S498</f>
        <v>6.3295573981081391E-2</v>
      </c>
      <c r="CB480" s="129">
        <f t="shared" ref="CB480" si="8568">T480/T498</f>
        <v>4.0224032586558045E-2</v>
      </c>
      <c r="CC480" s="130">
        <f t="shared" ref="CC480" si="8569">U480/U498</f>
        <v>7.9654997463216637E-2</v>
      </c>
      <c r="CD480" s="131">
        <f t="shared" ref="CD480" si="8570">V480/V498</f>
        <v>4.3612830613393362E-2</v>
      </c>
      <c r="CE480" s="132">
        <f t="shared" ref="CE480" si="8571">W480/W498</f>
        <v>9.3038219019431212E-2</v>
      </c>
      <c r="CF480" s="129">
        <f t="shared" ref="CF480" si="8572">X480/X498</f>
        <v>5.6488056810845705E-2</v>
      </c>
      <c r="CG480" s="130">
        <f t="shared" ref="CG480" si="8573">Y480/Y498</f>
        <v>7.5966119640021174E-2</v>
      </c>
      <c r="CH480" s="131">
        <f t="shared" ref="CH480" si="8574">Z480/Z498</f>
        <v>7.1002979145978154E-2</v>
      </c>
      <c r="CI480" s="129">
        <f t="shared" ref="CI480" si="8575">AA480/AA498</f>
        <v>5.9853792263173923E-2</v>
      </c>
      <c r="CJ480" s="135">
        <f t="shared" ref="CJ480" si="8576">AB480/AB498</f>
        <v>6.7297308107675688E-2</v>
      </c>
      <c r="CK480" s="136">
        <f t="shared" ref="CK480" si="8577">AC480/AC498</f>
        <v>7.1453618266157717E-2</v>
      </c>
    </row>
    <row r="481" spans="1:89" ht="15" thickTop="1" thickBot="1" x14ac:dyDescent="0.3">
      <c r="A481" s="137" t="s">
        <v>23</v>
      </c>
      <c r="B481" s="189">
        <v>436</v>
      </c>
      <c r="C481" s="190">
        <v>381</v>
      </c>
      <c r="D481" s="191">
        <v>187</v>
      </c>
      <c r="E481" s="192">
        <v>238</v>
      </c>
      <c r="F481" s="189">
        <v>643</v>
      </c>
      <c r="G481" s="193">
        <v>320</v>
      </c>
      <c r="H481" s="191">
        <v>739</v>
      </c>
      <c r="I481" s="192">
        <v>734</v>
      </c>
      <c r="J481" s="189">
        <v>135</v>
      </c>
      <c r="K481" s="193">
        <v>207</v>
      </c>
      <c r="L481" s="191">
        <v>311</v>
      </c>
      <c r="M481" s="189">
        <v>488</v>
      </c>
      <c r="N481" s="194">
        <v>604</v>
      </c>
      <c r="O481" s="195">
        <v>904</v>
      </c>
      <c r="P481" s="189">
        <v>341</v>
      </c>
      <c r="Q481" s="193">
        <v>321</v>
      </c>
      <c r="R481" s="191">
        <v>565</v>
      </c>
      <c r="S481" s="192">
        <v>466</v>
      </c>
      <c r="T481" s="189">
        <v>96</v>
      </c>
      <c r="U481" s="193">
        <v>115</v>
      </c>
      <c r="V481" s="191">
        <v>310</v>
      </c>
      <c r="W481" s="192">
        <v>489</v>
      </c>
      <c r="X481" s="189">
        <v>298</v>
      </c>
      <c r="Y481" s="193">
        <v>204</v>
      </c>
      <c r="Z481" s="191">
        <v>736</v>
      </c>
      <c r="AA481" s="189">
        <v>969</v>
      </c>
      <c r="AB481" s="172">
        <f t="shared" si="8413"/>
        <v>5401</v>
      </c>
      <c r="AC481" s="173">
        <f t="shared" si="8414"/>
        <v>5836</v>
      </c>
      <c r="AE481" s="299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5.8554928820843406E-2</v>
      </c>
      <c r="BK481" s="130">
        <f t="shared" ref="BK481" si="8578">C481/C498</f>
        <v>4.3985222812283536E-2</v>
      </c>
      <c r="BL481" s="131">
        <f t="shared" ref="BL481" si="8579">D481/D498</f>
        <v>5.2690898844744996E-2</v>
      </c>
      <c r="BM481" s="132">
        <f t="shared" ref="BM481" si="8580">E481/E498</f>
        <v>6.177004931222424E-2</v>
      </c>
      <c r="BN481" s="129">
        <f t="shared" ref="BN481" si="8581">F481/F498</f>
        <v>6.4910155461336563E-2</v>
      </c>
      <c r="BO481" s="130">
        <f t="shared" ref="BO481" si="8582">G481/G498</f>
        <v>3.3588747769497218E-2</v>
      </c>
      <c r="BP481" s="131">
        <f t="shared" ref="BP481" si="8583">H481/H498</f>
        <v>6.0963537370070944E-2</v>
      </c>
      <c r="BQ481" s="132">
        <f t="shared" ref="BQ481" si="8584">I481/I498</f>
        <v>5.5936595031245234E-2</v>
      </c>
      <c r="BR481" s="129">
        <f t="shared" ref="BR481" si="8585">J481/J498</f>
        <v>5.6627516778523491E-2</v>
      </c>
      <c r="BS481" s="130">
        <f t="shared" ref="BS481" si="8586">K481/K498</f>
        <v>9.0949033391915637E-2</v>
      </c>
      <c r="BT481" s="131">
        <f t="shared" ref="BT481" si="8587">L481/L498</f>
        <v>4.3569627346595682E-2</v>
      </c>
      <c r="BU481" s="129">
        <f t="shared" ref="BU481" si="8588">M481/M498</f>
        <v>7.1533274699501617E-2</v>
      </c>
      <c r="BV481" s="133">
        <f t="shared" ref="BV481" si="8589">N481/N498</f>
        <v>4.267344920163911E-2</v>
      </c>
      <c r="BW481" s="134">
        <f t="shared" ref="BW481" si="8590">O481/O498</f>
        <v>6.6338886035077427E-2</v>
      </c>
      <c r="BX481" s="129">
        <f t="shared" ref="BX481" si="8591">P481/P498</f>
        <v>4.7145029724872112E-2</v>
      </c>
      <c r="BY481" s="130">
        <f t="shared" ref="BY481" si="8592">Q481/Q498</f>
        <v>4.7846176777463112E-2</v>
      </c>
      <c r="BZ481" s="131">
        <f t="shared" ref="BZ481" si="8593">R481/R498</f>
        <v>6.4793577981651376E-2</v>
      </c>
      <c r="CA481" s="132">
        <f t="shared" ref="CA481" si="8594">S481/S498</f>
        <v>5.4420179843512786E-2</v>
      </c>
      <c r="CB481" s="129">
        <f t="shared" ref="CB481" si="8595">T481/T498</f>
        <v>4.8879837067209775E-2</v>
      </c>
      <c r="CC481" s="130">
        <f t="shared" ref="CC481" si="8596">U481/U498</f>
        <v>5.8346017250126836E-2</v>
      </c>
      <c r="CD481" s="131">
        <f t="shared" ref="CD481" si="8597">V481/V498</f>
        <v>4.3612830613393362E-2</v>
      </c>
      <c r="CE481" s="132">
        <f t="shared" ref="CE481" si="8598">W481/W498</f>
        <v>6.2926264316046837E-2</v>
      </c>
      <c r="CF481" s="129">
        <f t="shared" ref="CF481" si="8599">X481/X498</f>
        <v>4.8095545513234347E-2</v>
      </c>
      <c r="CG481" s="130">
        <f t="shared" ref="CG481" si="8600">Y481/Y498</f>
        <v>5.3996823716251988E-2</v>
      </c>
      <c r="CH481" s="131">
        <f t="shared" ref="CH481" si="8601">Z481/Z498</f>
        <v>6.0906984442237667E-2</v>
      </c>
      <c r="CI481" s="129">
        <f t="shared" ref="CI481" si="8602">AA481/AA498</f>
        <v>7.3789217179409075E-2</v>
      </c>
      <c r="CJ481" s="135">
        <f t="shared" ref="CJ481" si="8603">AB481/AB498</f>
        <v>5.4007839686412547E-2</v>
      </c>
      <c r="CK481" s="136">
        <f t="shared" ref="CK481" si="8604">AC481/AC498</f>
        <v>5.8469337661426868E-2</v>
      </c>
    </row>
    <row r="482" spans="1:89" ht="13.5" thickTop="1" x14ac:dyDescent="0.2">
      <c r="A482" s="146" t="s">
        <v>24</v>
      </c>
      <c r="B482" s="203">
        <v>322</v>
      </c>
      <c r="C482" s="197">
        <v>418</v>
      </c>
      <c r="D482" s="198">
        <v>180</v>
      </c>
      <c r="E482" s="199">
        <v>198</v>
      </c>
      <c r="F482" s="196">
        <v>533</v>
      </c>
      <c r="G482" s="200">
        <v>354</v>
      </c>
      <c r="H482" s="198">
        <v>668</v>
      </c>
      <c r="I482" s="199">
        <v>603</v>
      </c>
      <c r="J482" s="196">
        <v>135</v>
      </c>
      <c r="K482" s="200">
        <v>123</v>
      </c>
      <c r="L482" s="198">
        <v>327</v>
      </c>
      <c r="M482" s="196">
        <v>420</v>
      </c>
      <c r="N482" s="201">
        <v>694</v>
      </c>
      <c r="O482" s="204">
        <v>694</v>
      </c>
      <c r="P482" s="196">
        <v>364</v>
      </c>
      <c r="Q482" s="200">
        <v>295</v>
      </c>
      <c r="R482" s="198">
        <v>478</v>
      </c>
      <c r="S482" s="199">
        <v>404</v>
      </c>
      <c r="T482" s="196">
        <v>96</v>
      </c>
      <c r="U482" s="200">
        <v>96</v>
      </c>
      <c r="V482" s="198">
        <v>293</v>
      </c>
      <c r="W482" s="205">
        <v>436</v>
      </c>
      <c r="X482" s="196">
        <v>252</v>
      </c>
      <c r="Y482" s="200">
        <v>180</v>
      </c>
      <c r="Z482" s="198">
        <v>750</v>
      </c>
      <c r="AA482" s="196">
        <v>820</v>
      </c>
      <c r="AB482" s="172">
        <f t="shared" si="8413"/>
        <v>5092</v>
      </c>
      <c r="AC482" s="173">
        <f t="shared" si="8414"/>
        <v>5041</v>
      </c>
      <c r="AE482" s="275" t="str">
        <f>$AE$17</f>
        <v>17:00 - 17:59</v>
      </c>
      <c r="AF482" s="126">
        <f t="shared" ref="AF482:AU483" si="8605">SUMIF($A$9:$A$32,$AE482,B$474:B$497)</f>
        <v>443</v>
      </c>
      <c r="AG482" s="186">
        <f t="shared" si="8605"/>
        <v>998</v>
      </c>
      <c r="AH482" s="127">
        <f t="shared" si="8605"/>
        <v>312</v>
      </c>
      <c r="AI482" s="180">
        <f t="shared" si="8605"/>
        <v>315</v>
      </c>
      <c r="AJ482" s="126">
        <f t="shared" si="8605"/>
        <v>531</v>
      </c>
      <c r="AK482" s="128">
        <f t="shared" si="8605"/>
        <v>1294</v>
      </c>
      <c r="AL482" s="127">
        <f t="shared" si="8605"/>
        <v>863</v>
      </c>
      <c r="AM482" s="180">
        <f t="shared" si="8605"/>
        <v>1434</v>
      </c>
      <c r="AN482" s="126">
        <f t="shared" si="8605"/>
        <v>316</v>
      </c>
      <c r="AO482" s="128">
        <f t="shared" si="8605"/>
        <v>78</v>
      </c>
      <c r="AP482" s="127">
        <f t="shared" si="8605"/>
        <v>843</v>
      </c>
      <c r="AQ482" s="126">
        <f t="shared" si="8605"/>
        <v>241</v>
      </c>
      <c r="AR482" s="179">
        <f t="shared" si="8605"/>
        <v>1491</v>
      </c>
      <c r="AS482" s="181">
        <f t="shared" si="8605"/>
        <v>863</v>
      </c>
      <c r="AT482" s="126">
        <f t="shared" si="8605"/>
        <v>729</v>
      </c>
      <c r="AU482" s="128">
        <f t="shared" si="8605"/>
        <v>618</v>
      </c>
      <c r="AV482" s="127">
        <f t="shared" ref="AP482:BE483" si="8606">SUMIF($A$9:$A$32,$AE482,R$474:R$497)</f>
        <v>677</v>
      </c>
      <c r="AW482" s="180">
        <f t="shared" si="8606"/>
        <v>818</v>
      </c>
      <c r="AX482" s="126">
        <f t="shared" si="8606"/>
        <v>286</v>
      </c>
      <c r="AY482" s="128">
        <f t="shared" si="8606"/>
        <v>70</v>
      </c>
      <c r="AZ482" s="127">
        <f t="shared" si="8606"/>
        <v>758</v>
      </c>
      <c r="BA482" s="180">
        <f t="shared" si="8606"/>
        <v>556</v>
      </c>
      <c r="BB482" s="126">
        <f t="shared" si="8606"/>
        <v>712</v>
      </c>
      <c r="BC482" s="128">
        <f t="shared" si="8606"/>
        <v>188</v>
      </c>
      <c r="BD482" s="184">
        <f t="shared" si="8606"/>
        <v>956</v>
      </c>
      <c r="BE482" s="185">
        <f t="shared" si="8606"/>
        <v>1175</v>
      </c>
      <c r="BF482" s="170">
        <f>AF482+AH482+AJ482+AL482+AN482+AP482+AR482+AT482+AV482+AX482+AZ482+BB482+BD482</f>
        <v>8917</v>
      </c>
      <c r="BG482" s="171">
        <f>AG482+AI482+AK482+AM482+AO482+AQ482+AS482+AU482+AW482+AY482+BA482+BC482+BE482</f>
        <v>8648</v>
      </c>
      <c r="BI482" s="146" t="s">
        <v>24</v>
      </c>
      <c r="BJ482" s="129">
        <f>B482/B498</f>
        <v>4.3244695138329306E-2</v>
      </c>
      <c r="BK482" s="130">
        <f t="shared" ref="BK482" si="8607">C482/C498</f>
        <v>4.8256753636573536E-2</v>
      </c>
      <c r="BL482" s="131">
        <f t="shared" ref="BL482" si="8608">D482/D498</f>
        <v>5.0718512256973797E-2</v>
      </c>
      <c r="BM482" s="132">
        <f t="shared" ref="BM482" si="8609">E482/E498</f>
        <v>5.1388528419413444E-2</v>
      </c>
      <c r="BN482" s="129">
        <f t="shared" ref="BN482" si="8610">F482/F498</f>
        <v>5.3805774278215222E-2</v>
      </c>
      <c r="BO482" s="130">
        <f t="shared" ref="BO482" si="8611">G482/G498</f>
        <v>3.7157552220006301E-2</v>
      </c>
      <c r="BP482" s="131">
        <f t="shared" ref="BP482" si="8612">H482/H498</f>
        <v>5.5106418082824619E-2</v>
      </c>
      <c r="BQ482" s="132">
        <f t="shared" ref="BQ482" si="8613">I482/I498</f>
        <v>4.5953360768175584E-2</v>
      </c>
      <c r="BR482" s="129">
        <f t="shared" ref="BR482" si="8614">J482/J498</f>
        <v>5.6627516778523491E-2</v>
      </c>
      <c r="BS482" s="130">
        <f t="shared" ref="BS482" si="8615">K482/K498</f>
        <v>5.4042179261862916E-2</v>
      </c>
      <c r="BT482" s="131">
        <f t="shared" ref="BT482" si="8616">L482/L498</f>
        <v>4.5811151583076491E-2</v>
      </c>
      <c r="BU482" s="129">
        <f t="shared" ref="BU482" si="8617">M482/M498</f>
        <v>6.156552330694811E-2</v>
      </c>
      <c r="BV482" s="133">
        <f t="shared" ref="BV482" si="8618">N482/N498</f>
        <v>4.9032075738307195E-2</v>
      </c>
      <c r="BW482" s="134">
        <f t="shared" ref="BW482" si="8619">O482/O498</f>
        <v>5.0928304102150143E-2</v>
      </c>
      <c r="BX482" s="129">
        <f t="shared" ref="BX482" si="8620">P482/P498</f>
        <v>5.0324899764966124E-2</v>
      </c>
      <c r="BY482" s="130">
        <f t="shared" ref="BY482" si="8621">Q482/Q498</f>
        <v>4.397078551199881E-2</v>
      </c>
      <c r="BZ482" s="131">
        <f t="shared" ref="BZ482" si="8622">R482/R498</f>
        <v>5.4816513761467893E-2</v>
      </c>
      <c r="CA482" s="132">
        <f t="shared" ref="CA482" si="8623">S482/S498</f>
        <v>4.7179726731285766E-2</v>
      </c>
      <c r="CB482" s="129">
        <f t="shared" ref="CB482" si="8624">T482/T498</f>
        <v>4.8879837067209775E-2</v>
      </c>
      <c r="CC482" s="130">
        <f t="shared" ref="CC482" si="8625">U482/U498</f>
        <v>4.8706240487062402E-2</v>
      </c>
      <c r="CD482" s="131">
        <f t="shared" ref="CD482" si="8626">V482/V498</f>
        <v>4.1221159257175011E-2</v>
      </c>
      <c r="CE482" s="132">
        <f t="shared" ref="CE482" si="8627">W482/W498</f>
        <v>5.6106035259297388E-2</v>
      </c>
      <c r="CF482" s="129">
        <f t="shared" ref="CF482" si="8628">X482/X498</f>
        <v>4.0671400903808906E-2</v>
      </c>
      <c r="CG482" s="130">
        <f t="shared" ref="CG482" si="8629">Y482/Y498</f>
        <v>4.7644256220222343E-2</v>
      </c>
      <c r="CH482" s="131">
        <f t="shared" ref="CH482" si="8630">Z482/Z498</f>
        <v>6.2065541211519366E-2</v>
      </c>
      <c r="CI482" s="129">
        <f t="shared" ref="CI482" si="8631">AA482/AA498</f>
        <v>6.2442887602802317E-2</v>
      </c>
      <c r="CJ482" s="135">
        <f t="shared" ref="CJ482" si="8632">AB482/AB498</f>
        <v>5.0917963281468741E-2</v>
      </c>
      <c r="CK482" s="136">
        <f t="shared" ref="CK482" si="8633">AC482/AC498</f>
        <v>5.0504443308987811E-2</v>
      </c>
    </row>
    <row r="483" spans="1:89" x14ac:dyDescent="0.2">
      <c r="A483" s="137" t="s">
        <v>25</v>
      </c>
      <c r="B483" s="206">
        <v>337</v>
      </c>
      <c r="C483" s="190">
        <v>415</v>
      </c>
      <c r="D483" s="191">
        <v>140</v>
      </c>
      <c r="E483" s="192">
        <v>236</v>
      </c>
      <c r="F483" s="189">
        <v>412</v>
      </c>
      <c r="G483" s="193">
        <v>406</v>
      </c>
      <c r="H483" s="191">
        <v>605</v>
      </c>
      <c r="I483" s="192">
        <v>668</v>
      </c>
      <c r="J483" s="189">
        <v>106</v>
      </c>
      <c r="K483" s="190">
        <v>119</v>
      </c>
      <c r="L483" s="191">
        <v>337</v>
      </c>
      <c r="M483" s="189">
        <v>289</v>
      </c>
      <c r="N483" s="194">
        <v>614</v>
      </c>
      <c r="O483" s="207">
        <v>667</v>
      </c>
      <c r="P483" s="189">
        <v>309</v>
      </c>
      <c r="Q483" s="190">
        <v>263</v>
      </c>
      <c r="R483" s="191">
        <v>486</v>
      </c>
      <c r="S483" s="192">
        <v>386</v>
      </c>
      <c r="T483" s="198">
        <v>84</v>
      </c>
      <c r="U483" s="189">
        <v>100</v>
      </c>
      <c r="V483" s="191">
        <v>395</v>
      </c>
      <c r="W483" s="208">
        <v>453</v>
      </c>
      <c r="X483" s="189">
        <v>214</v>
      </c>
      <c r="Y483" s="193">
        <v>158</v>
      </c>
      <c r="Z483" s="191">
        <v>712</v>
      </c>
      <c r="AA483" s="189">
        <v>914</v>
      </c>
      <c r="AB483" s="172">
        <f t="shared" si="8413"/>
        <v>4751</v>
      </c>
      <c r="AC483" s="173">
        <f t="shared" si="8414"/>
        <v>5074</v>
      </c>
      <c r="AE483" s="277" t="str">
        <f>$AE$18</f>
        <v>18:00 - 18:59</v>
      </c>
      <c r="AF483" s="126">
        <f t="shared" si="8605"/>
        <v>603</v>
      </c>
      <c r="AG483" s="190">
        <f t="shared" si="8605"/>
        <v>1028</v>
      </c>
      <c r="AH483" s="191">
        <f t="shared" si="8605"/>
        <v>210</v>
      </c>
      <c r="AI483" s="192">
        <f t="shared" si="8605"/>
        <v>385</v>
      </c>
      <c r="AJ483" s="278">
        <f t="shared" si="8605"/>
        <v>395</v>
      </c>
      <c r="AK483" s="193">
        <f t="shared" si="8605"/>
        <v>1233</v>
      </c>
      <c r="AL483" s="191">
        <f t="shared" si="8605"/>
        <v>836</v>
      </c>
      <c r="AM483" s="192">
        <f t="shared" si="8605"/>
        <v>1307</v>
      </c>
      <c r="AN483" s="278">
        <f t="shared" si="8605"/>
        <v>259</v>
      </c>
      <c r="AO483" s="193">
        <f t="shared" si="8605"/>
        <v>72</v>
      </c>
      <c r="AP483" s="191">
        <f t="shared" si="8606"/>
        <v>906</v>
      </c>
      <c r="AQ483" s="278">
        <f t="shared" si="8606"/>
        <v>209</v>
      </c>
      <c r="AR483" s="194">
        <f t="shared" si="8606"/>
        <v>1280</v>
      </c>
      <c r="AS483" s="195">
        <f t="shared" si="8606"/>
        <v>849</v>
      </c>
      <c r="AT483" s="278">
        <f t="shared" si="8606"/>
        <v>530</v>
      </c>
      <c r="AU483" s="193">
        <f t="shared" si="8606"/>
        <v>533</v>
      </c>
      <c r="AV483" s="191">
        <f t="shared" si="8606"/>
        <v>603</v>
      </c>
      <c r="AW483" s="192">
        <f t="shared" si="8606"/>
        <v>914</v>
      </c>
      <c r="AX483" s="278">
        <f t="shared" si="8606"/>
        <v>155</v>
      </c>
      <c r="AY483" s="193">
        <f t="shared" si="8606"/>
        <v>49</v>
      </c>
      <c r="AZ483" s="191">
        <f t="shared" si="8606"/>
        <v>928</v>
      </c>
      <c r="BA483" s="192">
        <f t="shared" si="8606"/>
        <v>483</v>
      </c>
      <c r="BB483" s="278">
        <f t="shared" si="8606"/>
        <v>579</v>
      </c>
      <c r="BC483" s="193">
        <f t="shared" si="8606"/>
        <v>229</v>
      </c>
      <c r="BD483" s="191">
        <f t="shared" si="8606"/>
        <v>713</v>
      </c>
      <c r="BE483" s="278">
        <f t="shared" si="8606"/>
        <v>1058</v>
      </c>
      <c r="BF483" s="172">
        <f>SUM(AF483,AH483,AJ483,AL483,AN483,AP483,AR483,AT483,AV483,AX483,AZ483,BB483,BD483)</f>
        <v>7997</v>
      </c>
      <c r="BG483" s="173">
        <f>SUM(AG483,AI483,AK483,AM483,AO483,AQ483,AS483,AU483,AW483,AY483,BA483,BC483,BE483)</f>
        <v>8349</v>
      </c>
      <c r="BI483" s="137" t="s">
        <v>25</v>
      </c>
      <c r="BJ483" s="129">
        <f>B483/B498</f>
        <v>4.5259199570239057E-2</v>
      </c>
      <c r="BK483" s="130">
        <f t="shared" ref="BK483" si="8634">C483/C498</f>
        <v>4.7910413299468942E-2</v>
      </c>
      <c r="BL483" s="131">
        <f t="shared" ref="BL483" si="8635">D483/D498</f>
        <v>3.9447731755424063E-2</v>
      </c>
      <c r="BM483" s="132">
        <f t="shared" ref="BM483" si="8636">E483/E498</f>
        <v>6.1250973267583698E-2</v>
      </c>
      <c r="BN483" s="129">
        <f t="shared" ref="BN483" si="8637">F483/F498</f>
        <v>4.1590954976781745E-2</v>
      </c>
      <c r="BO483" s="130">
        <f t="shared" ref="BO483" si="8638">G483/G498</f>
        <v>4.2615723732549599E-2</v>
      </c>
      <c r="BP483" s="131">
        <f t="shared" ref="BP483" si="8639">H483/H498</f>
        <v>4.9909255898366603E-2</v>
      </c>
      <c r="BQ483" s="132">
        <f t="shared" ref="BQ483" si="8640">I483/I498</f>
        <v>5.090687395214144E-2</v>
      </c>
      <c r="BR483" s="129">
        <f t="shared" ref="BR483" si="8641">J483/J498</f>
        <v>4.4463087248322146E-2</v>
      </c>
      <c r="BS483" s="130">
        <f t="shared" ref="BS483" si="8642">K483/K498</f>
        <v>5.228471001757469E-2</v>
      </c>
      <c r="BT483" s="131">
        <f t="shared" ref="BT483" si="8643">L483/L498</f>
        <v>4.7212104230876996E-2</v>
      </c>
      <c r="BU483" s="129">
        <f t="shared" ref="BU483" si="8644">M483/M498</f>
        <v>4.2362943418352388E-2</v>
      </c>
      <c r="BV483" s="133">
        <f t="shared" ref="BV483" si="8645">N483/N498</f>
        <v>4.3379963261268896E-2</v>
      </c>
      <c r="BW483" s="134">
        <f t="shared" ref="BW483" si="8646">O483/O498</f>
        <v>4.8946943567916637E-2</v>
      </c>
      <c r="BX483" s="129">
        <f t="shared" ref="BX483" si="8647">P483/P498</f>
        <v>4.2720862712567399E-2</v>
      </c>
      <c r="BY483" s="130">
        <f t="shared" ref="BY483" si="8648">Q483/Q498</f>
        <v>3.9201073185273515E-2</v>
      </c>
      <c r="BZ483" s="131">
        <f t="shared" ref="BZ483" si="8649">R483/R498</f>
        <v>5.5733944954128443E-2</v>
      </c>
      <c r="CA483" s="132">
        <f t="shared" ref="CA483" si="8650">S483/S498</f>
        <v>4.5077659698703726E-2</v>
      </c>
      <c r="CB483" s="129">
        <f t="shared" ref="CB483" si="8651">T483/T498</f>
        <v>4.2769857433808553E-2</v>
      </c>
      <c r="CC483" s="130">
        <f t="shared" ref="CC483" si="8652">U483/U498</f>
        <v>5.0735667174023336E-2</v>
      </c>
      <c r="CD483" s="131">
        <f t="shared" ref="CD483" si="8653">V483/V498</f>
        <v>5.5571187394485085E-2</v>
      </c>
      <c r="CE483" s="132">
        <f t="shared" ref="CE483" si="8654">W483/W498</f>
        <v>5.8293655900141551E-2</v>
      </c>
      <c r="CF483" s="129">
        <f t="shared" ref="CF483" si="8655">X483/X498</f>
        <v>3.4538411878631374E-2</v>
      </c>
      <c r="CG483" s="130">
        <f t="shared" ref="CG483" si="8656">Y483/Y498</f>
        <v>4.1821069348861831E-2</v>
      </c>
      <c r="CH483" s="131">
        <f t="shared" ref="CH483" si="8657">Z483/Z498</f>
        <v>5.8920887123469053E-2</v>
      </c>
      <c r="CI483" s="129">
        <f t="shared" ref="CI483" si="8658">AA483/AA498</f>
        <v>6.9600974718245501E-2</v>
      </c>
      <c r="CJ483" s="135">
        <f t="shared" ref="CJ483" si="8659">AB483/AB498</f>
        <v>4.7508099676012959E-2</v>
      </c>
      <c r="CK483" s="136">
        <f t="shared" ref="CK483" si="8660">AC483/AC498</f>
        <v>5.0835061565126786E-2</v>
      </c>
    </row>
    <row r="484" spans="1:89" ht="13.5" thickBot="1" x14ac:dyDescent="0.25">
      <c r="A484" s="146" t="s">
        <v>26</v>
      </c>
      <c r="B484" s="203">
        <v>294</v>
      </c>
      <c r="C484" s="197">
        <v>435</v>
      </c>
      <c r="D484" s="198">
        <v>168</v>
      </c>
      <c r="E484" s="199">
        <v>219</v>
      </c>
      <c r="F484" s="196">
        <v>409</v>
      </c>
      <c r="G484" s="200">
        <v>345</v>
      </c>
      <c r="H484" s="198">
        <v>642</v>
      </c>
      <c r="I484" s="199">
        <v>631</v>
      </c>
      <c r="J484" s="196">
        <v>131</v>
      </c>
      <c r="K484" s="197">
        <v>107</v>
      </c>
      <c r="L484" s="198">
        <v>353</v>
      </c>
      <c r="M484" s="196">
        <v>302</v>
      </c>
      <c r="N484" s="201">
        <v>645</v>
      </c>
      <c r="O484" s="204">
        <v>551</v>
      </c>
      <c r="P484" s="196">
        <v>343</v>
      </c>
      <c r="Q484" s="197">
        <v>269</v>
      </c>
      <c r="R484" s="198">
        <v>462</v>
      </c>
      <c r="S484" s="199">
        <v>410</v>
      </c>
      <c r="T484" s="196">
        <v>93</v>
      </c>
      <c r="U484" s="200">
        <v>85</v>
      </c>
      <c r="V484" s="198">
        <v>310</v>
      </c>
      <c r="W484" s="205">
        <v>345</v>
      </c>
      <c r="X484" s="196">
        <v>290</v>
      </c>
      <c r="Y484" s="200">
        <v>154</v>
      </c>
      <c r="Z484" s="198">
        <v>733</v>
      </c>
      <c r="AA484" s="196">
        <v>717</v>
      </c>
      <c r="AB484" s="172">
        <f t="shared" si="8413"/>
        <v>4873</v>
      </c>
      <c r="AC484" s="173">
        <f t="shared" si="8414"/>
        <v>4570</v>
      </c>
      <c r="AE484" s="275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3.9484286865431102E-2</v>
      </c>
      <c r="BK484" s="130">
        <f t="shared" ref="BK484" si="8661">C484/C498</f>
        <v>5.0219348880166242E-2</v>
      </c>
      <c r="BL484" s="131">
        <f t="shared" ref="BL484" si="8662">D484/D498</f>
        <v>4.7337278106508875E-2</v>
      </c>
      <c r="BM484" s="132">
        <f t="shared" ref="BM484" si="8663">E484/E498</f>
        <v>5.6838826888139113E-2</v>
      </c>
      <c r="BN484" s="129">
        <f t="shared" ref="BN484" si="8664">F484/F498</f>
        <v>4.1288108217242075E-2</v>
      </c>
      <c r="BO484" s="130">
        <f t="shared" ref="BO484" si="8665">G484/G498</f>
        <v>3.6212868688989187E-2</v>
      </c>
      <c r="BP484" s="131">
        <f t="shared" ref="BP484" si="8666">H484/H498</f>
        <v>5.2961557498762579E-2</v>
      </c>
      <c r="BQ484" s="132">
        <f t="shared" ref="BQ484" si="8667">I484/I498</f>
        <v>4.8087181832037799E-2</v>
      </c>
      <c r="BR484" s="129">
        <f t="shared" ref="BR484" si="8668">J484/J498</f>
        <v>5.4949664429530198E-2</v>
      </c>
      <c r="BS484" s="130">
        <f t="shared" ref="BS484" si="8669">K484/K498</f>
        <v>4.7012302284710018E-2</v>
      </c>
      <c r="BT484" s="131">
        <f t="shared" ref="BT484" si="8670">L484/L498</f>
        <v>4.9453628467357805E-2</v>
      </c>
      <c r="BU484" s="129">
        <f t="shared" ref="BU484" si="8671">M484/M498</f>
        <v>4.4268542949281738E-2</v>
      </c>
      <c r="BV484" s="133">
        <f t="shared" ref="BV484" si="8672">N484/N498</f>
        <v>4.5570156846121236E-2</v>
      </c>
      <c r="BW484" s="134">
        <f t="shared" ref="BW484" si="8673">O484/O498</f>
        <v>4.0434431643061569E-2</v>
      </c>
      <c r="BX484" s="129">
        <f t="shared" ref="BX484" si="8674">P484/P498</f>
        <v>4.7421540163141158E-2</v>
      </c>
      <c r="BY484" s="130">
        <f t="shared" ref="BY484" si="8675">Q484/Q498</f>
        <v>4.0095394246534508E-2</v>
      </c>
      <c r="BZ484" s="131">
        <f t="shared" ref="BZ484" si="8676">R484/R498</f>
        <v>5.2981651376146792E-2</v>
      </c>
      <c r="CA484" s="132">
        <f t="shared" ref="CA484" si="8677">S484/S498</f>
        <v>4.7880415742146444E-2</v>
      </c>
      <c r="CB484" s="129">
        <f t="shared" ref="CB484" si="8678">T484/T498</f>
        <v>4.7352342158859473E-2</v>
      </c>
      <c r="CC484" s="130">
        <f t="shared" ref="CC484" si="8679">U484/U498</f>
        <v>4.3125317097919835E-2</v>
      </c>
      <c r="CD484" s="131">
        <f t="shared" ref="CD484" si="8680">V484/V498</f>
        <v>4.3612830613393362E-2</v>
      </c>
      <c r="CE484" s="132">
        <f t="shared" ref="CE484" si="8681">W484/W498</f>
        <v>4.4395830652425687E-2</v>
      </c>
      <c r="CF484" s="129">
        <f t="shared" ref="CF484" si="8682">X484/X498</f>
        <v>4.6804389928986445E-2</v>
      </c>
      <c r="CG484" s="130">
        <f t="shared" ref="CG484" si="8683">Y484/Y498</f>
        <v>4.076230809952356E-2</v>
      </c>
      <c r="CH484" s="131">
        <f t="shared" ref="CH484" si="8684">Z484/Z498</f>
        <v>6.0658722277391594E-2</v>
      </c>
      <c r="CI484" s="129">
        <f t="shared" ref="CI484" si="8685">AA484/AA498</f>
        <v>5.4599451720986902E-2</v>
      </c>
      <c r="CJ484" s="135">
        <f t="shared" ref="CJ484" si="8686">AB484/AB498</f>
        <v>4.8728050877964883E-2</v>
      </c>
      <c r="CK484" s="136">
        <f t="shared" ref="CK484" si="8687">AC484/AC498</f>
        <v>4.5785619107731455E-2</v>
      </c>
    </row>
    <row r="485" spans="1:89" ht="14.25" thickTop="1" thickBot="1" x14ac:dyDescent="0.25">
      <c r="A485" s="137" t="s">
        <v>27</v>
      </c>
      <c r="B485" s="206">
        <v>285</v>
      </c>
      <c r="C485" s="190">
        <v>423</v>
      </c>
      <c r="D485" s="191">
        <v>195</v>
      </c>
      <c r="E485" s="192">
        <v>245</v>
      </c>
      <c r="F485" s="189">
        <v>358</v>
      </c>
      <c r="G485" s="193">
        <v>443</v>
      </c>
      <c r="H485" s="191">
        <v>573</v>
      </c>
      <c r="I485" s="192">
        <v>681</v>
      </c>
      <c r="J485" s="189">
        <v>127</v>
      </c>
      <c r="K485" s="190">
        <v>63</v>
      </c>
      <c r="L485" s="191">
        <v>377</v>
      </c>
      <c r="M485" s="189">
        <v>308</v>
      </c>
      <c r="N485" s="194">
        <v>728</v>
      </c>
      <c r="O485" s="207">
        <v>525</v>
      </c>
      <c r="P485" s="189">
        <v>384</v>
      </c>
      <c r="Q485" s="190">
        <v>335</v>
      </c>
      <c r="R485" s="191">
        <v>458</v>
      </c>
      <c r="S485" s="192">
        <v>471</v>
      </c>
      <c r="T485" s="189">
        <v>96</v>
      </c>
      <c r="U485" s="193">
        <v>81</v>
      </c>
      <c r="V485" s="191">
        <v>404</v>
      </c>
      <c r="W485" s="208">
        <v>430</v>
      </c>
      <c r="X485" s="189">
        <v>251</v>
      </c>
      <c r="Y485" s="193">
        <v>140</v>
      </c>
      <c r="Z485" s="191">
        <v>817</v>
      </c>
      <c r="AA485" s="189">
        <v>667</v>
      </c>
      <c r="AB485" s="172">
        <f t="shared" si="8413"/>
        <v>5053</v>
      </c>
      <c r="AC485" s="173">
        <f t="shared" si="8414"/>
        <v>4812</v>
      </c>
      <c r="AE485" s="269" t="s">
        <v>13</v>
      </c>
      <c r="AF485" s="20">
        <f t="shared" ref="AF485:BG485" si="8688">SUM(AF482:AF484)</f>
        <v>1046</v>
      </c>
      <c r="AG485" s="21">
        <f t="shared" si="8688"/>
        <v>2026</v>
      </c>
      <c r="AH485" s="20">
        <f t="shared" si="8688"/>
        <v>522</v>
      </c>
      <c r="AI485" s="21">
        <f t="shared" si="8688"/>
        <v>700</v>
      </c>
      <c r="AJ485" s="20">
        <f t="shared" si="8688"/>
        <v>926</v>
      </c>
      <c r="AK485" s="21">
        <f t="shared" si="8688"/>
        <v>2527</v>
      </c>
      <c r="AL485" s="20">
        <f t="shared" si="8688"/>
        <v>1699</v>
      </c>
      <c r="AM485" s="21">
        <f t="shared" si="8688"/>
        <v>2741</v>
      </c>
      <c r="AN485" s="20">
        <f t="shared" si="8688"/>
        <v>575</v>
      </c>
      <c r="AO485" s="21">
        <f t="shared" si="8688"/>
        <v>150</v>
      </c>
      <c r="AP485" s="20">
        <f t="shared" si="8688"/>
        <v>1749</v>
      </c>
      <c r="AQ485" s="21">
        <f t="shared" si="8688"/>
        <v>450</v>
      </c>
      <c r="AR485" s="20">
        <f t="shared" si="8688"/>
        <v>2771</v>
      </c>
      <c r="AS485" s="21">
        <f t="shared" si="8688"/>
        <v>1712</v>
      </c>
      <c r="AT485" s="20">
        <f t="shared" si="8688"/>
        <v>1259</v>
      </c>
      <c r="AU485" s="21">
        <f t="shared" si="8688"/>
        <v>1151</v>
      </c>
      <c r="AV485" s="20">
        <f t="shared" si="8688"/>
        <v>1280</v>
      </c>
      <c r="AW485" s="21">
        <f t="shared" si="8688"/>
        <v>1732</v>
      </c>
      <c r="AX485" s="20">
        <f t="shared" si="8688"/>
        <v>441</v>
      </c>
      <c r="AY485" s="21">
        <f t="shared" si="8688"/>
        <v>119</v>
      </c>
      <c r="AZ485" s="20">
        <f t="shared" si="8688"/>
        <v>1686</v>
      </c>
      <c r="BA485" s="21">
        <f t="shared" si="8688"/>
        <v>1039</v>
      </c>
      <c r="BB485" s="20">
        <f t="shared" si="8688"/>
        <v>1291</v>
      </c>
      <c r="BC485" s="21">
        <f t="shared" si="8688"/>
        <v>417</v>
      </c>
      <c r="BD485" s="20">
        <f t="shared" si="8688"/>
        <v>1669</v>
      </c>
      <c r="BE485" s="21">
        <f t="shared" si="8688"/>
        <v>2233</v>
      </c>
      <c r="BF485" s="174">
        <f t="shared" si="8688"/>
        <v>16914</v>
      </c>
      <c r="BG485" s="175">
        <f t="shared" si="8688"/>
        <v>16997</v>
      </c>
      <c r="BI485" s="137" t="s">
        <v>27</v>
      </c>
      <c r="BJ485" s="129">
        <f>B485/B498</f>
        <v>3.8275584206285254E-2</v>
      </c>
      <c r="BK485" s="130">
        <f t="shared" ref="BK485" si="8689">C485/C498</f>
        <v>4.8833987531747863E-2</v>
      </c>
      <c r="BL485" s="131">
        <f t="shared" ref="BL485" si="8690">D485/D498</f>
        <v>5.4945054945054944E-2</v>
      </c>
      <c r="BM485" s="132">
        <f t="shared" ref="BM485" si="8691">E485/E498</f>
        <v>6.3586815468466132E-2</v>
      </c>
      <c r="BN485" s="129">
        <f t="shared" ref="BN485" si="8692">F485/F498</f>
        <v>3.6139713305067635E-2</v>
      </c>
      <c r="BO485" s="130">
        <f t="shared" ref="BO485" si="8693">G485/G498</f>
        <v>4.6499422693397713E-2</v>
      </c>
      <c r="BP485" s="131">
        <f t="shared" ref="BP485" si="8694">H485/H498</f>
        <v>4.7269427487213328E-2</v>
      </c>
      <c r="BQ485" s="132">
        <f t="shared" ref="BQ485" si="8695">I485/I498</f>
        <v>5.189757658893461E-2</v>
      </c>
      <c r="BR485" s="129">
        <f t="shared" ref="BR485" si="8696">J485/J498</f>
        <v>5.3271812080536912E-2</v>
      </c>
      <c r="BS485" s="130">
        <f t="shared" ref="BS485" si="8697">K485/K498</f>
        <v>2.7680140597539545E-2</v>
      </c>
      <c r="BT485" s="131">
        <f t="shared" ref="BT485" si="8698">L485/L498</f>
        <v>5.2815914822079015E-2</v>
      </c>
      <c r="BU485" s="129">
        <f t="shared" ref="BU485" si="8699">M485/M498</f>
        <v>4.514805042509528E-2</v>
      </c>
      <c r="BV485" s="133">
        <f t="shared" ref="BV485" si="8700">N485/N498</f>
        <v>5.1434223541048464E-2</v>
      </c>
      <c r="BW485" s="134">
        <f t="shared" ref="BW485" si="8701">O485/O498</f>
        <v>3.8526454832318195E-2</v>
      </c>
      <c r="BX485" s="129">
        <f t="shared" ref="BX485" si="8702">P485/P498</f>
        <v>5.3090004147656571E-2</v>
      </c>
      <c r="BY485" s="130">
        <f t="shared" ref="BY485" si="8703">Q485/Q498</f>
        <v>4.9932925920405428E-2</v>
      </c>
      <c r="BZ485" s="131">
        <f t="shared" ref="BZ485" si="8704">R485/R498</f>
        <v>5.2522935779816517E-2</v>
      </c>
      <c r="CA485" s="132">
        <f t="shared" ref="CA485" si="8705">S485/S498</f>
        <v>5.5004087352563354E-2</v>
      </c>
      <c r="CB485" s="129">
        <f t="shared" ref="CB485" si="8706">T485/T498</f>
        <v>4.8879837067209775E-2</v>
      </c>
      <c r="CC485" s="130">
        <f t="shared" ref="CC485" si="8707">U485/U498</f>
        <v>4.1095890410958902E-2</v>
      </c>
      <c r="CD485" s="131">
        <f t="shared" ref="CD485" si="8708">V485/V498</f>
        <v>5.6837366347777155E-2</v>
      </c>
      <c r="CE485" s="132">
        <f t="shared" ref="CE485" si="8709">W485/W498</f>
        <v>5.5333933856646506E-2</v>
      </c>
      <c r="CF485" s="129">
        <f t="shared" ref="CF485" si="8710">X485/X498</f>
        <v>4.0510006455777924E-2</v>
      </c>
      <c r="CG485" s="130">
        <f t="shared" ref="CG485" si="8711">Y485/Y498</f>
        <v>3.7056643726839596E-2</v>
      </c>
      <c r="CH485" s="131">
        <f t="shared" ref="CH485" si="8712">Z485/Z498</f>
        <v>6.761006289308176E-2</v>
      </c>
      <c r="CI485" s="129">
        <f t="shared" ref="CI485" si="8713">AA485/AA498</f>
        <v>5.0791958574474563E-2</v>
      </c>
      <c r="CJ485" s="135">
        <f t="shared" ref="CJ485" si="8714">AB485/AB498</f>
        <v>5.0527978880844766E-2</v>
      </c>
      <c r="CK485" s="136">
        <f t="shared" ref="CK485" si="8715">AC485/AC498</f>
        <v>4.8210152986083978E-2</v>
      </c>
    </row>
    <row r="486" spans="1:89" ht="13.5" thickTop="1" x14ac:dyDescent="0.2">
      <c r="A486" s="146" t="s">
        <v>28</v>
      </c>
      <c r="B486" s="203">
        <v>306</v>
      </c>
      <c r="C486" s="197">
        <v>473</v>
      </c>
      <c r="D486" s="198">
        <v>200</v>
      </c>
      <c r="E486" s="199">
        <v>178</v>
      </c>
      <c r="F486" s="196">
        <v>347</v>
      </c>
      <c r="G486" s="200">
        <v>609</v>
      </c>
      <c r="H486" s="198">
        <v>627</v>
      </c>
      <c r="I486" s="199">
        <v>939</v>
      </c>
      <c r="J486" s="196">
        <v>188</v>
      </c>
      <c r="K486" s="197">
        <v>85</v>
      </c>
      <c r="L486" s="198">
        <v>561</v>
      </c>
      <c r="M486" s="196">
        <v>231</v>
      </c>
      <c r="N486" s="201">
        <v>971</v>
      </c>
      <c r="O486" s="204">
        <v>610</v>
      </c>
      <c r="P486" s="196">
        <v>398</v>
      </c>
      <c r="Q486" s="197">
        <v>256</v>
      </c>
      <c r="R486" s="198">
        <v>462</v>
      </c>
      <c r="S486" s="199">
        <v>505</v>
      </c>
      <c r="T486" s="196">
        <v>166</v>
      </c>
      <c r="U486" s="200">
        <v>39</v>
      </c>
      <c r="V486" s="198">
        <v>546</v>
      </c>
      <c r="W486" s="205">
        <v>405</v>
      </c>
      <c r="X486" s="196">
        <v>419</v>
      </c>
      <c r="Y486" s="200">
        <v>153</v>
      </c>
      <c r="Z486" s="198">
        <v>795</v>
      </c>
      <c r="AA486" s="196">
        <v>936</v>
      </c>
      <c r="AB486" s="172">
        <f t="shared" si="8413"/>
        <v>5986</v>
      </c>
      <c r="AC486" s="173">
        <f t="shared" si="8414"/>
        <v>5419</v>
      </c>
      <c r="BI486" s="146" t="s">
        <v>28</v>
      </c>
      <c r="BJ486" s="129">
        <f>B486/B498</f>
        <v>4.1095890410958902E-2</v>
      </c>
      <c r="BK486" s="130">
        <f t="shared" ref="BK486" si="8716">C486/C498</f>
        <v>5.4606326483491112E-2</v>
      </c>
      <c r="BL486" s="131">
        <f t="shared" ref="BL486" si="8717">D486/D498</f>
        <v>5.635390250774866E-2</v>
      </c>
      <c r="BM486" s="132">
        <f t="shared" ref="BM486" si="8718">E486/E498</f>
        <v>4.6197767973008043E-2</v>
      </c>
      <c r="BN486" s="129">
        <f t="shared" ref="BN486" si="8719">F486/F498</f>
        <v>3.5029275186755499E-2</v>
      </c>
      <c r="BO486" s="130">
        <f t="shared" ref="BO486" si="8720">G486/G498</f>
        <v>6.3923585598824398E-2</v>
      </c>
      <c r="BP486" s="131">
        <f t="shared" ref="BP486" si="8721">H486/H498</f>
        <v>5.1724137931034482E-2</v>
      </c>
      <c r="BQ486" s="132">
        <f t="shared" ref="BQ486" si="8722">I486/I498</f>
        <v>7.1559213534522173E-2</v>
      </c>
      <c r="BR486" s="129">
        <f t="shared" ref="BR486" si="8723">J486/J498</f>
        <v>7.8859060402684561E-2</v>
      </c>
      <c r="BS486" s="130">
        <f t="shared" ref="BS486" si="8724">K486/K498</f>
        <v>3.7346221441124781E-2</v>
      </c>
      <c r="BT486" s="131">
        <f t="shared" ref="BT486" si="8725">L486/L498</f>
        <v>7.8593443541608299E-2</v>
      </c>
      <c r="BU486" s="129">
        <f t="shared" ref="BU486" si="8726">M486/M498</f>
        <v>3.3861037818821459E-2</v>
      </c>
      <c r="BV486" s="133">
        <f t="shared" ref="BV486" si="8727">N486/N498</f>
        <v>6.8602515190052282E-2</v>
      </c>
      <c r="BW486" s="134">
        <f t="shared" ref="BW486" si="8728">O486/O498</f>
        <v>4.4764071328979235E-2</v>
      </c>
      <c r="BX486" s="129">
        <f t="shared" ref="BX486" si="8729">P486/P498</f>
        <v>5.5025577215539884E-2</v>
      </c>
      <c r="BY486" s="130">
        <f t="shared" ref="BY486" si="8730">Q486/Q498</f>
        <v>3.8157698613802353E-2</v>
      </c>
      <c r="BZ486" s="131">
        <f t="shared" ref="BZ486" si="8731">R486/R498</f>
        <v>5.2981651376146792E-2</v>
      </c>
      <c r="CA486" s="132">
        <f t="shared" ref="CA486" si="8732">S486/S498</f>
        <v>5.8974658414107206E-2</v>
      </c>
      <c r="CB486" s="129">
        <f t="shared" ref="CB486" si="8733">T486/T498</f>
        <v>8.45213849287169E-2</v>
      </c>
      <c r="CC486" s="130">
        <f t="shared" ref="CC486" si="8734">U486/U498</f>
        <v>1.9786910197869101E-2</v>
      </c>
      <c r="CD486" s="131">
        <f t="shared" ref="CD486" si="8735">V486/V498</f>
        <v>7.6814856499718628E-2</v>
      </c>
      <c r="CE486" s="132">
        <f t="shared" ref="CE486" si="8736">W486/W498</f>
        <v>5.2116844678934501E-2</v>
      </c>
      <c r="CF486" s="129">
        <f t="shared" ref="CF486" si="8737">X486/X498</f>
        <v>6.7624273724983863E-2</v>
      </c>
      <c r="CG486" s="130">
        <f t="shared" ref="CG486" si="8738">Y486/Y498</f>
        <v>4.0497617787188987E-2</v>
      </c>
      <c r="CH486" s="131">
        <f t="shared" ref="CH486" si="8739">Z486/Z498</f>
        <v>6.5789473684210523E-2</v>
      </c>
      <c r="CI486" s="129">
        <f t="shared" ref="CI486" si="8740">AA486/AA498</f>
        <v>7.1276271702710933E-2</v>
      </c>
      <c r="CJ486" s="135">
        <f t="shared" ref="CJ486" si="8741">AB486/AB498</f>
        <v>5.985760569577217E-2</v>
      </c>
      <c r="CK486" s="136">
        <f t="shared" ref="CK486" si="8742">AC486/AC498</f>
        <v>5.4291525152034302E-2</v>
      </c>
    </row>
    <row r="487" spans="1:89" x14ac:dyDescent="0.2">
      <c r="A487" s="137" t="s">
        <v>29</v>
      </c>
      <c r="B487" s="206">
        <v>385</v>
      </c>
      <c r="C487" s="190">
        <v>934</v>
      </c>
      <c r="D487" s="191">
        <v>285</v>
      </c>
      <c r="E487" s="192">
        <v>255</v>
      </c>
      <c r="F487" s="189">
        <v>485</v>
      </c>
      <c r="G487" s="193">
        <v>1018</v>
      </c>
      <c r="H487" s="191">
        <v>735</v>
      </c>
      <c r="I487" s="192">
        <v>1304</v>
      </c>
      <c r="J487" s="189">
        <v>214</v>
      </c>
      <c r="K487" s="190">
        <v>64</v>
      </c>
      <c r="L487" s="191">
        <v>803</v>
      </c>
      <c r="M487" s="189">
        <v>254</v>
      </c>
      <c r="N487" s="194">
        <v>1271</v>
      </c>
      <c r="O487" s="207">
        <v>775</v>
      </c>
      <c r="P487" s="189">
        <v>634</v>
      </c>
      <c r="Q487" s="190">
        <v>420</v>
      </c>
      <c r="R487" s="191">
        <v>601</v>
      </c>
      <c r="S487" s="192">
        <v>650</v>
      </c>
      <c r="T487" s="189">
        <v>313</v>
      </c>
      <c r="U487" s="193">
        <v>57</v>
      </c>
      <c r="V487" s="191">
        <v>673</v>
      </c>
      <c r="W487" s="208">
        <v>478</v>
      </c>
      <c r="X487" s="189">
        <v>620</v>
      </c>
      <c r="Y487" s="193">
        <v>178</v>
      </c>
      <c r="Z487" s="191">
        <v>865</v>
      </c>
      <c r="AA487" s="189">
        <v>986</v>
      </c>
      <c r="AB487" s="172">
        <f t="shared" si="8413"/>
        <v>7884</v>
      </c>
      <c r="AC487" s="173">
        <f t="shared" si="8414"/>
        <v>7373</v>
      </c>
      <c r="BI487" s="137" t="s">
        <v>29</v>
      </c>
      <c r="BJ487" s="129">
        <f>B487/B498</f>
        <v>5.1705613752350256E-2</v>
      </c>
      <c r="BK487" s="130">
        <f t="shared" ref="BK487" si="8743">C487/C498</f>
        <v>0.10782729161856384</v>
      </c>
      <c r="BL487" s="131">
        <f t="shared" ref="BL487" si="8744">D487/D498</f>
        <v>8.0304311073541843E-2</v>
      </c>
      <c r="BM487" s="132">
        <f t="shared" ref="BM487" si="8745">E487/E498</f>
        <v>6.6182195691668833E-2</v>
      </c>
      <c r="BN487" s="129">
        <f t="shared" ref="BN487" si="8746">F487/F498</f>
        <v>4.8960226125580458E-2</v>
      </c>
      <c r="BO487" s="130">
        <f t="shared" ref="BO487" si="8747">G487/G498</f>
        <v>0.10685420384171303</v>
      </c>
      <c r="BP487" s="131">
        <f t="shared" ref="BP487" si="8748">H487/H498</f>
        <v>6.0633558818676783E-2</v>
      </c>
      <c r="BQ487" s="132">
        <f t="shared" ref="BQ487" si="8749">I487/I498</f>
        <v>9.9375095259868929E-2</v>
      </c>
      <c r="BR487" s="129">
        <f t="shared" ref="BR487" si="8750">J487/J498</f>
        <v>8.9765100671140935E-2</v>
      </c>
      <c r="BS487" s="130">
        <f t="shared" ref="BS487" si="8751">K487/K498</f>
        <v>2.8119507908611598E-2</v>
      </c>
      <c r="BT487" s="131">
        <f t="shared" ref="BT487" si="8752">L487/L498</f>
        <v>0.1124964976183805</v>
      </c>
      <c r="BU487" s="129">
        <f t="shared" ref="BU487" si="8753">M487/M498</f>
        <v>3.723248314277338E-2</v>
      </c>
      <c r="BV487" s="133">
        <f t="shared" ref="BV487" si="8754">N487/N498</f>
        <v>8.9797936978945878E-2</v>
      </c>
      <c r="BW487" s="134">
        <f t="shared" ref="BW487" si="8755">O487/O498</f>
        <v>5.6872385704850661E-2</v>
      </c>
      <c r="BX487" s="129">
        <f t="shared" ref="BX487" si="8756">P487/P498</f>
        <v>8.7653808931287158E-2</v>
      </c>
      <c r="BY487" s="130">
        <f t="shared" ref="BY487" si="8757">Q487/Q498</f>
        <v>6.2602474288269483E-2</v>
      </c>
      <c r="BZ487" s="131">
        <f t="shared" ref="BZ487" si="8758">R487/R498</f>
        <v>6.8922018348623854E-2</v>
      </c>
      <c r="CA487" s="132">
        <f t="shared" ref="CA487" si="8759">S487/S498</f>
        <v>7.5907976176573633E-2</v>
      </c>
      <c r="CB487" s="129">
        <f t="shared" ref="CB487" si="8760">T487/T498</f>
        <v>0.15936863543788188</v>
      </c>
      <c r="CC487" s="130">
        <f t="shared" ref="CC487" si="8761">U487/U498</f>
        <v>2.8919330289193301E-2</v>
      </c>
      <c r="CD487" s="131">
        <f t="shared" ref="CD487" si="8762">V487/V498</f>
        <v>9.4682048396173321E-2</v>
      </c>
      <c r="CE487" s="132">
        <f t="shared" ref="CE487" si="8763">W487/W498</f>
        <v>6.1510745077853556E-2</v>
      </c>
      <c r="CF487" s="129">
        <f t="shared" ref="CF487" si="8764">X487/X498</f>
        <v>0.1000645577792124</v>
      </c>
      <c r="CG487" s="130">
        <f t="shared" ref="CG487" si="8765">Y487/Y498</f>
        <v>4.7114875595553204E-2</v>
      </c>
      <c r="CH487" s="131">
        <f t="shared" ref="CH487" si="8766">Z487/Z498</f>
        <v>7.1582257530619003E-2</v>
      </c>
      <c r="CI487" s="129">
        <f t="shared" ref="CI487" si="8767">AA487/AA498</f>
        <v>7.5083764849223272E-2</v>
      </c>
      <c r="CJ487" s="135">
        <f t="shared" ref="CJ487" si="8768">AB487/AB498</f>
        <v>7.8836846526138954E-2</v>
      </c>
      <c r="CK487" s="136">
        <f t="shared" ref="CK487" si="8769">AC487/AC498</f>
        <v>7.386813340947572E-2</v>
      </c>
    </row>
    <row r="488" spans="1:89" x14ac:dyDescent="0.2">
      <c r="A488" s="146" t="s">
        <v>30</v>
      </c>
      <c r="B488" s="203">
        <v>443</v>
      </c>
      <c r="C488" s="197">
        <v>998</v>
      </c>
      <c r="D488" s="198">
        <v>312</v>
      </c>
      <c r="E488" s="199">
        <v>315</v>
      </c>
      <c r="F488" s="196">
        <v>531</v>
      </c>
      <c r="G488" s="200">
        <v>1294</v>
      </c>
      <c r="H488" s="198">
        <v>863</v>
      </c>
      <c r="I488" s="199">
        <v>1434</v>
      </c>
      <c r="J488" s="196">
        <v>316</v>
      </c>
      <c r="K488" s="197">
        <v>78</v>
      </c>
      <c r="L488" s="198">
        <v>843</v>
      </c>
      <c r="M488" s="196">
        <v>241</v>
      </c>
      <c r="N488" s="201">
        <v>1491</v>
      </c>
      <c r="O488" s="204">
        <v>863</v>
      </c>
      <c r="P488" s="196">
        <v>729</v>
      </c>
      <c r="Q488" s="197">
        <v>618</v>
      </c>
      <c r="R488" s="198">
        <v>677</v>
      </c>
      <c r="S488" s="199">
        <v>818</v>
      </c>
      <c r="T488" s="196">
        <v>286</v>
      </c>
      <c r="U488" s="200">
        <v>70</v>
      </c>
      <c r="V488" s="198">
        <v>758</v>
      </c>
      <c r="W488" s="205">
        <v>556</v>
      </c>
      <c r="X488" s="196">
        <v>712</v>
      </c>
      <c r="Y488" s="200">
        <v>188</v>
      </c>
      <c r="Z488" s="198">
        <v>956</v>
      </c>
      <c r="AA488" s="196">
        <v>1175</v>
      </c>
      <c r="AB488" s="172">
        <f t="shared" si="8413"/>
        <v>8917</v>
      </c>
      <c r="AC488" s="173">
        <f t="shared" si="8414"/>
        <v>8648</v>
      </c>
      <c r="BI488" s="146" t="s">
        <v>30</v>
      </c>
      <c r="BJ488" s="129">
        <f>B488/B498</f>
        <v>5.9495030889067956E-2</v>
      </c>
      <c r="BK488" s="130">
        <f t="shared" ref="BK488" si="8770">C488/C498</f>
        <v>0.11521588547679519</v>
      </c>
      <c r="BL488" s="131">
        <f t="shared" ref="BL488" si="8771">D488/D498</f>
        <v>8.7912087912087919E-2</v>
      </c>
      <c r="BM488" s="132">
        <f t="shared" ref="BM488" si="8772">E488/E498</f>
        <v>8.1754477030885023E-2</v>
      </c>
      <c r="BN488" s="129">
        <f t="shared" ref="BN488" si="8773">F488/F498</f>
        <v>5.3603876438522109E-2</v>
      </c>
      <c r="BO488" s="130">
        <f t="shared" ref="BO488" si="8774">G488/G498</f>
        <v>0.13582449879290437</v>
      </c>
      <c r="BP488" s="131">
        <f t="shared" ref="BP488" si="8775">H488/H498</f>
        <v>7.1192872463289883E-2</v>
      </c>
      <c r="BQ488" s="132">
        <f t="shared" ref="BQ488" si="8776">I488/I498</f>
        <v>0.10928212162780064</v>
      </c>
      <c r="BR488" s="129">
        <f t="shared" ref="BR488" si="8777">J488/J498</f>
        <v>0.1325503355704698</v>
      </c>
      <c r="BS488" s="130">
        <f t="shared" ref="BS488" si="8778">K488/K498</f>
        <v>3.4270650263620389E-2</v>
      </c>
      <c r="BT488" s="131">
        <f t="shared" ref="BT488" si="8779">L488/L498</f>
        <v>0.11810030820958252</v>
      </c>
      <c r="BU488" s="129">
        <f t="shared" ref="BU488" si="8780">M488/M498</f>
        <v>3.5326883611844037E-2</v>
      </c>
      <c r="BV488" s="133">
        <f t="shared" ref="BV488" si="8781">N488/N498</f>
        <v>0.10534124629080119</v>
      </c>
      <c r="BW488" s="134">
        <f t="shared" ref="BW488" si="8782">O488/O498</f>
        <v>6.3330153371982098E-2</v>
      </c>
      <c r="BX488" s="129">
        <f t="shared" ref="BX488" si="8783">P488/P498</f>
        <v>0.10078805474906678</v>
      </c>
      <c r="BY488" s="130">
        <f t="shared" ref="BY488" si="8784">Q488/Q498</f>
        <v>9.2115069309882253E-2</v>
      </c>
      <c r="BZ488" s="131">
        <f t="shared" ref="BZ488" si="8785">R488/R498</f>
        <v>7.7637614678899083E-2</v>
      </c>
      <c r="CA488" s="132">
        <f t="shared" ref="CA488" si="8786">S488/S498</f>
        <v>9.5527268480672667E-2</v>
      </c>
      <c r="CB488" s="129">
        <f t="shared" ref="CB488" si="8787">T488/T498</f>
        <v>0.14562118126272913</v>
      </c>
      <c r="CC488" s="130">
        <f t="shared" ref="CC488" si="8788">U488/U498</f>
        <v>3.5514967021816335E-2</v>
      </c>
      <c r="CD488" s="131">
        <f t="shared" ref="CD488" si="8789">V488/V498</f>
        <v>0.10664040517726506</v>
      </c>
      <c r="CE488" s="132">
        <f t="shared" ref="CE488" si="8790">W488/W498</f>
        <v>7.1548063312315016E-2</v>
      </c>
      <c r="CF488" s="129">
        <f t="shared" ref="CF488" si="8791">X488/X498</f>
        <v>0.11491284699806327</v>
      </c>
      <c r="CG488" s="130">
        <f t="shared" ref="CG488" si="8792">Y488/Y498</f>
        <v>4.9761778718898891E-2</v>
      </c>
      <c r="CH488" s="131">
        <f t="shared" ref="CH488" si="8793">Z488/Z498</f>
        <v>7.9112876530950019E-2</v>
      </c>
      <c r="CI488" s="129">
        <f t="shared" ref="CI488" si="8794">AA488/AA498</f>
        <v>8.9476088943039905E-2</v>
      </c>
      <c r="CJ488" s="135">
        <f t="shared" ref="CJ488" si="8795">AB488/AB498</f>
        <v>8.9166433342666288E-2</v>
      </c>
      <c r="CK488" s="136">
        <f t="shared" ref="CK488" si="8796">AC488/AC498</f>
        <v>8.6642020578481763E-2</v>
      </c>
    </row>
    <row r="489" spans="1:89" x14ac:dyDescent="0.2">
      <c r="A489" s="137" t="s">
        <v>31</v>
      </c>
      <c r="B489" s="206">
        <v>603</v>
      </c>
      <c r="C489" s="190">
        <v>1028</v>
      </c>
      <c r="D489" s="191">
        <v>210</v>
      </c>
      <c r="E489" s="192">
        <v>385</v>
      </c>
      <c r="F489" s="189">
        <v>395</v>
      </c>
      <c r="G489" s="193">
        <v>1233</v>
      </c>
      <c r="H489" s="191">
        <v>836</v>
      </c>
      <c r="I489" s="192">
        <v>1307</v>
      </c>
      <c r="J489" s="189">
        <v>259</v>
      </c>
      <c r="K489" s="190">
        <v>72</v>
      </c>
      <c r="L489" s="191">
        <v>906</v>
      </c>
      <c r="M489" s="189">
        <v>209</v>
      </c>
      <c r="N489" s="194">
        <v>1280</v>
      </c>
      <c r="O489" s="207">
        <v>849</v>
      </c>
      <c r="P489" s="189">
        <v>530</v>
      </c>
      <c r="Q489" s="190">
        <v>533</v>
      </c>
      <c r="R489" s="191">
        <v>603</v>
      </c>
      <c r="S489" s="192">
        <v>914</v>
      </c>
      <c r="T489" s="189">
        <v>155</v>
      </c>
      <c r="U489" s="193">
        <v>49</v>
      </c>
      <c r="V489" s="191">
        <v>928</v>
      </c>
      <c r="W489" s="208">
        <v>483</v>
      </c>
      <c r="X489" s="189">
        <v>579</v>
      </c>
      <c r="Y489" s="193">
        <v>229</v>
      </c>
      <c r="Z489" s="191">
        <v>713</v>
      </c>
      <c r="AA489" s="189">
        <v>1058</v>
      </c>
      <c r="AB489" s="172">
        <f t="shared" si="8413"/>
        <v>7997</v>
      </c>
      <c r="AC489" s="173">
        <f t="shared" si="8414"/>
        <v>8349</v>
      </c>
      <c r="BI489" s="137" t="s">
        <v>31</v>
      </c>
      <c r="BJ489" s="129">
        <f>B489/B498</f>
        <v>8.0983078162771963E-2</v>
      </c>
      <c r="BK489" s="130">
        <f t="shared" ref="BK489" si="8797">C489/C498</f>
        <v>0.11867928884784114</v>
      </c>
      <c r="BL489" s="131">
        <f t="shared" ref="BL489" si="8798">D489/D498</f>
        <v>5.9171597633136092E-2</v>
      </c>
      <c r="BM489" s="132">
        <f t="shared" ref="BM489" si="8799">E489/E498</f>
        <v>9.9922138593303914E-2</v>
      </c>
      <c r="BN489" s="129">
        <f t="shared" ref="BN489" si="8800">F489/F498</f>
        <v>3.987482333939027E-2</v>
      </c>
      <c r="BO489" s="130">
        <f t="shared" ref="BO489" si="8801">G489/G498</f>
        <v>0.12942164374934398</v>
      </c>
      <c r="BP489" s="131">
        <f t="shared" ref="BP489" si="8802">H489/H498</f>
        <v>6.8965517241379309E-2</v>
      </c>
      <c r="BQ489" s="132">
        <f t="shared" ref="BQ489" si="8803">I489/I498</f>
        <v>9.9603718945282735E-2</v>
      </c>
      <c r="BR489" s="129">
        <f t="shared" ref="BR489" si="8804">J489/J498</f>
        <v>0.10864093959731544</v>
      </c>
      <c r="BS489" s="130">
        <f t="shared" ref="BS489" si="8805">K489/K498</f>
        <v>3.163444639718805E-2</v>
      </c>
      <c r="BT489" s="131">
        <f t="shared" ref="BT489" si="8806">L489/L498</f>
        <v>0.1269263098907257</v>
      </c>
      <c r="BU489" s="129">
        <f t="shared" ref="BU489" si="8807">M489/M498</f>
        <v>3.0636177074171798E-2</v>
      </c>
      <c r="BV489" s="133">
        <f t="shared" ref="BV489" si="8808">N489/N498</f>
        <v>9.0433799632612694E-2</v>
      </c>
      <c r="BW489" s="134">
        <f t="shared" ref="BW489" si="8809">O489/O498</f>
        <v>6.2302781243120275E-2</v>
      </c>
      <c r="BX489" s="129">
        <f t="shared" ref="BX489" si="8810">P489/P498</f>
        <v>7.3275266141296827E-2</v>
      </c>
      <c r="BY489" s="130">
        <f t="shared" ref="BY489" si="8811">Q489/Q498</f>
        <v>7.9445520942018191E-2</v>
      </c>
      <c r="BZ489" s="131">
        <f t="shared" ref="BZ489" si="8812">R489/R498</f>
        <v>6.9151376146788984E-2</v>
      </c>
      <c r="CA489" s="132">
        <f t="shared" ref="CA489" si="8813">S489/S498</f>
        <v>0.10673829265444354</v>
      </c>
      <c r="CB489" s="129">
        <f t="shared" ref="CB489" si="8814">T489/T498</f>
        <v>7.8920570264765788E-2</v>
      </c>
      <c r="CC489" s="130">
        <f t="shared" ref="CC489" si="8815">U489/U498</f>
        <v>2.4860476915271434E-2</v>
      </c>
      <c r="CD489" s="131">
        <f t="shared" ref="CD489" si="8816">V489/V498</f>
        <v>0.1305571187394485</v>
      </c>
      <c r="CE489" s="132">
        <f t="shared" ref="CE489" si="8817">W489/W498</f>
        <v>6.2154162913395962E-2</v>
      </c>
      <c r="CF489" s="129">
        <f t="shared" ref="CF489" si="8818">X489/X498</f>
        <v>9.3447385409941894E-2</v>
      </c>
      <c r="CG489" s="130">
        <f t="shared" ref="CG489" si="8819">Y489/Y498</f>
        <v>6.0614081524616198E-2</v>
      </c>
      <c r="CH489" s="131">
        <f t="shared" ref="CH489" si="8820">Z489/Z498</f>
        <v>5.9003641178417741E-2</v>
      </c>
      <c r="CI489" s="129">
        <f t="shared" ref="CI489" si="8821">AA489/AA498</f>
        <v>8.056655498020103E-2</v>
      </c>
      <c r="CJ489" s="135">
        <f t="shared" ref="CJ489" si="8822">AB489/AB498</f>
        <v>7.9966801327946882E-2</v>
      </c>
      <c r="CK489" s="136">
        <f t="shared" ref="CK489" si="8823">AC489/AC498</f>
        <v>8.3646418803161912E-2</v>
      </c>
    </row>
    <row r="490" spans="1:89" x14ac:dyDescent="0.2">
      <c r="A490" s="146" t="s">
        <v>32</v>
      </c>
      <c r="B490" s="203">
        <v>426</v>
      </c>
      <c r="C490" s="197">
        <v>868</v>
      </c>
      <c r="D490" s="198">
        <v>84</v>
      </c>
      <c r="E490" s="199">
        <v>347</v>
      </c>
      <c r="F490" s="196">
        <v>307</v>
      </c>
      <c r="G490" s="200">
        <v>1215</v>
      </c>
      <c r="H490" s="198">
        <v>664</v>
      </c>
      <c r="I490" s="199">
        <v>1256</v>
      </c>
      <c r="J490" s="196">
        <v>200</v>
      </c>
      <c r="K490" s="197">
        <v>86</v>
      </c>
      <c r="L490" s="198">
        <v>774</v>
      </c>
      <c r="M490" s="196">
        <v>250</v>
      </c>
      <c r="N490" s="201">
        <v>1046</v>
      </c>
      <c r="O490" s="204">
        <v>936</v>
      </c>
      <c r="P490" s="196">
        <v>385</v>
      </c>
      <c r="Q490" s="197">
        <v>524</v>
      </c>
      <c r="R490" s="198">
        <v>451</v>
      </c>
      <c r="S490" s="199">
        <v>684</v>
      </c>
      <c r="T490" s="196">
        <v>82</v>
      </c>
      <c r="U490" s="200">
        <v>64</v>
      </c>
      <c r="V490" s="198">
        <v>768</v>
      </c>
      <c r="W490" s="205">
        <v>390</v>
      </c>
      <c r="X490" s="196">
        <v>285</v>
      </c>
      <c r="Y490" s="200">
        <v>231</v>
      </c>
      <c r="Z490" s="198">
        <v>561</v>
      </c>
      <c r="AA490" s="196">
        <v>841</v>
      </c>
      <c r="AB490" s="172">
        <f t="shared" si="8413"/>
        <v>6033</v>
      </c>
      <c r="AC490" s="173">
        <f t="shared" si="8414"/>
        <v>7692</v>
      </c>
      <c r="BI490" s="146" t="s">
        <v>32</v>
      </c>
      <c r="BJ490" s="129">
        <f>B490/B498</f>
        <v>5.7211925866236905E-2</v>
      </c>
      <c r="BK490" s="130">
        <f t="shared" ref="BK490" si="8824">C490/C498</f>
        <v>0.10020780420226276</v>
      </c>
      <c r="BL490" s="131">
        <f t="shared" ref="BL490" si="8825">D490/D498</f>
        <v>2.3668639053254437E-2</v>
      </c>
      <c r="BM490" s="132">
        <f t="shared" ref="BM490" si="8826">E490/E498</f>
        <v>9.0059693745133659E-2</v>
      </c>
      <c r="BN490" s="129">
        <f t="shared" ref="BN490" si="8827">F490/F498</f>
        <v>3.0991318392893197E-2</v>
      </c>
      <c r="BO490" s="130">
        <f t="shared" ref="BO490" si="8828">G490/G498</f>
        <v>0.12753227668730976</v>
      </c>
      <c r="BP490" s="131">
        <f t="shared" ref="BP490" si="8829">H490/H498</f>
        <v>5.4776439531430458E-2</v>
      </c>
      <c r="BQ490" s="132">
        <f t="shared" ref="BQ490" si="8830">I490/I498</f>
        <v>9.5717116293247986E-2</v>
      </c>
      <c r="BR490" s="129">
        <f t="shared" ref="BR490" si="8831">J490/J498</f>
        <v>8.3892617449664433E-2</v>
      </c>
      <c r="BS490" s="130">
        <f t="shared" ref="BS490" si="8832">K490/K498</f>
        <v>3.7785588752196834E-2</v>
      </c>
      <c r="BT490" s="131">
        <f t="shared" ref="BT490" si="8833">L490/L498</f>
        <v>0.10843373493975904</v>
      </c>
      <c r="BU490" s="129">
        <f t="shared" ref="BU490" si="8834">M490/M498</f>
        <v>3.6646144825564352E-2</v>
      </c>
      <c r="BV490" s="133">
        <f t="shared" ref="BV490" si="8835">N490/N498</f>
        <v>7.3901370637275685E-2</v>
      </c>
      <c r="BW490" s="134">
        <f t="shared" ref="BW490" si="8836">O490/O498</f>
        <v>6.8687165186761573E-2</v>
      </c>
      <c r="BX490" s="129">
        <f t="shared" ref="BX490" si="8837">P490/P498</f>
        <v>5.3228259366791097E-2</v>
      </c>
      <c r="BY490" s="130">
        <f t="shared" ref="BY490" si="8838">Q490/Q498</f>
        <v>7.8104039350126692E-2</v>
      </c>
      <c r="BZ490" s="131">
        <f t="shared" ref="BZ490" si="8839">R490/R498</f>
        <v>5.1720183486238532E-2</v>
      </c>
      <c r="CA490" s="132">
        <f t="shared" ref="CA490" si="8840">S490/S498</f>
        <v>7.9878547238117478E-2</v>
      </c>
      <c r="CB490" s="129">
        <f t="shared" ref="CB490" si="8841">T490/T498</f>
        <v>4.1751527494908347E-2</v>
      </c>
      <c r="CC490" s="130">
        <f t="shared" ref="CC490" si="8842">U490/U498</f>
        <v>3.2470826991374935E-2</v>
      </c>
      <c r="CD490" s="131">
        <f t="shared" ref="CD490" si="8843">V490/V498</f>
        <v>0.1080472706809229</v>
      </c>
      <c r="CE490" s="132">
        <f t="shared" ref="CE490" si="8844">W490/W498</f>
        <v>5.0186591172307296E-2</v>
      </c>
      <c r="CF490" s="129">
        <f t="shared" ref="CF490" si="8845">X490/X498</f>
        <v>4.5997417688831505E-2</v>
      </c>
      <c r="CG490" s="130">
        <f t="shared" ref="CG490" si="8846">Y490/Y498</f>
        <v>6.1143462149285337E-2</v>
      </c>
      <c r="CH490" s="131">
        <f t="shared" ref="CH490" si="8847">Z490/Z498</f>
        <v>4.6425024826216486E-2</v>
      </c>
      <c r="CI490" s="129">
        <f t="shared" ref="CI490" si="8848">AA490/AA498</f>
        <v>6.404203472433749E-2</v>
      </c>
      <c r="CJ490" s="135">
        <f t="shared" ref="CJ490" si="8849">AB490/AB498</f>
        <v>6.0327586896524142E-2</v>
      </c>
      <c r="CK490" s="136">
        <f t="shared" ref="CK490" si="8850">AC490/AC498</f>
        <v>7.7064109885485857E-2</v>
      </c>
    </row>
    <row r="491" spans="1:89" x14ac:dyDescent="0.2">
      <c r="A491" s="137" t="s">
        <v>33</v>
      </c>
      <c r="B491" s="206">
        <v>130</v>
      </c>
      <c r="C491" s="190">
        <v>289</v>
      </c>
      <c r="D491" s="191">
        <v>56</v>
      </c>
      <c r="E491" s="192">
        <v>135</v>
      </c>
      <c r="F491" s="189">
        <v>223</v>
      </c>
      <c r="G491" s="193">
        <v>302</v>
      </c>
      <c r="H491" s="191">
        <v>271</v>
      </c>
      <c r="I491" s="192">
        <v>360</v>
      </c>
      <c r="J491" s="189">
        <v>47</v>
      </c>
      <c r="K491" s="190">
        <v>19</v>
      </c>
      <c r="L491" s="191">
        <v>165</v>
      </c>
      <c r="M491" s="189">
        <v>169</v>
      </c>
      <c r="N491" s="194">
        <v>243</v>
      </c>
      <c r="O491" s="207">
        <v>420</v>
      </c>
      <c r="P491" s="189">
        <v>166</v>
      </c>
      <c r="Q491" s="190">
        <v>222</v>
      </c>
      <c r="R491" s="191">
        <v>196</v>
      </c>
      <c r="S491" s="192">
        <v>214</v>
      </c>
      <c r="T491" s="189">
        <v>25</v>
      </c>
      <c r="U491" s="193">
        <v>77</v>
      </c>
      <c r="V491" s="191">
        <v>136</v>
      </c>
      <c r="W491" s="208">
        <v>172</v>
      </c>
      <c r="X491" s="189">
        <v>94</v>
      </c>
      <c r="Y491" s="193">
        <v>169</v>
      </c>
      <c r="Z491" s="191">
        <v>272</v>
      </c>
      <c r="AA491" s="189">
        <v>273</v>
      </c>
      <c r="AB491" s="172">
        <f t="shared" si="8413"/>
        <v>2024</v>
      </c>
      <c r="AC491" s="173">
        <f t="shared" si="8414"/>
        <v>2821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1.7459038409884501E-2</v>
      </c>
      <c r="BK491" s="130">
        <f t="shared" ref="BK491" si="8851">C491/C498</f>
        <v>3.3364119141075961E-2</v>
      </c>
      <c r="BL491" s="131">
        <f t="shared" ref="BL491" si="8852">D491/D498</f>
        <v>1.5779092702169626E-2</v>
      </c>
      <c r="BM491" s="132">
        <f t="shared" ref="BM491" si="8853">E491/E498</f>
        <v>3.5037633013236438E-2</v>
      </c>
      <c r="BN491" s="129">
        <f t="shared" ref="BN491" si="8854">F491/F498</f>
        <v>2.2511609125782355E-2</v>
      </c>
      <c r="BO491" s="130">
        <f t="shared" ref="BO491" si="8855">G491/G498</f>
        <v>3.1699380707462997E-2</v>
      </c>
      <c r="BP491" s="131">
        <f t="shared" ref="BP491" si="8856">H491/H498</f>
        <v>2.2356046856954297E-2</v>
      </c>
      <c r="BQ491" s="132">
        <f t="shared" ref="BQ491" si="8857">I491/I498</f>
        <v>2.7434842249657063E-2</v>
      </c>
      <c r="BR491" s="129">
        <f t="shared" ref="BR491" si="8858">J491/J498</f>
        <v>1.971476510067114E-2</v>
      </c>
      <c r="BS491" s="130">
        <f t="shared" ref="BS491" si="8859">K491/K498</f>
        <v>8.347978910369069E-3</v>
      </c>
      <c r="BT491" s="131">
        <f t="shared" ref="BT491" si="8860">L491/L498</f>
        <v>2.3115718688708323E-2</v>
      </c>
      <c r="BU491" s="129">
        <f t="shared" ref="BU491" si="8861">M491/M498</f>
        <v>2.4772793902081501E-2</v>
      </c>
      <c r="BV491" s="133">
        <f t="shared" ref="BV491" si="8862">N491/N498</f>
        <v>1.7168291649003815E-2</v>
      </c>
      <c r="BW491" s="134">
        <f t="shared" ref="BW491" si="8863">O491/O498</f>
        <v>3.0821163865854553E-2</v>
      </c>
      <c r="BX491" s="129">
        <f t="shared" ref="BX491" si="8864">P491/P498</f>
        <v>2.2950366376330706E-2</v>
      </c>
      <c r="BY491" s="130">
        <f t="shared" ref="BY491" si="8865">Q491/Q498</f>
        <v>3.3089879266656727E-2</v>
      </c>
      <c r="BZ491" s="131">
        <f t="shared" ref="BZ491" si="8866">R491/R498</f>
        <v>2.2477064220183487E-2</v>
      </c>
      <c r="CA491" s="132">
        <f t="shared" ref="CA491" si="8867">S491/S498</f>
        <v>2.4991241387364242E-2</v>
      </c>
      <c r="CB491" s="129">
        <f t="shared" ref="CB491" si="8868">T491/T498</f>
        <v>1.2729124236252547E-2</v>
      </c>
      <c r="CC491" s="130">
        <f t="shared" ref="CC491" si="8869">U491/U498</f>
        <v>3.9066463723997968E-2</v>
      </c>
      <c r="CD491" s="131">
        <f t="shared" ref="CD491" si="8870">V491/V498</f>
        <v>1.9133370849746763E-2</v>
      </c>
      <c r="CE491" s="132">
        <f t="shared" ref="CE491" si="8871">W491/W498</f>
        <v>2.2133573542658602E-2</v>
      </c>
      <c r="CF491" s="129">
        <f t="shared" ref="CF491" si="8872">X491/X498</f>
        <v>1.5171078114912848E-2</v>
      </c>
      <c r="CG491" s="130">
        <f t="shared" ref="CG491" si="8873">Y491/Y498</f>
        <v>4.4732662784542084E-2</v>
      </c>
      <c r="CH491" s="131">
        <f t="shared" ref="CH491" si="8874">Z491/Z498</f>
        <v>2.2509102946044357E-2</v>
      </c>
      <c r="CI491" s="129">
        <f t="shared" ref="CI491" si="8875">AA491/AA498</f>
        <v>2.0788912579957356E-2</v>
      </c>
      <c r="CJ491" s="135">
        <f t="shared" ref="CJ491" si="8876">AB491/AB498</f>
        <v>2.0239190432382703E-2</v>
      </c>
      <c r="CK491" s="136">
        <f t="shared" ref="CK491" si="8877">AC491/AC498</f>
        <v>2.8262851532365525E-2</v>
      </c>
    </row>
    <row r="492" spans="1:89" x14ac:dyDescent="0.2">
      <c r="A492" s="146" t="s">
        <v>34</v>
      </c>
      <c r="B492" s="203">
        <v>23</v>
      </c>
      <c r="C492" s="197">
        <v>61</v>
      </c>
      <c r="D492" s="198">
        <v>22</v>
      </c>
      <c r="E492" s="199">
        <v>58</v>
      </c>
      <c r="F492" s="196">
        <v>73</v>
      </c>
      <c r="G492" s="200">
        <v>94</v>
      </c>
      <c r="H492" s="198">
        <v>73</v>
      </c>
      <c r="I492" s="199">
        <v>108</v>
      </c>
      <c r="J492" s="196">
        <v>13</v>
      </c>
      <c r="K492" s="197">
        <v>15</v>
      </c>
      <c r="L492" s="198">
        <v>51</v>
      </c>
      <c r="M492" s="196">
        <v>76</v>
      </c>
      <c r="N492" s="201">
        <v>99</v>
      </c>
      <c r="O492" s="204">
        <v>159</v>
      </c>
      <c r="P492" s="196">
        <v>69</v>
      </c>
      <c r="Q492" s="197">
        <v>76</v>
      </c>
      <c r="R492" s="198">
        <v>69</v>
      </c>
      <c r="S492" s="199">
        <v>55</v>
      </c>
      <c r="T492" s="196">
        <v>29</v>
      </c>
      <c r="U492" s="200">
        <v>31</v>
      </c>
      <c r="V492" s="198">
        <v>56</v>
      </c>
      <c r="W492" s="205">
        <v>97</v>
      </c>
      <c r="X492" s="196">
        <v>44</v>
      </c>
      <c r="Y492" s="200">
        <v>88</v>
      </c>
      <c r="Z492" s="198">
        <v>129</v>
      </c>
      <c r="AA492" s="196">
        <v>88</v>
      </c>
      <c r="AB492" s="172">
        <f t="shared" si="8413"/>
        <v>750</v>
      </c>
      <c r="AC492" s="173">
        <f t="shared" si="8414"/>
        <v>1006</v>
      </c>
      <c r="BI492" s="146" t="s">
        <v>34</v>
      </c>
      <c r="BJ492" s="129">
        <f>B492/B498</f>
        <v>3.0889067955949504E-3</v>
      </c>
      <c r="BK492" s="130">
        <f t="shared" ref="BK492" si="8878">C492/C498</f>
        <v>7.0422535211267607E-3</v>
      </c>
      <c r="BL492" s="131">
        <f t="shared" ref="BL492" si="8879">D492/D498</f>
        <v>6.1989292758523528E-3</v>
      </c>
      <c r="BM492" s="132">
        <f t="shared" ref="BM492" si="8880">E492/E498</f>
        <v>1.5053205294575656E-2</v>
      </c>
      <c r="BN492" s="129">
        <f t="shared" ref="BN492" si="8881">F492/F498</f>
        <v>7.3692711487987079E-3</v>
      </c>
      <c r="BO492" s="130">
        <f t="shared" ref="BO492" si="8882">G492/G498</f>
        <v>9.8666946572898082E-3</v>
      </c>
      <c r="BP492" s="131">
        <f t="shared" ref="BP492" si="8883">H492/H498</f>
        <v>6.0221085629434089E-3</v>
      </c>
      <c r="BQ492" s="132">
        <f t="shared" ref="BQ492" si="8884">I492/I498</f>
        <v>8.23045267489712E-3</v>
      </c>
      <c r="BR492" s="129">
        <f t="shared" ref="BR492" si="8885">J492/J498</f>
        <v>5.4530201342281879E-3</v>
      </c>
      <c r="BS492" s="130">
        <f t="shared" ref="BS492" si="8886">K492/K498</f>
        <v>6.5905096660808437E-3</v>
      </c>
      <c r="BT492" s="131">
        <f t="shared" ref="BT492" si="8887">L492/L498</f>
        <v>7.1448585037825725E-3</v>
      </c>
      <c r="BU492" s="129">
        <f t="shared" ref="BU492" si="8888">M492/M498</f>
        <v>1.1140428026971563E-2</v>
      </c>
      <c r="BV492" s="133">
        <f t="shared" ref="BV492" si="8889">N492/N498</f>
        <v>6.994489190334888E-3</v>
      </c>
      <c r="BW492" s="134">
        <f t="shared" ref="BW492" si="8890">O492/O498</f>
        <v>1.1668012034930652E-2</v>
      </c>
      <c r="BX492" s="129">
        <f t="shared" ref="BX492" si="8891">P492/P498</f>
        <v>9.53961012028204E-3</v>
      </c>
      <c r="BY492" s="130">
        <f t="shared" ref="BY492" si="8892">Q492/Q498</f>
        <v>1.1328066775972574E-2</v>
      </c>
      <c r="BZ492" s="131">
        <f t="shared" ref="BZ492" si="8893">R492/R498</f>
        <v>7.9128440366972481E-3</v>
      </c>
      <c r="CA492" s="132">
        <f t="shared" ref="CA492" si="8894">S492/S498</f>
        <v>6.42298259955623E-3</v>
      </c>
      <c r="CB492" s="129">
        <f t="shared" ref="CB492" si="8895">T492/T498</f>
        <v>1.4765784114052953E-2</v>
      </c>
      <c r="CC492" s="130">
        <f t="shared" ref="CC492" si="8896">U492/U498</f>
        <v>1.5728056823947234E-2</v>
      </c>
      <c r="CD492" s="131">
        <f t="shared" ref="CD492" si="8897">V492/V498</f>
        <v>7.878446820483961E-3</v>
      </c>
      <c r="CE492" s="132">
        <f t="shared" ref="CE492" si="8898">W492/W498</f>
        <v>1.2482306009522584E-2</v>
      </c>
      <c r="CF492" s="129">
        <f t="shared" ref="CF492" si="8899">X492/X498</f>
        <v>7.1013557133634605E-3</v>
      </c>
      <c r="CG492" s="130">
        <f t="shared" ref="CG492" si="8900">Y492/Y498</f>
        <v>2.3292747485442033E-2</v>
      </c>
      <c r="CH492" s="131">
        <f t="shared" ref="CH492" si="8901">Z492/Z498</f>
        <v>1.0675273088381331E-2</v>
      </c>
      <c r="CI492" s="129">
        <f t="shared" ref="CI492" si="8902">AA492/AA498</f>
        <v>6.7011879378617118E-3</v>
      </c>
      <c r="CJ492" s="135">
        <f t="shared" ref="CJ492" si="8903">AB492/AB498</f>
        <v>7.4997000119995201E-3</v>
      </c>
      <c r="CK492" s="136">
        <f t="shared" ref="CK492" si="8904">AC492/AC498</f>
        <v>1.0078847444721629E-2</v>
      </c>
    </row>
    <row r="493" spans="1:89" x14ac:dyDescent="0.2">
      <c r="A493" s="137" t="s">
        <v>35</v>
      </c>
      <c r="B493" s="206">
        <v>0</v>
      </c>
      <c r="C493" s="190">
        <v>36</v>
      </c>
      <c r="D493" s="191">
        <v>0</v>
      </c>
      <c r="E493" s="192">
        <v>19</v>
      </c>
      <c r="F493" s="189">
        <v>1</v>
      </c>
      <c r="G493" s="193">
        <v>40</v>
      </c>
      <c r="H493" s="191">
        <v>4</v>
      </c>
      <c r="I493" s="192">
        <v>33</v>
      </c>
      <c r="J493" s="189">
        <v>5</v>
      </c>
      <c r="K493" s="190">
        <v>1</v>
      </c>
      <c r="L493" s="191">
        <v>13</v>
      </c>
      <c r="M493" s="189">
        <v>7</v>
      </c>
      <c r="N493" s="194">
        <v>15</v>
      </c>
      <c r="O493" s="207">
        <v>13</v>
      </c>
      <c r="P493" s="189">
        <v>15</v>
      </c>
      <c r="Q493" s="190">
        <v>5</v>
      </c>
      <c r="R493" s="191">
        <v>6</v>
      </c>
      <c r="S493" s="192">
        <v>4</v>
      </c>
      <c r="T493" s="189">
        <v>2</v>
      </c>
      <c r="U493" s="193">
        <v>6</v>
      </c>
      <c r="V493" s="191">
        <v>12</v>
      </c>
      <c r="W493" s="208">
        <v>11</v>
      </c>
      <c r="X493" s="189">
        <v>6</v>
      </c>
      <c r="Y493" s="193">
        <v>9</v>
      </c>
      <c r="Z493" s="191">
        <v>9</v>
      </c>
      <c r="AA493" s="189">
        <v>11</v>
      </c>
      <c r="AB493" s="172">
        <f t="shared" si="8413"/>
        <v>88</v>
      </c>
      <c r="AC493" s="173">
        <f t="shared" si="8414"/>
        <v>195</v>
      </c>
      <c r="BI493" s="137" t="s">
        <v>35</v>
      </c>
      <c r="BJ493" s="129">
        <f>B493/B498</f>
        <v>0</v>
      </c>
      <c r="BK493" s="130">
        <f t="shared" ref="BK493" si="8905">C493/C498</f>
        <v>4.1560840452551373E-3</v>
      </c>
      <c r="BL493" s="131">
        <f t="shared" ref="BL493" si="8906">D493/D498</f>
        <v>0</v>
      </c>
      <c r="BM493" s="132">
        <f t="shared" ref="BM493" si="8907">E493/E498</f>
        <v>4.9312224240851289E-3</v>
      </c>
      <c r="BN493" s="129">
        <f t="shared" ref="BN493" si="8908">F493/F498</f>
        <v>1.0094891984655764E-4</v>
      </c>
      <c r="BO493" s="130">
        <f t="shared" ref="BO493" si="8909">G493/G498</f>
        <v>4.1985934711871523E-3</v>
      </c>
      <c r="BP493" s="131">
        <f t="shared" ref="BP493" si="8910">H493/H498</f>
        <v>3.2997855139415937E-4</v>
      </c>
      <c r="BQ493" s="132">
        <f t="shared" ref="BQ493" si="8911">I493/I498</f>
        <v>2.5148605395518978E-3</v>
      </c>
      <c r="BR493" s="129">
        <f t="shared" ref="BR493" si="8912">J493/J498</f>
        <v>2.0973154362416107E-3</v>
      </c>
      <c r="BS493" s="130">
        <f t="shared" ref="BS493" si="8913">K493/K498</f>
        <v>4.3936731107205621E-4</v>
      </c>
      <c r="BT493" s="131">
        <f t="shared" ref="BT493" si="8914">L493/L498</f>
        <v>1.8212384421406557E-3</v>
      </c>
      <c r="BU493" s="129">
        <f t="shared" ref="BU493" si="8915">M493/M498</f>
        <v>1.0260920551158018E-3</v>
      </c>
      <c r="BV493" s="133">
        <f t="shared" ref="BV493" si="8916">N493/N498</f>
        <v>1.0597710894446799E-3</v>
      </c>
      <c r="BW493" s="134">
        <f t="shared" ref="BW493" si="8917">O493/O498</f>
        <v>9.539884053716886E-4</v>
      </c>
      <c r="BX493" s="129">
        <f t="shared" ref="BX493" si="8918">P493/P498</f>
        <v>2.0738282870178351E-3</v>
      </c>
      <c r="BY493" s="130">
        <f t="shared" ref="BY493" si="8919">Q493/Q498</f>
        <v>7.4526755105082723E-4</v>
      </c>
      <c r="BZ493" s="131">
        <f t="shared" ref="BZ493" si="8920">R493/R498</f>
        <v>6.8807339449541288E-4</v>
      </c>
      <c r="CA493" s="132">
        <f t="shared" ref="CA493" si="8921">S493/S498</f>
        <v>4.6712600724045314E-4</v>
      </c>
      <c r="CB493" s="129">
        <f t="shared" ref="CB493" si="8922">T493/T498</f>
        <v>1.0183299389002036E-3</v>
      </c>
      <c r="CC493" s="130">
        <f t="shared" ref="CC493" si="8923">U493/U498</f>
        <v>3.0441400304414001E-3</v>
      </c>
      <c r="CD493" s="131">
        <f t="shared" ref="CD493" si="8924">V493/V498</f>
        <v>1.6882386043894203E-3</v>
      </c>
      <c r="CE493" s="132">
        <f t="shared" ref="CE493" si="8925">W493/W498</f>
        <v>1.4155192381932827E-3</v>
      </c>
      <c r="CF493" s="129">
        <f t="shared" ref="CF493" si="8926">X493/X498</f>
        <v>9.6836668818592645E-4</v>
      </c>
      <c r="CG493" s="130">
        <f t="shared" ref="CG493" si="8927">Y493/Y498</f>
        <v>2.3822128110111171E-3</v>
      </c>
      <c r="CH493" s="131">
        <f t="shared" ref="CH493" si="8928">Z493/Z498</f>
        <v>7.4478649453823241E-4</v>
      </c>
      <c r="CI493" s="129">
        <f t="shared" ref="CI493" si="8929">AA493/AA498</f>
        <v>8.3764849223271398E-4</v>
      </c>
      <c r="CJ493" s="135">
        <f t="shared" ref="CJ493" si="8930">AB493/AB498</f>
        <v>8.799648014079437E-4</v>
      </c>
      <c r="CK493" s="136">
        <f t="shared" ref="CK493" si="8931">AC493/AC498</f>
        <v>1.9536533317303355E-3</v>
      </c>
    </row>
    <row r="494" spans="1:89" x14ac:dyDescent="0.2">
      <c r="A494" s="146" t="s">
        <v>36</v>
      </c>
      <c r="B494" s="203"/>
      <c r="C494" s="197"/>
      <c r="D494" s="198"/>
      <c r="E494" s="199"/>
      <c r="F494" s="196"/>
      <c r="G494" s="200"/>
      <c r="H494" s="198"/>
      <c r="I494" s="199"/>
      <c r="J494" s="196"/>
      <c r="K494" s="200"/>
      <c r="L494" s="198"/>
      <c r="M494" s="196"/>
      <c r="N494" s="201"/>
      <c r="O494" s="204"/>
      <c r="P494" s="196"/>
      <c r="Q494" s="200"/>
      <c r="R494" s="198"/>
      <c r="S494" s="199"/>
      <c r="T494" s="196"/>
      <c r="U494" s="200"/>
      <c r="V494" s="198"/>
      <c r="W494" s="199"/>
      <c r="X494" s="196"/>
      <c r="Y494" s="200"/>
      <c r="Z494" s="198"/>
      <c r="AA494" s="196"/>
      <c r="AB494" s="172">
        <f t="shared" si="8413"/>
        <v>0</v>
      </c>
      <c r="AC494" s="173">
        <f t="shared" si="8414"/>
        <v>0</v>
      </c>
      <c r="BI494" s="146" t="s">
        <v>36</v>
      </c>
      <c r="BJ494" s="129">
        <f>B494/B498</f>
        <v>0</v>
      </c>
      <c r="BK494" s="130">
        <f t="shared" ref="BK494" si="8932">C494/C498</f>
        <v>0</v>
      </c>
      <c r="BL494" s="131">
        <f t="shared" ref="BL494" si="8933">D494/D498</f>
        <v>0</v>
      </c>
      <c r="BM494" s="132">
        <f t="shared" ref="BM494" si="8934">E494/E498</f>
        <v>0</v>
      </c>
      <c r="BN494" s="129">
        <f t="shared" ref="BN494" si="8935">F494/F498</f>
        <v>0</v>
      </c>
      <c r="BO494" s="130">
        <f t="shared" ref="BO494" si="8936">G494/G498</f>
        <v>0</v>
      </c>
      <c r="BP494" s="131">
        <f t="shared" ref="BP494" si="8937">H494/H498</f>
        <v>0</v>
      </c>
      <c r="BQ494" s="132">
        <f t="shared" ref="BQ494" si="8938">I494/I498</f>
        <v>0</v>
      </c>
      <c r="BR494" s="129">
        <f t="shared" ref="BR494" si="8939">J494/J498</f>
        <v>0</v>
      </c>
      <c r="BS494" s="130">
        <f t="shared" ref="BS494" si="8940">K494/K498</f>
        <v>0</v>
      </c>
      <c r="BT494" s="131">
        <f t="shared" ref="BT494" si="8941">L494/L498</f>
        <v>0</v>
      </c>
      <c r="BU494" s="129">
        <f t="shared" ref="BU494" si="8942">M494/M498</f>
        <v>0</v>
      </c>
      <c r="BV494" s="133">
        <f t="shared" ref="BV494" si="8943">N494/N498</f>
        <v>0</v>
      </c>
      <c r="BW494" s="134">
        <f t="shared" ref="BW494" si="8944">O494/O498</f>
        <v>0</v>
      </c>
      <c r="BX494" s="129">
        <f t="shared" ref="BX494" si="8945">P494/P498</f>
        <v>0</v>
      </c>
      <c r="BY494" s="130">
        <f t="shared" ref="BY494" si="8946">Q494/Q498</f>
        <v>0</v>
      </c>
      <c r="BZ494" s="131">
        <f t="shared" ref="BZ494" si="8947">R494/R498</f>
        <v>0</v>
      </c>
      <c r="CA494" s="132">
        <f t="shared" ref="CA494" si="8948">S494/S498</f>
        <v>0</v>
      </c>
      <c r="CB494" s="129">
        <f t="shared" ref="CB494" si="8949">T494/T498</f>
        <v>0</v>
      </c>
      <c r="CC494" s="130">
        <f t="shared" ref="CC494" si="8950">U494/U498</f>
        <v>0</v>
      </c>
      <c r="CD494" s="131">
        <f t="shared" ref="CD494" si="8951">V494/V498</f>
        <v>0</v>
      </c>
      <c r="CE494" s="132">
        <f t="shared" ref="CE494" si="8952">W494/W498</f>
        <v>0</v>
      </c>
      <c r="CF494" s="129">
        <f t="shared" ref="CF494" si="8953">X494/X498</f>
        <v>0</v>
      </c>
      <c r="CG494" s="130">
        <f t="shared" ref="CG494" si="8954">Y494/Y498</f>
        <v>0</v>
      </c>
      <c r="CH494" s="131">
        <f t="shared" ref="CH494" si="8955">Z494/Z498</f>
        <v>0</v>
      </c>
      <c r="CI494" s="129">
        <f t="shared" ref="CI494" si="8956">AA494/AA498</f>
        <v>0</v>
      </c>
      <c r="CJ494" s="135">
        <f t="shared" ref="CJ494" si="8957">AB494/AB498</f>
        <v>0</v>
      </c>
      <c r="CK494" s="136">
        <f t="shared" ref="CK494" si="8958">AC494/AC498</f>
        <v>0</v>
      </c>
    </row>
    <row r="495" spans="1:89" x14ac:dyDescent="0.2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>
        <f t="shared" si="8413"/>
        <v>0</v>
      </c>
      <c r="AC495" s="173">
        <f t="shared" si="8414"/>
        <v>0</v>
      </c>
      <c r="BI495" s="137" t="s">
        <v>37</v>
      </c>
      <c r="BJ495" s="129">
        <f>B495/B498</f>
        <v>0</v>
      </c>
      <c r="BK495" s="130">
        <f t="shared" ref="BK495" si="8959">C495/C498</f>
        <v>0</v>
      </c>
      <c r="BL495" s="131">
        <f t="shared" ref="BL495" si="8960">D495/D498</f>
        <v>0</v>
      </c>
      <c r="BM495" s="132">
        <f t="shared" ref="BM495" si="8961">E495/E498</f>
        <v>0</v>
      </c>
      <c r="BN495" s="129">
        <f t="shared" ref="BN495" si="8962">F495/F498</f>
        <v>0</v>
      </c>
      <c r="BO495" s="130">
        <f t="shared" ref="BO495" si="8963">G495/G498</f>
        <v>0</v>
      </c>
      <c r="BP495" s="131">
        <f t="shared" ref="BP495" si="8964">H495/H498</f>
        <v>0</v>
      </c>
      <c r="BQ495" s="132">
        <f t="shared" ref="BQ495" si="8965">I495/I498</f>
        <v>0</v>
      </c>
      <c r="BR495" s="129">
        <f t="shared" ref="BR495" si="8966">J495/J498</f>
        <v>0</v>
      </c>
      <c r="BS495" s="130">
        <f t="shared" ref="BS495" si="8967">K495/K498</f>
        <v>0</v>
      </c>
      <c r="BT495" s="131">
        <f t="shared" ref="BT495" si="8968">L495/L498</f>
        <v>0</v>
      </c>
      <c r="BU495" s="129">
        <f t="shared" ref="BU495" si="8969">M495/M498</f>
        <v>0</v>
      </c>
      <c r="BV495" s="133">
        <f t="shared" ref="BV495" si="8970">N495/N498</f>
        <v>0</v>
      </c>
      <c r="BW495" s="134">
        <f t="shared" ref="BW495" si="8971">O495/O498</f>
        <v>0</v>
      </c>
      <c r="BX495" s="129">
        <f t="shared" ref="BX495" si="8972">P495/P498</f>
        <v>0</v>
      </c>
      <c r="BY495" s="130">
        <f t="shared" ref="BY495" si="8973">Q495/Q498</f>
        <v>0</v>
      </c>
      <c r="BZ495" s="131">
        <f t="shared" ref="BZ495" si="8974">R495/R498</f>
        <v>0</v>
      </c>
      <c r="CA495" s="132">
        <f t="shared" ref="CA495" si="8975">S495/S498</f>
        <v>0</v>
      </c>
      <c r="CB495" s="129">
        <f t="shared" ref="CB495" si="8976">T495/T498</f>
        <v>0</v>
      </c>
      <c r="CC495" s="130">
        <f t="shared" ref="CC495" si="8977">U495/U498</f>
        <v>0</v>
      </c>
      <c r="CD495" s="131">
        <f t="shared" ref="CD495" si="8978">V495/V498</f>
        <v>0</v>
      </c>
      <c r="CE495" s="132">
        <f t="shared" ref="CE495" si="8979">W495/W498</f>
        <v>0</v>
      </c>
      <c r="CF495" s="129">
        <f t="shared" ref="CF495" si="8980">X495/X498</f>
        <v>0</v>
      </c>
      <c r="CG495" s="130">
        <f t="shared" ref="CG495" si="8981">Y495/Y498</f>
        <v>0</v>
      </c>
      <c r="CH495" s="131">
        <f t="shared" ref="CH495" si="8982">Z495/Z498</f>
        <v>0</v>
      </c>
      <c r="CI495" s="129">
        <f t="shared" ref="CI495" si="8983">AA495/AA498</f>
        <v>0</v>
      </c>
      <c r="CJ495" s="135">
        <f t="shared" ref="CJ495" si="8984">AB495/AB498</f>
        <v>0</v>
      </c>
      <c r="CK495" s="136">
        <f t="shared" ref="CK495" si="8985">AC495/AC498</f>
        <v>0</v>
      </c>
    </row>
    <row r="496" spans="1:89" x14ac:dyDescent="0.2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413"/>
        <v>0</v>
      </c>
      <c r="AC496" s="173">
        <f t="shared" si="8414"/>
        <v>0</v>
      </c>
      <c r="BI496" s="146" t="s">
        <v>38</v>
      </c>
      <c r="BJ496" s="129">
        <f>B496/B498</f>
        <v>0</v>
      </c>
      <c r="BK496" s="130">
        <f t="shared" ref="BK496" si="8986">C496/C498</f>
        <v>0</v>
      </c>
      <c r="BL496" s="131">
        <f t="shared" ref="BL496" si="8987">D496/D498</f>
        <v>0</v>
      </c>
      <c r="BM496" s="132">
        <f t="shared" ref="BM496" si="8988">E496/E498</f>
        <v>0</v>
      </c>
      <c r="BN496" s="129">
        <f t="shared" ref="BN496" si="8989">F496/F498</f>
        <v>0</v>
      </c>
      <c r="BO496" s="130">
        <f t="shared" ref="BO496" si="8990">G496/G498</f>
        <v>0</v>
      </c>
      <c r="BP496" s="131">
        <f t="shared" ref="BP496" si="8991">H496/H498</f>
        <v>0</v>
      </c>
      <c r="BQ496" s="132">
        <f t="shared" ref="BQ496" si="8992">I496/I498</f>
        <v>0</v>
      </c>
      <c r="BR496" s="129">
        <f t="shared" ref="BR496" si="8993">J496/J498</f>
        <v>0</v>
      </c>
      <c r="BS496" s="130">
        <f t="shared" ref="BS496" si="8994">K496/K498</f>
        <v>0</v>
      </c>
      <c r="BT496" s="131">
        <f t="shared" ref="BT496" si="8995">L496/L498</f>
        <v>0</v>
      </c>
      <c r="BU496" s="129">
        <f t="shared" ref="BU496" si="8996">M496/M498</f>
        <v>0</v>
      </c>
      <c r="BV496" s="133">
        <f t="shared" ref="BV496" si="8997">N496/N498</f>
        <v>0</v>
      </c>
      <c r="BW496" s="134">
        <f t="shared" ref="BW496" si="8998">O496/O498</f>
        <v>0</v>
      </c>
      <c r="BX496" s="129">
        <f t="shared" ref="BX496" si="8999">P496/P498</f>
        <v>0</v>
      </c>
      <c r="BY496" s="130">
        <f t="shared" ref="BY496" si="9000">Q496/Q498</f>
        <v>0</v>
      </c>
      <c r="BZ496" s="131">
        <f t="shared" ref="BZ496" si="9001">R496/R498</f>
        <v>0</v>
      </c>
      <c r="CA496" s="132">
        <f t="shared" ref="CA496" si="9002">S496/S498</f>
        <v>0</v>
      </c>
      <c r="CB496" s="129">
        <f t="shared" ref="CB496" si="9003">T496/T498</f>
        <v>0</v>
      </c>
      <c r="CC496" s="130">
        <f t="shared" ref="CC496" si="9004">U496/U498</f>
        <v>0</v>
      </c>
      <c r="CD496" s="131">
        <f t="shared" ref="CD496" si="9005">V496/V498</f>
        <v>0</v>
      </c>
      <c r="CE496" s="132">
        <f t="shared" ref="CE496" si="9006">W496/W498</f>
        <v>0</v>
      </c>
      <c r="CF496" s="129">
        <f t="shared" ref="CF496" si="9007">X496/X498</f>
        <v>0</v>
      </c>
      <c r="CG496" s="130">
        <f t="shared" ref="CG496" si="9008">Y496/Y498</f>
        <v>0</v>
      </c>
      <c r="CH496" s="131">
        <f t="shared" ref="CH496" si="9009">Z496/Z498</f>
        <v>0</v>
      </c>
      <c r="CI496" s="129">
        <f t="shared" ref="CI496" si="9010">AA496/AA498</f>
        <v>0</v>
      </c>
      <c r="CJ496" s="135">
        <f t="shared" ref="CJ496" si="9011">AB496/AB498</f>
        <v>0</v>
      </c>
      <c r="CK496" s="136">
        <f t="shared" ref="CK496" si="9012">AC496/AC498</f>
        <v>0</v>
      </c>
    </row>
    <row r="497" spans="1:89" ht="13.5" thickBot="1" x14ac:dyDescent="0.25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413"/>
        <v>0</v>
      </c>
      <c r="AC497" s="173">
        <f t="shared" si="8414"/>
        <v>0</v>
      </c>
      <c r="BI497" s="137" t="s">
        <v>39</v>
      </c>
      <c r="BJ497" s="129">
        <f>B497/B498</f>
        <v>0</v>
      </c>
      <c r="BK497" s="130">
        <f t="shared" ref="BK497" si="9013">C497/C498</f>
        <v>0</v>
      </c>
      <c r="BL497" s="131">
        <f t="shared" ref="BL497" si="9014">D497/D498</f>
        <v>0</v>
      </c>
      <c r="BM497" s="132">
        <f t="shared" ref="BM497" si="9015">E497/E498</f>
        <v>0</v>
      </c>
      <c r="BN497" s="129">
        <f t="shared" ref="BN497" si="9016">F497/F498</f>
        <v>0</v>
      </c>
      <c r="BO497" s="130">
        <f t="shared" ref="BO497" si="9017">G497/G498</f>
        <v>0</v>
      </c>
      <c r="BP497" s="131">
        <f t="shared" ref="BP497" si="9018">H497/H498</f>
        <v>0</v>
      </c>
      <c r="BQ497" s="132">
        <f t="shared" ref="BQ497" si="9019">I497/I498</f>
        <v>0</v>
      </c>
      <c r="BR497" s="129">
        <f t="shared" ref="BR497" si="9020">J497/J498</f>
        <v>0</v>
      </c>
      <c r="BS497" s="130">
        <f t="shared" ref="BS497" si="9021">K497/K498</f>
        <v>0</v>
      </c>
      <c r="BT497" s="131">
        <f t="shared" ref="BT497" si="9022">L497/L498</f>
        <v>0</v>
      </c>
      <c r="BU497" s="129">
        <f t="shared" ref="BU497" si="9023">M497/M498</f>
        <v>0</v>
      </c>
      <c r="BV497" s="133">
        <f t="shared" ref="BV497" si="9024">N497/N498</f>
        <v>0</v>
      </c>
      <c r="BW497" s="134">
        <f t="shared" ref="BW497" si="9025">O497/O498</f>
        <v>0</v>
      </c>
      <c r="BX497" s="129">
        <f t="shared" ref="BX497" si="9026">P497/P498</f>
        <v>0</v>
      </c>
      <c r="BY497" s="130">
        <f t="shared" ref="BY497" si="9027">Q497/Q498</f>
        <v>0</v>
      </c>
      <c r="BZ497" s="131">
        <f t="shared" ref="BZ497" si="9028">R497/R498</f>
        <v>0</v>
      </c>
      <c r="CA497" s="132">
        <f t="shared" ref="CA497" si="9029">S497/S498</f>
        <v>0</v>
      </c>
      <c r="CB497" s="129">
        <f t="shared" ref="CB497" si="9030">T497/T498</f>
        <v>0</v>
      </c>
      <c r="CC497" s="130">
        <f t="shared" ref="CC497" si="9031">U497/U498</f>
        <v>0</v>
      </c>
      <c r="CD497" s="131">
        <f t="shared" ref="CD497" si="9032">V497/V498</f>
        <v>0</v>
      </c>
      <c r="CE497" s="132">
        <f t="shared" ref="CE497" si="9033">W497/W498</f>
        <v>0</v>
      </c>
      <c r="CF497" s="129">
        <f t="shared" ref="CF497" si="9034">X497/X498</f>
        <v>0</v>
      </c>
      <c r="CG497" s="130">
        <f t="shared" ref="CG497" si="9035">Y497/Y498</f>
        <v>0</v>
      </c>
      <c r="CH497" s="131">
        <f t="shared" ref="CH497" si="9036">Z497/Z498</f>
        <v>0</v>
      </c>
      <c r="CI497" s="129">
        <f t="shared" ref="CI497" si="9037">AA497/AA498</f>
        <v>0</v>
      </c>
      <c r="CJ497" s="135">
        <f t="shared" ref="CJ497" si="9038">AB497/AB498</f>
        <v>0</v>
      </c>
      <c r="CK497" s="136">
        <f t="shared" ref="CK497" si="9039">AC497/AC498</f>
        <v>0</v>
      </c>
    </row>
    <row r="498" spans="1:89" ht="14.25" thickTop="1" thickBot="1" x14ac:dyDescent="0.25">
      <c r="A498" s="269" t="s">
        <v>13</v>
      </c>
      <c r="B498" s="20">
        <f t="shared" ref="B498:AA498" si="9040">SUM(B475:B497)</f>
        <v>7446</v>
      </c>
      <c r="C498" s="21">
        <f t="shared" si="9040"/>
        <v>8662</v>
      </c>
      <c r="D498" s="20">
        <f t="shared" si="9040"/>
        <v>3549</v>
      </c>
      <c r="E498" s="21">
        <f t="shared" si="9040"/>
        <v>3853</v>
      </c>
      <c r="F498" s="20">
        <f t="shared" si="9040"/>
        <v>9906</v>
      </c>
      <c r="G498" s="21">
        <f t="shared" si="9040"/>
        <v>9527</v>
      </c>
      <c r="H498" s="20">
        <f t="shared" si="9040"/>
        <v>12122</v>
      </c>
      <c r="I498" s="21">
        <f t="shared" si="9040"/>
        <v>13122</v>
      </c>
      <c r="J498" s="20">
        <f t="shared" si="9040"/>
        <v>2384</v>
      </c>
      <c r="K498" s="21">
        <f t="shared" si="9040"/>
        <v>2276</v>
      </c>
      <c r="L498" s="20">
        <f t="shared" si="9040"/>
        <v>7138</v>
      </c>
      <c r="M498" s="21">
        <f t="shared" si="9040"/>
        <v>6822</v>
      </c>
      <c r="N498" s="20">
        <f t="shared" si="9040"/>
        <v>14154</v>
      </c>
      <c r="O498" s="21">
        <f t="shared" si="9040"/>
        <v>13627</v>
      </c>
      <c r="P498" s="20">
        <f t="shared" si="9040"/>
        <v>7233</v>
      </c>
      <c r="Q498" s="21">
        <f t="shared" si="9040"/>
        <v>6709</v>
      </c>
      <c r="R498" s="20">
        <f t="shared" si="9040"/>
        <v>8720</v>
      </c>
      <c r="S498" s="21">
        <f t="shared" si="9040"/>
        <v>8563</v>
      </c>
      <c r="T498" s="20">
        <f t="shared" si="9040"/>
        <v>1964</v>
      </c>
      <c r="U498" s="21">
        <f t="shared" si="9040"/>
        <v>1971</v>
      </c>
      <c r="V498" s="20">
        <f t="shared" si="9040"/>
        <v>7108</v>
      </c>
      <c r="W498" s="21">
        <f t="shared" si="9040"/>
        <v>7771</v>
      </c>
      <c r="X498" s="20">
        <f t="shared" si="9040"/>
        <v>6196</v>
      </c>
      <c r="Y498" s="21">
        <f t="shared" si="9040"/>
        <v>3778</v>
      </c>
      <c r="Z498" s="20">
        <f t="shared" si="9040"/>
        <v>12084</v>
      </c>
      <c r="AA498" s="21">
        <f t="shared" si="9040"/>
        <v>13132</v>
      </c>
      <c r="AB498" s="174">
        <f t="shared" ref="AB498:AC498" si="9041">SUM(AB474:AB497)</f>
        <v>100004</v>
      </c>
      <c r="AC498" s="175">
        <f t="shared" si="9041"/>
        <v>99813</v>
      </c>
      <c r="BI498" s="269" t="s">
        <v>13</v>
      </c>
      <c r="BJ498" s="155">
        <f>SUM(BJ474:BJ497)</f>
        <v>1</v>
      </c>
      <c r="BK498" s="156">
        <f t="shared" ref="BK498:CK498" si="9042">SUM(BK474:BK497)</f>
        <v>0.99999999999999989</v>
      </c>
      <c r="BL498" s="155">
        <f t="shared" si="9042"/>
        <v>0.99999999999999989</v>
      </c>
      <c r="BM498" s="156">
        <f t="shared" si="9042"/>
        <v>1</v>
      </c>
      <c r="BN498" s="155">
        <f t="shared" si="9042"/>
        <v>1</v>
      </c>
      <c r="BO498" s="156">
        <f t="shared" si="9042"/>
        <v>1.0000000000000002</v>
      </c>
      <c r="BP498" s="155">
        <f t="shared" si="9042"/>
        <v>0.99999999999999978</v>
      </c>
      <c r="BQ498" s="156">
        <f t="shared" si="9042"/>
        <v>0.99999999999999989</v>
      </c>
      <c r="BR498" s="155">
        <f t="shared" si="9042"/>
        <v>1.0000000000000002</v>
      </c>
      <c r="BS498" s="156">
        <f t="shared" si="9042"/>
        <v>1</v>
      </c>
      <c r="BT498" s="155">
        <f t="shared" si="9042"/>
        <v>1</v>
      </c>
      <c r="BU498" s="156">
        <f t="shared" si="9042"/>
        <v>1</v>
      </c>
      <c r="BV498" s="155">
        <f t="shared" si="9042"/>
        <v>0.99999999999999989</v>
      </c>
      <c r="BW498" s="156">
        <f t="shared" si="9042"/>
        <v>0.99999999999999978</v>
      </c>
      <c r="BX498" s="155">
        <f t="shared" si="9042"/>
        <v>1</v>
      </c>
      <c r="BY498" s="156">
        <f t="shared" si="9042"/>
        <v>1</v>
      </c>
      <c r="BZ498" s="155">
        <f t="shared" si="9042"/>
        <v>0.99999999999999989</v>
      </c>
      <c r="CA498" s="156">
        <f t="shared" si="9042"/>
        <v>1.0000000000000002</v>
      </c>
      <c r="CB498" s="155">
        <f t="shared" si="9042"/>
        <v>0.99999999999999989</v>
      </c>
      <c r="CC498" s="156">
        <f t="shared" si="9042"/>
        <v>0.99999999999999989</v>
      </c>
      <c r="CD498" s="155">
        <f t="shared" si="9042"/>
        <v>1</v>
      </c>
      <c r="CE498" s="156">
        <f t="shared" si="9042"/>
        <v>1.0000000000000002</v>
      </c>
      <c r="CF498" s="155">
        <f t="shared" si="9042"/>
        <v>1</v>
      </c>
      <c r="CG498" s="156">
        <f t="shared" si="9042"/>
        <v>1</v>
      </c>
      <c r="CH498" s="155">
        <f t="shared" si="9042"/>
        <v>1</v>
      </c>
      <c r="CI498" s="156">
        <f t="shared" si="9042"/>
        <v>1</v>
      </c>
      <c r="CJ498" s="155">
        <f t="shared" si="9042"/>
        <v>1</v>
      </c>
      <c r="CK498" s="156">
        <f t="shared" si="9042"/>
        <v>1</v>
      </c>
    </row>
    <row r="499" spans="1:89" ht="13.5" thickTop="1" x14ac:dyDescent="0.2">
      <c r="A499" s="187"/>
    </row>
    <row r="501" spans="1:89" x14ac:dyDescent="0.2">
      <c r="A501" s="301">
        <f>+A470+1</f>
        <v>44303</v>
      </c>
      <c r="B501" s="301"/>
      <c r="C501" s="301"/>
      <c r="D501" s="301"/>
      <c r="BI501" s="300">
        <f>+BI470+1</f>
        <v>44303</v>
      </c>
      <c r="BJ501" s="300"/>
      <c r="BK501" s="300"/>
      <c r="BL501" s="300"/>
    </row>
    <row r="502" spans="1:89" ht="13.5" thickBot="1" x14ac:dyDescent="0.25">
      <c r="AE502" s="272" t="s">
        <v>84</v>
      </c>
    </row>
    <row r="503" spans="1:89" ht="14.25" thickTop="1" thickBot="1" x14ac:dyDescent="0.25">
      <c r="A503" s="298" t="s">
        <v>0</v>
      </c>
      <c r="B503" s="292" t="s">
        <v>1</v>
      </c>
      <c r="C503" s="293"/>
      <c r="D503" s="292" t="s">
        <v>2</v>
      </c>
      <c r="E503" s="293"/>
      <c r="F503" s="292" t="s">
        <v>3</v>
      </c>
      <c r="G503" s="293"/>
      <c r="H503" s="292" t="s">
        <v>4</v>
      </c>
      <c r="I503" s="293"/>
      <c r="J503" s="292" t="s">
        <v>5</v>
      </c>
      <c r="K503" s="293"/>
      <c r="L503" s="292" t="s">
        <v>6</v>
      </c>
      <c r="M503" s="293"/>
      <c r="N503" s="292" t="s">
        <v>7</v>
      </c>
      <c r="O503" s="293"/>
      <c r="P503" s="292" t="s">
        <v>8</v>
      </c>
      <c r="Q503" s="293"/>
      <c r="R503" s="292" t="s">
        <v>9</v>
      </c>
      <c r="S503" s="293"/>
      <c r="T503" s="292" t="s">
        <v>10</v>
      </c>
      <c r="U503" s="293"/>
      <c r="V503" s="292" t="s">
        <v>11</v>
      </c>
      <c r="W503" s="293"/>
      <c r="X503" s="292" t="s">
        <v>12</v>
      </c>
      <c r="Y503" s="293"/>
      <c r="Z503" s="294" t="s">
        <v>40</v>
      </c>
      <c r="AA503" s="295"/>
      <c r="AB503" s="296" t="s">
        <v>41</v>
      </c>
      <c r="AC503" s="297"/>
      <c r="AE503" s="298" t="s">
        <v>0</v>
      </c>
      <c r="AF503" s="292" t="s">
        <v>1</v>
      </c>
      <c r="AG503" s="293"/>
      <c r="AH503" s="292" t="s">
        <v>2</v>
      </c>
      <c r="AI503" s="293"/>
      <c r="AJ503" s="292" t="s">
        <v>3</v>
      </c>
      <c r="AK503" s="293"/>
      <c r="AL503" s="292" t="s">
        <v>4</v>
      </c>
      <c r="AM503" s="293"/>
      <c r="AN503" s="292" t="s">
        <v>5</v>
      </c>
      <c r="AO503" s="293"/>
      <c r="AP503" s="292" t="s">
        <v>6</v>
      </c>
      <c r="AQ503" s="293"/>
      <c r="AR503" s="292" t="s">
        <v>7</v>
      </c>
      <c r="AS503" s="293"/>
      <c r="AT503" s="292" t="s">
        <v>8</v>
      </c>
      <c r="AU503" s="293"/>
      <c r="AV503" s="292" t="s">
        <v>9</v>
      </c>
      <c r="AW503" s="293"/>
      <c r="AX503" s="292" t="s">
        <v>10</v>
      </c>
      <c r="AY503" s="293"/>
      <c r="AZ503" s="292" t="s">
        <v>11</v>
      </c>
      <c r="BA503" s="293"/>
      <c r="BB503" s="292" t="s">
        <v>12</v>
      </c>
      <c r="BC503" s="293"/>
      <c r="BD503" s="294" t="s">
        <v>40</v>
      </c>
      <c r="BE503" s="295"/>
      <c r="BF503" s="296" t="s">
        <v>41</v>
      </c>
      <c r="BG503" s="297"/>
      <c r="BI503" s="298" t="s">
        <v>0</v>
      </c>
      <c r="BJ503" s="292" t="s">
        <v>1</v>
      </c>
      <c r="BK503" s="293"/>
      <c r="BL503" s="292" t="s">
        <v>2</v>
      </c>
      <c r="BM503" s="293"/>
      <c r="BN503" s="292" t="s">
        <v>3</v>
      </c>
      <c r="BO503" s="293"/>
      <c r="BP503" s="292" t="s">
        <v>4</v>
      </c>
      <c r="BQ503" s="293"/>
      <c r="BR503" s="292" t="s">
        <v>5</v>
      </c>
      <c r="BS503" s="293"/>
      <c r="BT503" s="292" t="s">
        <v>6</v>
      </c>
      <c r="BU503" s="293"/>
      <c r="BV503" s="292" t="s">
        <v>7</v>
      </c>
      <c r="BW503" s="293"/>
      <c r="BX503" s="292" t="s">
        <v>8</v>
      </c>
      <c r="BY503" s="293"/>
      <c r="BZ503" s="292" t="s">
        <v>9</v>
      </c>
      <c r="CA503" s="293"/>
      <c r="CB503" s="292" t="s">
        <v>10</v>
      </c>
      <c r="CC503" s="293"/>
      <c r="CD503" s="292" t="s">
        <v>11</v>
      </c>
      <c r="CE503" s="293"/>
      <c r="CF503" s="292" t="s">
        <v>12</v>
      </c>
      <c r="CG503" s="293"/>
      <c r="CH503" s="294" t="s">
        <v>40</v>
      </c>
      <c r="CI503" s="295"/>
      <c r="CJ503" s="292" t="s">
        <v>41</v>
      </c>
      <c r="CK503" s="293"/>
    </row>
    <row r="504" spans="1:89" ht="15" thickTop="1" thickBot="1" x14ac:dyDescent="0.3">
      <c r="A504" s="299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9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9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3.5" thickTop="1" x14ac:dyDescent="0.2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5" t="str">
        <f>$AE$9</f>
        <v>07:00 - 07:59</v>
      </c>
      <c r="AF505" s="126">
        <f>SUMIF($A$9:$A$32,$AE505,B$505:B$528)</f>
        <v>560</v>
      </c>
      <c r="AG505" s="186">
        <f t="shared" ref="AG505:AV506" si="9043">SUMIF($A$9:$A$32,$AE505,C$505:C$528)</f>
        <v>482</v>
      </c>
      <c r="AH505" s="127">
        <f t="shared" si="9043"/>
        <v>190</v>
      </c>
      <c r="AI505" s="180">
        <f t="shared" si="9043"/>
        <v>180</v>
      </c>
      <c r="AJ505" s="126">
        <f t="shared" si="9043"/>
        <v>829</v>
      </c>
      <c r="AK505" s="128">
        <f t="shared" si="9043"/>
        <v>481</v>
      </c>
      <c r="AL505" s="127">
        <f t="shared" si="9043"/>
        <v>879</v>
      </c>
      <c r="AM505" s="180">
        <f t="shared" si="9043"/>
        <v>696</v>
      </c>
      <c r="AN505" s="126">
        <f t="shared" si="9043"/>
        <v>64</v>
      </c>
      <c r="AO505" s="128">
        <f t="shared" si="9043"/>
        <v>187</v>
      </c>
      <c r="AP505" s="127">
        <f t="shared" si="9043"/>
        <v>262</v>
      </c>
      <c r="AQ505" s="126">
        <f t="shared" si="9043"/>
        <v>540</v>
      </c>
      <c r="AR505" s="179">
        <f t="shared" si="9043"/>
        <v>866</v>
      </c>
      <c r="AS505" s="181">
        <f t="shared" si="9043"/>
        <v>925</v>
      </c>
      <c r="AT505" s="126">
        <f t="shared" si="9043"/>
        <v>449</v>
      </c>
      <c r="AU505" s="128">
        <f t="shared" si="9043"/>
        <v>414</v>
      </c>
      <c r="AV505" s="127">
        <f t="shared" si="9043"/>
        <v>607</v>
      </c>
      <c r="AW505" s="180">
        <f t="shared" ref="AW505:BE506" si="9044">SUMIF($A$9:$A$32,$AE505,S$505:S$528)</f>
        <v>427</v>
      </c>
      <c r="AX505" s="126">
        <f t="shared" si="9044"/>
        <v>95</v>
      </c>
      <c r="AY505" s="128">
        <f t="shared" si="9044"/>
        <v>143</v>
      </c>
      <c r="AZ505" s="127">
        <f t="shared" si="9044"/>
        <v>314</v>
      </c>
      <c r="BA505" s="180">
        <f t="shared" si="9044"/>
        <v>440</v>
      </c>
      <c r="BB505" s="126">
        <f t="shared" si="9044"/>
        <v>440</v>
      </c>
      <c r="BC505" s="128">
        <f t="shared" si="9044"/>
        <v>259</v>
      </c>
      <c r="BD505" s="184">
        <f t="shared" si="9044"/>
        <v>609</v>
      </c>
      <c r="BE505" s="185">
        <f t="shared" si="9044"/>
        <v>574</v>
      </c>
      <c r="BF505" s="170">
        <f>AF505+AH505+AJ505+AL505+AN505+AP505+AR505+AT505+AV505+AX505+AZ505+BB505+BD505</f>
        <v>6164</v>
      </c>
      <c r="BG505" s="171">
        <f>AG505+AI505+AK505+AM505+AO505+AQ505+AS505+AU505+AW505+AY505+BA505+BC505+BE505</f>
        <v>5748</v>
      </c>
      <c r="BI505" s="125" t="s">
        <v>16</v>
      </c>
      <c r="BJ505" s="129">
        <f>B505/B529</f>
        <v>0</v>
      </c>
      <c r="BK505" s="130">
        <f t="shared" ref="BK505" si="9045">C505/C529</f>
        <v>0</v>
      </c>
      <c r="BL505" s="131">
        <f t="shared" ref="BL505" si="9046">D505/D529</f>
        <v>0</v>
      </c>
      <c r="BM505" s="132">
        <f t="shared" ref="BM505" si="9047">E505/E529</f>
        <v>0</v>
      </c>
      <c r="BN505" s="129">
        <f t="shared" ref="BN505" si="9048">F505/F529</f>
        <v>0</v>
      </c>
      <c r="BO505" s="130">
        <f t="shared" ref="BO505" si="9049">G505/G529</f>
        <v>0</v>
      </c>
      <c r="BP505" s="131">
        <f t="shared" ref="BP505" si="9050">H505/H529</f>
        <v>0</v>
      </c>
      <c r="BQ505" s="132">
        <f t="shared" ref="BQ505" si="9051">I505/I529</f>
        <v>0</v>
      </c>
      <c r="BR505" s="129">
        <f t="shared" ref="BR505" si="9052">J505/J529</f>
        <v>0</v>
      </c>
      <c r="BS505" s="130">
        <f t="shared" ref="BS505" si="9053">K505/K529</f>
        <v>0</v>
      </c>
      <c r="BT505" s="131">
        <f t="shared" ref="BT505" si="9054">L505/L529</f>
        <v>0</v>
      </c>
      <c r="BU505" s="129">
        <f t="shared" ref="BU505" si="9055">M505/M529</f>
        <v>0</v>
      </c>
      <c r="BV505" s="133">
        <f t="shared" ref="BV505" si="9056">N505/N529</f>
        <v>0</v>
      </c>
      <c r="BW505" s="134">
        <f t="shared" ref="BW505" si="9057">O505/O529</f>
        <v>0</v>
      </c>
      <c r="BX505" s="129">
        <f t="shared" ref="BX505" si="9058">P505/P529</f>
        <v>0</v>
      </c>
      <c r="BY505" s="130">
        <f t="shared" ref="BY505" si="9059">Q505/Q529</f>
        <v>0</v>
      </c>
      <c r="BZ505" s="131">
        <f t="shared" ref="BZ505" si="9060">R505/R529</f>
        <v>0</v>
      </c>
      <c r="CA505" s="132">
        <f t="shared" ref="CA505" si="9061">S505/S529</f>
        <v>0</v>
      </c>
      <c r="CB505" s="129">
        <f t="shared" ref="CB505" si="9062">T505/T529</f>
        <v>0</v>
      </c>
      <c r="CC505" s="130">
        <f t="shared" ref="CC505" si="9063">U505/U529</f>
        <v>0</v>
      </c>
      <c r="CD505" s="131">
        <f t="shared" ref="CD505" si="9064">V505/V529</f>
        <v>0</v>
      </c>
      <c r="CE505" s="132">
        <f t="shared" ref="CE505" si="9065">W505/W529</f>
        <v>0</v>
      </c>
      <c r="CF505" s="129">
        <f t="shared" ref="CF505" si="9066">X505/X529</f>
        <v>0</v>
      </c>
      <c r="CG505" s="130">
        <f t="shared" ref="CG505" si="9067">Y505/Y529</f>
        <v>0</v>
      </c>
      <c r="CH505" s="131">
        <f t="shared" ref="CH505" si="9068">Z505/Z529</f>
        <v>0</v>
      </c>
      <c r="CI505" s="129">
        <f t="shared" ref="CI505" si="9069">AA505/AA529</f>
        <v>0</v>
      </c>
      <c r="CJ505" s="135">
        <f t="shared" ref="CJ505" si="9070">AB505/AB529</f>
        <v>0</v>
      </c>
      <c r="CK505" s="136">
        <f t="shared" ref="CK505" si="9071">AC505/AC529</f>
        <v>0</v>
      </c>
    </row>
    <row r="506" spans="1:89" x14ac:dyDescent="0.2">
      <c r="A506" s="137" t="s">
        <v>17</v>
      </c>
      <c r="B506" s="189">
        <v>50</v>
      </c>
      <c r="C506" s="190">
        <v>0</v>
      </c>
      <c r="D506" s="191">
        <v>49</v>
      </c>
      <c r="E506" s="192">
        <v>1</v>
      </c>
      <c r="F506" s="189">
        <v>193</v>
      </c>
      <c r="G506" s="193">
        <v>1</v>
      </c>
      <c r="H506" s="191">
        <v>118</v>
      </c>
      <c r="I506" s="192">
        <v>20</v>
      </c>
      <c r="J506" s="189">
        <v>5</v>
      </c>
      <c r="K506" s="193">
        <v>5</v>
      </c>
      <c r="L506" s="191">
        <v>0</v>
      </c>
      <c r="M506" s="189">
        <v>19</v>
      </c>
      <c r="N506" s="194">
        <v>52</v>
      </c>
      <c r="O506" s="195">
        <v>42</v>
      </c>
      <c r="P506" s="189">
        <v>13</v>
      </c>
      <c r="Q506" s="193">
        <v>36</v>
      </c>
      <c r="R506" s="191">
        <v>5</v>
      </c>
      <c r="S506" s="192">
        <v>19</v>
      </c>
      <c r="T506" s="189">
        <v>0</v>
      </c>
      <c r="U506" s="193">
        <v>0</v>
      </c>
      <c r="V506" s="191">
        <v>0</v>
      </c>
      <c r="W506" s="192">
        <v>0</v>
      </c>
      <c r="X506" s="189">
        <v>0</v>
      </c>
      <c r="Y506" s="193">
        <v>0</v>
      </c>
      <c r="Z506" s="191">
        <v>0</v>
      </c>
      <c r="AA506" s="189">
        <v>0</v>
      </c>
      <c r="AB506" s="172">
        <f t="shared" ref="AB506:AB528" si="9072">SUM(B506,D506,F506,H506,J506,L506,N506,P506,R506,T506,V506,X506,Z506)</f>
        <v>485</v>
      </c>
      <c r="AC506" s="173">
        <f t="shared" ref="AC506:AC528" si="9073">SUM(C506,E506,G506,I506,K506,M506,O506,Q506,S506,U506,W506,Y506,AA506)</f>
        <v>143</v>
      </c>
      <c r="AE506" s="277" t="str">
        <f>$AE$10</f>
        <v>08:00 - 08:59</v>
      </c>
      <c r="AF506" s="126">
        <f>SUMIF($A$9:$A$32,$AE506,B$505:B$528)</f>
        <v>500</v>
      </c>
      <c r="AG506" s="190">
        <f t="shared" si="9043"/>
        <v>520</v>
      </c>
      <c r="AH506" s="191">
        <f t="shared" si="9043"/>
        <v>184</v>
      </c>
      <c r="AI506" s="192">
        <f t="shared" si="9043"/>
        <v>191</v>
      </c>
      <c r="AJ506" s="278">
        <f t="shared" si="9043"/>
        <v>804</v>
      </c>
      <c r="AK506" s="193">
        <f t="shared" si="9043"/>
        <v>368</v>
      </c>
      <c r="AL506" s="191">
        <f t="shared" si="9043"/>
        <v>838</v>
      </c>
      <c r="AM506" s="192">
        <f t="shared" si="9043"/>
        <v>676</v>
      </c>
      <c r="AN506" s="278">
        <f t="shared" si="9043"/>
        <v>74</v>
      </c>
      <c r="AO506" s="193">
        <f t="shared" si="9043"/>
        <v>167</v>
      </c>
      <c r="AP506" s="191">
        <f t="shared" si="9043"/>
        <v>223</v>
      </c>
      <c r="AQ506" s="278">
        <f t="shared" si="9043"/>
        <v>509</v>
      </c>
      <c r="AR506" s="194">
        <f t="shared" si="9043"/>
        <v>830</v>
      </c>
      <c r="AS506" s="195">
        <f t="shared" si="9043"/>
        <v>923</v>
      </c>
      <c r="AT506" s="278">
        <f t="shared" si="9043"/>
        <v>417</v>
      </c>
      <c r="AU506" s="193">
        <f t="shared" si="9043"/>
        <v>360</v>
      </c>
      <c r="AV506" s="191">
        <f t="shared" si="9043"/>
        <v>610</v>
      </c>
      <c r="AW506" s="192">
        <f t="shared" si="9044"/>
        <v>414</v>
      </c>
      <c r="AX506" s="278">
        <f t="shared" si="9044"/>
        <v>67</v>
      </c>
      <c r="AY506" s="193">
        <f t="shared" si="9044"/>
        <v>112</v>
      </c>
      <c r="AZ506" s="191">
        <f t="shared" si="9044"/>
        <v>219</v>
      </c>
      <c r="BA506" s="192">
        <f t="shared" si="9044"/>
        <v>622</v>
      </c>
      <c r="BB506" s="278">
        <f t="shared" si="9044"/>
        <v>336</v>
      </c>
      <c r="BC506" s="193">
        <f t="shared" si="9044"/>
        <v>249</v>
      </c>
      <c r="BD506" s="191">
        <f t="shared" si="9044"/>
        <v>594</v>
      </c>
      <c r="BE506" s="278">
        <f t="shared" si="9044"/>
        <v>797</v>
      </c>
      <c r="BF506" s="172">
        <f>SUM(AF506,AH506,AJ506,AL506,AN506,AP506,AR506,AT506,AV506,AX506,AZ506,BB506,BD506)</f>
        <v>5696</v>
      </c>
      <c r="BG506" s="173">
        <f>SUM(AG506,AI506,AK506,AM506,AO506,AQ506,AS506,AU506,AW506,AY506,BA506,BC506,BE506)</f>
        <v>5908</v>
      </c>
      <c r="BI506" s="137" t="s">
        <v>17</v>
      </c>
      <c r="BJ506" s="129">
        <f>B506/B529</f>
        <v>8.1473032426266911E-3</v>
      </c>
      <c r="BK506" s="130">
        <f t="shared" ref="BK506" si="9074">C506/C529</f>
        <v>0</v>
      </c>
      <c r="BL506" s="131">
        <f t="shared" ref="BL506" si="9075">D506/D529</f>
        <v>2.0771513353115726E-2</v>
      </c>
      <c r="BM506" s="132">
        <f t="shared" ref="BM506" si="9076">E506/E529</f>
        <v>3.1094527363184079E-4</v>
      </c>
      <c r="BN506" s="129">
        <f t="shared" ref="BN506" si="9077">F506/F529</f>
        <v>2.4405665149215983E-2</v>
      </c>
      <c r="BO506" s="130">
        <f t="shared" ref="BO506" si="9078">G506/G529</f>
        <v>1.0144045445323595E-4</v>
      </c>
      <c r="BP506" s="131">
        <f t="shared" ref="BP506" si="9079">H506/H529</f>
        <v>1.1455198524415105E-2</v>
      </c>
      <c r="BQ506" s="132">
        <f t="shared" ref="BQ506" si="9080">I506/I529</f>
        <v>1.6702856188408218E-3</v>
      </c>
      <c r="BR506" s="129">
        <f t="shared" ref="BR506" si="9081">J506/J529</f>
        <v>3.2679738562091504E-3</v>
      </c>
      <c r="BS506" s="130">
        <f t="shared" ref="BS506" si="9082">K506/K529</f>
        <v>3.4223134839151265E-3</v>
      </c>
      <c r="BT506" s="131">
        <f t="shared" ref="BT506" si="9083">L506/L529</f>
        <v>0</v>
      </c>
      <c r="BU506" s="129">
        <f t="shared" ref="BU506" si="9084">M506/M529</f>
        <v>4.2306835894010244E-3</v>
      </c>
      <c r="BV506" s="133">
        <f t="shared" ref="BV506" si="9085">N506/N529</f>
        <v>4.4376173408431476E-3</v>
      </c>
      <c r="BW506" s="134">
        <f t="shared" ref="BW506" si="9086">O506/O529</f>
        <v>4.1538918010088025E-3</v>
      </c>
      <c r="BX506" s="129">
        <f t="shared" ref="BX506" si="9087">P506/P529</f>
        <v>2.1448605840620359E-3</v>
      </c>
      <c r="BY506" s="130">
        <f t="shared" ref="BY506" si="9088">Q506/Q529</f>
        <v>7.3967536470104789E-3</v>
      </c>
      <c r="BZ506" s="131">
        <f t="shared" ref="BZ506" si="9089">R506/R529</f>
        <v>6.3751115644523784E-4</v>
      </c>
      <c r="CA506" s="132">
        <f t="shared" ref="CA506" si="9090">S506/S529</f>
        <v>2.8722600151171581E-3</v>
      </c>
      <c r="CB506" s="129">
        <f t="shared" ref="CB506" si="9091">T506/T529</f>
        <v>0</v>
      </c>
      <c r="CC506" s="130">
        <f t="shared" ref="CC506" si="9092">U506/U529</f>
        <v>0</v>
      </c>
      <c r="CD506" s="131">
        <f t="shared" ref="CD506" si="9093">V506/V529</f>
        <v>0</v>
      </c>
      <c r="CE506" s="132">
        <f t="shared" ref="CE506" si="9094">W506/W529</f>
        <v>0</v>
      </c>
      <c r="CF506" s="129">
        <f t="shared" ref="CF506" si="9095">X506/X529</f>
        <v>0</v>
      </c>
      <c r="CG506" s="130">
        <f t="shared" ref="CG506" si="9096">Y506/Y529</f>
        <v>0</v>
      </c>
      <c r="CH506" s="131">
        <f t="shared" ref="CH506" si="9097">Z506/Z529</f>
        <v>0</v>
      </c>
      <c r="CI506" s="129">
        <f t="shared" ref="CI506" si="9098">AA506/AA529</f>
        <v>0</v>
      </c>
      <c r="CJ506" s="135">
        <f t="shared" ref="CJ506" si="9099">AB506/AB529</f>
        <v>5.9937220395956401E-3</v>
      </c>
      <c r="CK506" s="136">
        <f t="shared" ref="CK506" si="9100">AC506/AC529</f>
        <v>1.771117166212534E-3</v>
      </c>
    </row>
    <row r="507" spans="1:89" ht="13.5" thickBot="1" x14ac:dyDescent="0.25">
      <c r="A507" s="146" t="s">
        <v>18</v>
      </c>
      <c r="B507" s="196">
        <v>270</v>
      </c>
      <c r="C507" s="197">
        <v>64</v>
      </c>
      <c r="D507" s="198">
        <v>143</v>
      </c>
      <c r="E507" s="199">
        <v>50</v>
      </c>
      <c r="F507" s="196">
        <v>689</v>
      </c>
      <c r="G507" s="200">
        <v>159</v>
      </c>
      <c r="H507" s="198">
        <v>452</v>
      </c>
      <c r="I507" s="199">
        <v>258</v>
      </c>
      <c r="J507" s="196">
        <v>29</v>
      </c>
      <c r="K507" s="200">
        <v>39</v>
      </c>
      <c r="L507" s="198">
        <v>123</v>
      </c>
      <c r="M507" s="196">
        <v>185</v>
      </c>
      <c r="N507" s="201">
        <v>485</v>
      </c>
      <c r="O507" s="202">
        <v>431</v>
      </c>
      <c r="P507" s="196">
        <v>233</v>
      </c>
      <c r="Q507" s="200">
        <v>327</v>
      </c>
      <c r="R507" s="198">
        <v>285</v>
      </c>
      <c r="S507" s="199">
        <v>289</v>
      </c>
      <c r="T507" s="196">
        <v>25</v>
      </c>
      <c r="U507" s="200">
        <v>78</v>
      </c>
      <c r="V507" s="198">
        <v>154</v>
      </c>
      <c r="W507" s="199">
        <v>246</v>
      </c>
      <c r="X507" s="196">
        <v>284</v>
      </c>
      <c r="Y507" s="200">
        <v>109</v>
      </c>
      <c r="Z507" s="198">
        <v>356</v>
      </c>
      <c r="AA507" s="196">
        <v>341</v>
      </c>
      <c r="AB507" s="172">
        <f t="shared" si="9072"/>
        <v>3528</v>
      </c>
      <c r="AC507" s="173">
        <f t="shared" si="9073"/>
        <v>2576</v>
      </c>
      <c r="AE507" s="275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4.3995437510184129E-2</v>
      </c>
      <c r="BK507" s="130">
        <f t="shared" ref="BK507" si="9101">C507/C529</f>
        <v>7.5046904315196998E-3</v>
      </c>
      <c r="BL507" s="131">
        <f t="shared" ref="BL507" si="9102">D507/D529</f>
        <v>6.0618906316235691E-2</v>
      </c>
      <c r="BM507" s="132">
        <f t="shared" ref="BM507" si="9103">E507/E529</f>
        <v>1.554726368159204E-2</v>
      </c>
      <c r="BN507" s="129">
        <f t="shared" ref="BN507" si="9104">F507/F529</f>
        <v>8.7126960040465357E-2</v>
      </c>
      <c r="BO507" s="130">
        <f t="shared" ref="BO507" si="9105">G507/G529</f>
        <v>1.6129032258064516E-2</v>
      </c>
      <c r="BP507" s="131">
        <f t="shared" ref="BP507" si="9106">H507/H529</f>
        <v>4.387923502572566E-2</v>
      </c>
      <c r="BQ507" s="132">
        <f t="shared" ref="BQ507" si="9107">I507/I529</f>
        <v>2.1546684483046603E-2</v>
      </c>
      <c r="BR507" s="129">
        <f t="shared" ref="BR507" si="9108">J507/J529</f>
        <v>1.895424836601307E-2</v>
      </c>
      <c r="BS507" s="130">
        <f t="shared" ref="BS507" si="9109">K507/K529</f>
        <v>2.6694045174537988E-2</v>
      </c>
      <c r="BT507" s="131">
        <f t="shared" ref="BT507" si="9110">L507/L529</f>
        <v>2.42603550295858E-2</v>
      </c>
      <c r="BU507" s="129">
        <f t="shared" ref="BU507" si="9111">M507/M529</f>
        <v>4.1193498107325761E-2</v>
      </c>
      <c r="BV507" s="133">
        <f t="shared" ref="BV507" si="9112">N507/N529</f>
        <v>4.1389315582863968E-2</v>
      </c>
      <c r="BW507" s="134">
        <f t="shared" ref="BW507" si="9113">O507/O529</f>
        <v>4.2626842053209373E-2</v>
      </c>
      <c r="BX507" s="129">
        <f t="shared" ref="BX507" si="9114">P507/P529</f>
        <v>3.8442501237419567E-2</v>
      </c>
      <c r="BY507" s="130">
        <f t="shared" ref="BY507" si="9115">Q507/Q529</f>
        <v>6.7187178960345179E-2</v>
      </c>
      <c r="BZ507" s="131">
        <f t="shared" ref="BZ507" si="9116">R507/R529</f>
        <v>3.6338135917378556E-2</v>
      </c>
      <c r="CA507" s="132">
        <f t="shared" ref="CA507" si="9117">S507/S529</f>
        <v>4.3688586545729401E-2</v>
      </c>
      <c r="CB507" s="129">
        <f t="shared" ref="CB507" si="9118">T507/T529</f>
        <v>1.9952114924181964E-2</v>
      </c>
      <c r="CC507" s="130">
        <f t="shared" ref="CC507" si="9119">U507/U529</f>
        <v>7.7304261645193259E-2</v>
      </c>
      <c r="CD507" s="131">
        <f t="shared" ref="CD507" si="9120">V507/V529</f>
        <v>2.5804289544235925E-2</v>
      </c>
      <c r="CE507" s="132">
        <f t="shared" ref="CE507" si="9121">W507/W529</f>
        <v>4.0078201368523948E-2</v>
      </c>
      <c r="CF507" s="129">
        <f t="shared" ref="CF507" si="9122">X507/X529</f>
        <v>5.7443365695792878E-2</v>
      </c>
      <c r="CG507" s="130">
        <f t="shared" ref="CG507" si="9123">Y507/Y529</f>
        <v>4.6861564918314703E-2</v>
      </c>
      <c r="CH507" s="131">
        <f t="shared" ref="CH507" si="9124">Z507/Z529</f>
        <v>3.6230409118664764E-2</v>
      </c>
      <c r="CI507" s="129">
        <f t="shared" ref="CI507" si="9125">AA507/AA529</f>
        <v>3.3609304159274593E-2</v>
      </c>
      <c r="CJ507" s="135">
        <f t="shared" ref="CJ507" si="9126">AB507/AB529</f>
        <v>4.3599693516893648E-2</v>
      </c>
      <c r="CK507" s="136">
        <f t="shared" ref="CK507" si="9127">AC507/AC529</f>
        <v>3.1904879861283132E-2</v>
      </c>
    </row>
    <row r="508" spans="1:89" ht="14.25" thickTop="1" thickBot="1" x14ac:dyDescent="0.25">
      <c r="A508" s="137" t="s">
        <v>19</v>
      </c>
      <c r="B508" s="189">
        <v>461</v>
      </c>
      <c r="C508" s="190">
        <v>337</v>
      </c>
      <c r="D508" s="191">
        <v>222</v>
      </c>
      <c r="E508" s="192">
        <v>144</v>
      </c>
      <c r="F508" s="189">
        <v>750</v>
      </c>
      <c r="G508" s="193">
        <v>431</v>
      </c>
      <c r="H508" s="191">
        <v>678</v>
      </c>
      <c r="I508" s="192">
        <v>605</v>
      </c>
      <c r="J508" s="189">
        <v>50</v>
      </c>
      <c r="K508" s="193">
        <v>125</v>
      </c>
      <c r="L508" s="191">
        <v>243</v>
      </c>
      <c r="M508" s="189">
        <v>339</v>
      </c>
      <c r="N508" s="194">
        <v>795</v>
      </c>
      <c r="O508" s="195">
        <v>767</v>
      </c>
      <c r="P508" s="189">
        <v>413</v>
      </c>
      <c r="Q508" s="193">
        <v>388</v>
      </c>
      <c r="R508" s="191">
        <v>516</v>
      </c>
      <c r="S508" s="192">
        <v>395</v>
      </c>
      <c r="T508" s="189">
        <v>116</v>
      </c>
      <c r="U508" s="193">
        <v>137</v>
      </c>
      <c r="V508" s="191">
        <v>270</v>
      </c>
      <c r="W508" s="192">
        <v>402</v>
      </c>
      <c r="X508" s="189">
        <v>357</v>
      </c>
      <c r="Y508" s="193">
        <v>210</v>
      </c>
      <c r="Z508" s="191">
        <v>524</v>
      </c>
      <c r="AA508" s="189">
        <v>687</v>
      </c>
      <c r="AB508" s="172">
        <f t="shared" si="9072"/>
        <v>5395</v>
      </c>
      <c r="AC508" s="173">
        <f t="shared" si="9073"/>
        <v>4967</v>
      </c>
      <c r="AE508" s="269" t="s">
        <v>13</v>
      </c>
      <c r="AF508" s="20">
        <f t="shared" ref="AF508:BG508" si="9128">SUM(AF505:AF507)</f>
        <v>1060</v>
      </c>
      <c r="AG508" s="21">
        <f t="shared" si="9128"/>
        <v>1002</v>
      </c>
      <c r="AH508" s="20">
        <f t="shared" si="9128"/>
        <v>374</v>
      </c>
      <c r="AI508" s="21">
        <f t="shared" si="9128"/>
        <v>371</v>
      </c>
      <c r="AJ508" s="20">
        <f t="shared" si="9128"/>
        <v>1633</v>
      </c>
      <c r="AK508" s="21">
        <f t="shared" si="9128"/>
        <v>849</v>
      </c>
      <c r="AL508" s="20">
        <f t="shared" si="9128"/>
        <v>1717</v>
      </c>
      <c r="AM508" s="21">
        <f t="shared" si="9128"/>
        <v>1372</v>
      </c>
      <c r="AN508" s="20">
        <f t="shared" si="9128"/>
        <v>138</v>
      </c>
      <c r="AO508" s="21">
        <f t="shared" si="9128"/>
        <v>354</v>
      </c>
      <c r="AP508" s="20">
        <f t="shared" si="9128"/>
        <v>485</v>
      </c>
      <c r="AQ508" s="21">
        <f t="shared" si="9128"/>
        <v>1049</v>
      </c>
      <c r="AR508" s="20">
        <f t="shared" si="9128"/>
        <v>1696</v>
      </c>
      <c r="AS508" s="21">
        <f t="shared" si="9128"/>
        <v>1848</v>
      </c>
      <c r="AT508" s="20">
        <f t="shared" si="9128"/>
        <v>866</v>
      </c>
      <c r="AU508" s="21">
        <f t="shared" si="9128"/>
        <v>774</v>
      </c>
      <c r="AV508" s="20">
        <f t="shared" si="9128"/>
        <v>1217</v>
      </c>
      <c r="AW508" s="21">
        <f t="shared" si="9128"/>
        <v>841</v>
      </c>
      <c r="AX508" s="20">
        <f t="shared" si="9128"/>
        <v>162</v>
      </c>
      <c r="AY508" s="21">
        <f t="shared" si="9128"/>
        <v>255</v>
      </c>
      <c r="AZ508" s="20">
        <f t="shared" si="9128"/>
        <v>533</v>
      </c>
      <c r="BA508" s="21">
        <f t="shared" si="9128"/>
        <v>1062</v>
      </c>
      <c r="BB508" s="20">
        <f t="shared" si="9128"/>
        <v>776</v>
      </c>
      <c r="BC508" s="21">
        <f t="shared" si="9128"/>
        <v>508</v>
      </c>
      <c r="BD508" s="20">
        <f t="shared" si="9128"/>
        <v>1203</v>
      </c>
      <c r="BE508" s="21">
        <f t="shared" si="9128"/>
        <v>1371</v>
      </c>
      <c r="BF508" s="174">
        <f t="shared" si="9128"/>
        <v>11860</v>
      </c>
      <c r="BG508" s="175">
        <f t="shared" si="9128"/>
        <v>11656</v>
      </c>
      <c r="BI508" s="137" t="s">
        <v>19</v>
      </c>
      <c r="BJ508" s="129">
        <f>B508/B529</f>
        <v>7.5118135897018087E-2</v>
      </c>
      <c r="BK508" s="130">
        <f t="shared" ref="BK508" si="9129">C508/C529</f>
        <v>3.9516885553470917E-2</v>
      </c>
      <c r="BL508" s="131">
        <f t="shared" ref="BL508" si="9130">D508/D529</f>
        <v>9.4107672742687581E-2</v>
      </c>
      <c r="BM508" s="132">
        <f t="shared" ref="BM508" si="9131">E508/E529</f>
        <v>4.4776119402985072E-2</v>
      </c>
      <c r="BN508" s="129">
        <f t="shared" ref="BN508" si="9132">F508/F529</f>
        <v>9.4840667678300461E-2</v>
      </c>
      <c r="BO508" s="130">
        <f t="shared" ref="BO508" si="9133">G508/G529</f>
        <v>4.3720835869344693E-2</v>
      </c>
      <c r="BP508" s="131">
        <f t="shared" ref="BP508" si="9134">H508/H529</f>
        <v>6.581885253858849E-2</v>
      </c>
      <c r="BQ508" s="132">
        <f t="shared" ref="BQ508" si="9135">I508/I529</f>
        <v>5.0526139969934859E-2</v>
      </c>
      <c r="BR508" s="129">
        <f t="shared" ref="BR508" si="9136">J508/J529</f>
        <v>3.2679738562091505E-2</v>
      </c>
      <c r="BS508" s="130">
        <f t="shared" ref="BS508" si="9137">K508/K529</f>
        <v>8.5557837097878162E-2</v>
      </c>
      <c r="BT508" s="131">
        <f t="shared" ref="BT508" si="9138">L508/L529</f>
        <v>4.7928994082840237E-2</v>
      </c>
      <c r="BU508" s="129">
        <f t="shared" ref="BU508" si="9139">M508/M529</f>
        <v>7.5484301937207746E-2</v>
      </c>
      <c r="BV508" s="133">
        <f t="shared" ref="BV508" si="9140">N508/N529</f>
        <v>6.7844342037890429E-2</v>
      </c>
      <c r="BW508" s="134">
        <f t="shared" ref="BW508" si="9141">O508/O529</f>
        <v>7.58579764612798E-2</v>
      </c>
      <c r="BX508" s="129">
        <f t="shared" ref="BX508" si="9142">P508/P529</f>
        <v>6.8140570862893907E-2</v>
      </c>
      <c r="BY508" s="130">
        <f t="shared" ref="BY508" si="9143">Q508/Q529</f>
        <v>7.9720567084446275E-2</v>
      </c>
      <c r="BZ508" s="131">
        <f t="shared" ref="BZ508" si="9144">R508/R529</f>
        <v>6.5791151345148541E-2</v>
      </c>
      <c r="CA508" s="132">
        <f t="shared" ref="CA508" si="9145">S508/S529</f>
        <v>5.9712773998488282E-2</v>
      </c>
      <c r="CB508" s="129">
        <f t="shared" ref="CB508" si="9146">T508/T529</f>
        <v>9.2577813248204313E-2</v>
      </c>
      <c r="CC508" s="130">
        <f t="shared" ref="CC508" si="9147">U508/U529</f>
        <v>0.13577799801783944</v>
      </c>
      <c r="CD508" s="131">
        <f t="shared" ref="CD508" si="9148">V508/V529</f>
        <v>4.524128686327078E-2</v>
      </c>
      <c r="CE508" s="132">
        <f t="shared" ref="CE508" si="9149">W508/W529</f>
        <v>6.5493646138807426E-2</v>
      </c>
      <c r="CF508" s="129">
        <f t="shared" ref="CF508" si="9150">X508/X529</f>
        <v>7.2208737864077666E-2</v>
      </c>
      <c r="CG508" s="130">
        <f t="shared" ref="CG508" si="9151">Y508/Y529</f>
        <v>9.0283748925193461E-2</v>
      </c>
      <c r="CH508" s="131">
        <f t="shared" ref="CH508" si="9152">Z508/Z529</f>
        <v>5.3327905556686345E-2</v>
      </c>
      <c r="CI508" s="129">
        <f t="shared" ref="CI508" si="9153">AA508/AA529</f>
        <v>6.7711413364872852E-2</v>
      </c>
      <c r="CJ508" s="135">
        <f t="shared" ref="CJ508" si="9154">AB508/AB529</f>
        <v>6.6672433821893765E-2</v>
      </c>
      <c r="CK508" s="136">
        <f t="shared" ref="CK508" si="9155">AC508/AC529</f>
        <v>6.1518454297745849E-2</v>
      </c>
    </row>
    <row r="509" spans="1:89" ht="13.5" thickTop="1" x14ac:dyDescent="0.2">
      <c r="A509" s="146" t="s">
        <v>20</v>
      </c>
      <c r="B509" s="196">
        <v>560</v>
      </c>
      <c r="C509" s="197">
        <v>482</v>
      </c>
      <c r="D509" s="198">
        <v>190</v>
      </c>
      <c r="E509" s="199">
        <v>180</v>
      </c>
      <c r="F509" s="196">
        <v>829</v>
      </c>
      <c r="G509" s="200">
        <v>481</v>
      </c>
      <c r="H509" s="198">
        <v>879</v>
      </c>
      <c r="I509" s="199">
        <v>696</v>
      </c>
      <c r="J509" s="196">
        <v>64</v>
      </c>
      <c r="K509" s="200">
        <v>187</v>
      </c>
      <c r="L509" s="198">
        <v>262</v>
      </c>
      <c r="M509" s="196">
        <v>540</v>
      </c>
      <c r="N509" s="201">
        <v>866</v>
      </c>
      <c r="O509" s="202">
        <v>925</v>
      </c>
      <c r="P509" s="196">
        <v>449</v>
      </c>
      <c r="Q509" s="200">
        <v>414</v>
      </c>
      <c r="R509" s="198">
        <v>607</v>
      </c>
      <c r="S509" s="199">
        <v>427</v>
      </c>
      <c r="T509" s="196">
        <v>95</v>
      </c>
      <c r="U509" s="200">
        <v>143</v>
      </c>
      <c r="V509" s="198">
        <v>314</v>
      </c>
      <c r="W509" s="199">
        <v>440</v>
      </c>
      <c r="X509" s="196">
        <v>440</v>
      </c>
      <c r="Y509" s="200">
        <v>259</v>
      </c>
      <c r="Z509" s="198">
        <v>609</v>
      </c>
      <c r="AA509" s="196">
        <v>574</v>
      </c>
      <c r="AB509" s="172">
        <f t="shared" si="9072"/>
        <v>6164</v>
      </c>
      <c r="AC509" s="173">
        <f t="shared" si="9073"/>
        <v>5748</v>
      </c>
      <c r="BI509" s="146" t="s">
        <v>20</v>
      </c>
      <c r="BJ509" s="129">
        <f>B509/B529</f>
        <v>9.1249796317418932E-2</v>
      </c>
      <c r="BK509" s="130">
        <f t="shared" ref="BK509" si="9156">C509/C529</f>
        <v>5.6519699812382737E-2</v>
      </c>
      <c r="BL509" s="131">
        <f t="shared" ref="BL509" si="9157">D509/D529</f>
        <v>8.0542602797795682E-2</v>
      </c>
      <c r="BM509" s="132">
        <f t="shared" ref="BM509" si="9158">E509/E529</f>
        <v>5.5970149253731345E-2</v>
      </c>
      <c r="BN509" s="129">
        <f t="shared" ref="BN509" si="9159">F509/F529</f>
        <v>0.10483055134041477</v>
      </c>
      <c r="BO509" s="130">
        <f t="shared" ref="BO509" si="9160">G509/G529</f>
        <v>4.8792858592006494E-2</v>
      </c>
      <c r="BP509" s="131">
        <f t="shared" ref="BP509" si="9161">H509/H529</f>
        <v>8.5331521211532854E-2</v>
      </c>
      <c r="BQ509" s="132">
        <f t="shared" ref="BQ509" si="9162">I509/I529</f>
        <v>5.8125939535660601E-2</v>
      </c>
      <c r="BR509" s="129">
        <f t="shared" ref="BR509" si="9163">J509/J529</f>
        <v>4.1830065359477121E-2</v>
      </c>
      <c r="BS509" s="130">
        <f t="shared" ref="BS509" si="9164">K509/K529</f>
        <v>0.12799452429842573</v>
      </c>
      <c r="BT509" s="131">
        <f t="shared" ref="BT509" si="9165">L509/L529</f>
        <v>5.1676528599605524E-2</v>
      </c>
      <c r="BU509" s="129">
        <f t="shared" ref="BU509" si="9166">M509/M529</f>
        <v>0.12024048096192384</v>
      </c>
      <c r="BV509" s="133">
        <f t="shared" ref="BV509" si="9167">N509/N529</f>
        <v>7.390339648404165E-2</v>
      </c>
      <c r="BW509" s="134">
        <f t="shared" ref="BW509" si="9168">O509/O529</f>
        <v>9.1484521807931957E-2</v>
      </c>
      <c r="BX509" s="129">
        <f t="shared" ref="BX509" si="9169">P509/P529</f>
        <v>7.4080184787988779E-2</v>
      </c>
      <c r="BY509" s="130">
        <f t="shared" ref="BY509" si="9170">Q509/Q529</f>
        <v>8.5062666940620507E-2</v>
      </c>
      <c r="BZ509" s="131">
        <f t="shared" ref="BZ509" si="9171">R509/R529</f>
        <v>7.7393854392451875E-2</v>
      </c>
      <c r="CA509" s="132">
        <f t="shared" ref="CA509" si="9172">S509/S529</f>
        <v>6.4550264550264552E-2</v>
      </c>
      <c r="CB509" s="129">
        <f t="shared" ref="CB509" si="9173">T509/T529</f>
        <v>7.5818036711891454E-2</v>
      </c>
      <c r="CC509" s="130">
        <f t="shared" ref="CC509" si="9174">U509/U529</f>
        <v>0.14172447968285432</v>
      </c>
      <c r="CD509" s="131">
        <f t="shared" ref="CD509" si="9175">V509/V529</f>
        <v>5.2613941018766756E-2</v>
      </c>
      <c r="CE509" s="132">
        <f t="shared" ref="CE509" si="9176">W509/W529</f>
        <v>7.1684587813620068E-2</v>
      </c>
      <c r="CF509" s="129">
        <f t="shared" ref="CF509" si="9177">X509/X529</f>
        <v>8.8996763754045305E-2</v>
      </c>
      <c r="CG509" s="130">
        <f t="shared" ref="CG509" si="9178">Y509/Y529</f>
        <v>0.1113499570077386</v>
      </c>
      <c r="CH509" s="131">
        <f t="shared" ref="CH509" si="9179">Z509/Z529</f>
        <v>6.1978424587828214E-2</v>
      </c>
      <c r="CI509" s="129">
        <f t="shared" ref="CI509" si="9180">AA509/AA529</f>
        <v>5.6574019317957816E-2</v>
      </c>
      <c r="CJ509" s="135">
        <f t="shared" ref="CJ509" si="9181">AB509/AB529</f>
        <v>7.6175881756840258E-2</v>
      </c>
      <c r="CK509" s="136">
        <f t="shared" ref="CK509" si="9182">AC509/AC529</f>
        <v>7.1191478820906609E-2</v>
      </c>
    </row>
    <row r="510" spans="1:89" ht="13.5" thickBot="1" x14ac:dyDescent="0.25">
      <c r="A510" s="137" t="s">
        <v>21</v>
      </c>
      <c r="B510" s="189">
        <v>500</v>
      </c>
      <c r="C510" s="190">
        <v>520</v>
      </c>
      <c r="D510" s="191">
        <v>184</v>
      </c>
      <c r="E510" s="192">
        <v>191</v>
      </c>
      <c r="F510" s="189">
        <v>804</v>
      </c>
      <c r="G510" s="193">
        <v>368</v>
      </c>
      <c r="H510" s="191">
        <v>838</v>
      </c>
      <c r="I510" s="192">
        <v>676</v>
      </c>
      <c r="J510" s="189">
        <v>74</v>
      </c>
      <c r="K510" s="193">
        <v>167</v>
      </c>
      <c r="L510" s="191">
        <v>223</v>
      </c>
      <c r="M510" s="189">
        <v>509</v>
      </c>
      <c r="N510" s="194">
        <v>830</v>
      </c>
      <c r="O510" s="195">
        <v>923</v>
      </c>
      <c r="P510" s="189">
        <v>417</v>
      </c>
      <c r="Q510" s="193">
        <v>360</v>
      </c>
      <c r="R510" s="191">
        <v>610</v>
      </c>
      <c r="S510" s="192">
        <v>414</v>
      </c>
      <c r="T510" s="189">
        <v>67</v>
      </c>
      <c r="U510" s="193">
        <v>112</v>
      </c>
      <c r="V510" s="191">
        <v>219</v>
      </c>
      <c r="W510" s="192">
        <v>622</v>
      </c>
      <c r="X510" s="189">
        <v>336</v>
      </c>
      <c r="Y510" s="193">
        <v>249</v>
      </c>
      <c r="Z510" s="191">
        <v>594</v>
      </c>
      <c r="AA510" s="189">
        <v>797</v>
      </c>
      <c r="AB510" s="172">
        <f t="shared" si="9072"/>
        <v>5696</v>
      </c>
      <c r="AC510" s="173">
        <f t="shared" si="9073"/>
        <v>5908</v>
      </c>
      <c r="AE510" s="272" t="s">
        <v>85</v>
      </c>
      <c r="BI510" s="137" t="s">
        <v>21</v>
      </c>
      <c r="BJ510" s="129">
        <f>B510/B529</f>
        <v>8.1473032426266911E-2</v>
      </c>
      <c r="BK510" s="130">
        <f t="shared" ref="BK510" si="9183">C510/C529</f>
        <v>6.097560975609756E-2</v>
      </c>
      <c r="BL510" s="131">
        <f t="shared" ref="BL510" si="9184">D510/D529</f>
        <v>7.7999152183128445E-2</v>
      </c>
      <c r="BM510" s="132">
        <f t="shared" ref="BM510" si="9185">E510/E529</f>
        <v>5.9390547263681592E-2</v>
      </c>
      <c r="BN510" s="129">
        <f t="shared" ref="BN510" si="9186">F510/F529</f>
        <v>0.10166919575113809</v>
      </c>
      <c r="BO510" s="130">
        <f t="shared" ref="BO510" si="9187">G510/G529</f>
        <v>3.7330087238790832E-2</v>
      </c>
      <c r="BP510" s="131">
        <f t="shared" ref="BP510" si="9188">H510/H529</f>
        <v>8.1351325114066592E-2</v>
      </c>
      <c r="BQ510" s="132">
        <f t="shared" ref="BQ510" si="9189">I510/I529</f>
        <v>5.6455653916819774E-2</v>
      </c>
      <c r="BR510" s="129">
        <f t="shared" ref="BR510" si="9190">J510/J529</f>
        <v>4.8366013071895426E-2</v>
      </c>
      <c r="BS510" s="130">
        <f t="shared" ref="BS510" si="9191">K510/K529</f>
        <v>0.11430527036276524</v>
      </c>
      <c r="BT510" s="131">
        <f t="shared" ref="BT510" si="9192">L510/L529</f>
        <v>4.3984220907297832E-2</v>
      </c>
      <c r="BU510" s="129">
        <f t="shared" ref="BU510" si="9193">M510/M529</f>
        <v>0.11333778668448007</v>
      </c>
      <c r="BV510" s="133">
        <f t="shared" ref="BV510" si="9194">N510/N529</f>
        <v>7.0831199863457928E-2</v>
      </c>
      <c r="BW510" s="134">
        <f t="shared" ref="BW510" si="9195">O510/O529</f>
        <v>9.1286717436455347E-2</v>
      </c>
      <c r="BX510" s="129">
        <f t="shared" ref="BX510" si="9196">P510/P529</f>
        <v>6.8800527965682229E-2</v>
      </c>
      <c r="BY510" s="130">
        <f t="shared" ref="BY510" si="9197">Q510/Q529</f>
        <v>7.3967536470104789E-2</v>
      </c>
      <c r="BZ510" s="131">
        <f t="shared" ref="BZ510" si="9198">R510/R529</f>
        <v>7.777636108631901E-2</v>
      </c>
      <c r="CA510" s="132">
        <f t="shared" ref="CA510" si="9199">S510/S529</f>
        <v>6.2585034013605448E-2</v>
      </c>
      <c r="CB510" s="129">
        <f t="shared" ref="CB510" si="9200">T510/T529</f>
        <v>5.3471667996807665E-2</v>
      </c>
      <c r="CC510" s="130">
        <f t="shared" ref="CC510" si="9201">U510/U529</f>
        <v>0.1110009910802775</v>
      </c>
      <c r="CD510" s="131">
        <f t="shared" ref="CD510" si="9202">V510/V529</f>
        <v>3.6695710455764072E-2</v>
      </c>
      <c r="CE510" s="132">
        <f t="shared" ref="CE510" si="9203">W510/W529</f>
        <v>0.10133594004561747</v>
      </c>
      <c r="CF510" s="129">
        <f t="shared" ref="CF510" si="9204">X510/X529</f>
        <v>6.7961165048543687E-2</v>
      </c>
      <c r="CG510" s="130">
        <f t="shared" ref="CG510" si="9205">Y510/Y529</f>
        <v>0.10705073086844367</v>
      </c>
      <c r="CH510" s="131">
        <f t="shared" ref="CH510" si="9206">Z510/Z529</f>
        <v>6.0451862405861999E-2</v>
      </c>
      <c r="CI510" s="129">
        <f t="shared" ref="CI510" si="9207">AA510/AA529</f>
        <v>7.8553124383993686E-2</v>
      </c>
      <c r="CJ510" s="135">
        <f t="shared" ref="CJ510" si="9208">AB510/AB529</f>
        <v>7.0392248943374772E-2</v>
      </c>
      <c r="CK510" s="136">
        <f t="shared" ref="CK510" si="9209">AC510/AC529</f>
        <v>7.3173148377508046E-2</v>
      </c>
    </row>
    <row r="511" spans="1:89" ht="14.25" thickTop="1" thickBot="1" x14ac:dyDescent="0.25">
      <c r="A511" s="146" t="s">
        <v>22</v>
      </c>
      <c r="B511" s="196">
        <v>528</v>
      </c>
      <c r="C511" s="197">
        <v>593</v>
      </c>
      <c r="D511" s="198">
        <v>226</v>
      </c>
      <c r="E511" s="199">
        <v>164</v>
      </c>
      <c r="F511" s="196">
        <v>742</v>
      </c>
      <c r="G511" s="200">
        <v>329</v>
      </c>
      <c r="H511" s="198">
        <v>809</v>
      </c>
      <c r="I511" s="199">
        <v>664</v>
      </c>
      <c r="J511" s="196">
        <v>92</v>
      </c>
      <c r="K511" s="200">
        <v>240</v>
      </c>
      <c r="L511" s="198">
        <v>186</v>
      </c>
      <c r="M511" s="196">
        <v>654</v>
      </c>
      <c r="N511" s="201">
        <v>691</v>
      </c>
      <c r="O511" s="202">
        <v>888</v>
      </c>
      <c r="P511" s="196">
        <v>403</v>
      </c>
      <c r="Q511" s="200">
        <v>308</v>
      </c>
      <c r="R511" s="198">
        <v>582</v>
      </c>
      <c r="S511" s="199">
        <v>391</v>
      </c>
      <c r="T511" s="196">
        <v>52</v>
      </c>
      <c r="U511" s="200">
        <v>73</v>
      </c>
      <c r="V511" s="198">
        <v>246</v>
      </c>
      <c r="W511" s="199">
        <v>555</v>
      </c>
      <c r="X511" s="196">
        <v>293</v>
      </c>
      <c r="Y511" s="200">
        <v>187</v>
      </c>
      <c r="Z511" s="198">
        <v>509</v>
      </c>
      <c r="AA511" s="196">
        <v>623</v>
      </c>
      <c r="AB511" s="172">
        <f t="shared" si="9072"/>
        <v>5359</v>
      </c>
      <c r="AC511" s="173">
        <f t="shared" si="9073"/>
        <v>5669</v>
      </c>
      <c r="AE511" s="298" t="s">
        <v>0</v>
      </c>
      <c r="AF511" s="292" t="s">
        <v>1</v>
      </c>
      <c r="AG511" s="293"/>
      <c r="AH511" s="292" t="s">
        <v>2</v>
      </c>
      <c r="AI511" s="293"/>
      <c r="AJ511" s="292" t="s">
        <v>3</v>
      </c>
      <c r="AK511" s="293"/>
      <c r="AL511" s="292" t="s">
        <v>4</v>
      </c>
      <c r="AM511" s="293"/>
      <c r="AN511" s="292" t="s">
        <v>5</v>
      </c>
      <c r="AO511" s="293"/>
      <c r="AP511" s="292" t="s">
        <v>6</v>
      </c>
      <c r="AQ511" s="293"/>
      <c r="AR511" s="292" t="s">
        <v>7</v>
      </c>
      <c r="AS511" s="293"/>
      <c r="AT511" s="292" t="s">
        <v>8</v>
      </c>
      <c r="AU511" s="293"/>
      <c r="AV511" s="292" t="s">
        <v>9</v>
      </c>
      <c r="AW511" s="293"/>
      <c r="AX511" s="292" t="s">
        <v>10</v>
      </c>
      <c r="AY511" s="293"/>
      <c r="AZ511" s="292" t="s">
        <v>11</v>
      </c>
      <c r="BA511" s="293"/>
      <c r="BB511" s="292" t="s">
        <v>12</v>
      </c>
      <c r="BC511" s="293"/>
      <c r="BD511" s="294" t="s">
        <v>40</v>
      </c>
      <c r="BE511" s="295"/>
      <c r="BF511" s="296" t="s">
        <v>41</v>
      </c>
      <c r="BG511" s="297"/>
      <c r="BI511" s="146" t="s">
        <v>22</v>
      </c>
      <c r="BJ511" s="129">
        <f>B511/B529</f>
        <v>8.6035522242137855E-2</v>
      </c>
      <c r="BK511" s="130">
        <f t="shared" ref="BK511" si="9210">C511/C529</f>
        <v>6.9535647279549723E-2</v>
      </c>
      <c r="BL511" s="131">
        <f t="shared" ref="BL511" si="9211">D511/D529</f>
        <v>9.5803306485799072E-2</v>
      </c>
      <c r="BM511" s="132">
        <f t="shared" ref="BM511" si="9212">E511/E529</f>
        <v>5.0995024875621887E-2</v>
      </c>
      <c r="BN511" s="129">
        <f t="shared" ref="BN511" si="9213">F511/F529</f>
        <v>9.3829033889731919E-2</v>
      </c>
      <c r="BO511" s="130">
        <f t="shared" ref="BO511" si="9214">G511/G529</f>
        <v>3.3373909515114625E-2</v>
      </c>
      <c r="BP511" s="131">
        <f t="shared" ref="BP511" si="9215">H511/H529</f>
        <v>7.853606445976119E-2</v>
      </c>
      <c r="BQ511" s="132">
        <f t="shared" ref="BQ511" si="9216">I511/I529</f>
        <v>5.5453482545515284E-2</v>
      </c>
      <c r="BR511" s="129">
        <f t="shared" ref="BR511" si="9217">J511/J529</f>
        <v>6.0130718954248367E-2</v>
      </c>
      <c r="BS511" s="130">
        <f t="shared" ref="BS511" si="9218">K511/K529</f>
        <v>0.16427104722792607</v>
      </c>
      <c r="BT511" s="131">
        <f t="shared" ref="BT511" si="9219">L511/L529</f>
        <v>3.6686390532544376E-2</v>
      </c>
      <c r="BU511" s="129">
        <f t="shared" ref="BU511" si="9220">M511/M529</f>
        <v>0.14562458249832999</v>
      </c>
      <c r="BV511" s="133">
        <f t="shared" ref="BV511" si="9221">N511/N529</f>
        <v>5.8969107356204128E-2</v>
      </c>
      <c r="BW511" s="134">
        <f t="shared" ref="BW511" si="9222">O511/O529</f>
        <v>8.7825140935614679E-2</v>
      </c>
      <c r="BX511" s="129">
        <f t="shared" ref="BX511" si="9223">P511/P529</f>
        <v>6.6490678105923115E-2</v>
      </c>
      <c r="BY511" s="130">
        <f t="shared" ref="BY511" si="9224">Q511/Q529</f>
        <v>6.3283336757756312E-2</v>
      </c>
      <c r="BZ511" s="131">
        <f t="shared" ref="BZ511" si="9225">R511/R529</f>
        <v>7.4206298610225679E-2</v>
      </c>
      <c r="CA511" s="132">
        <f t="shared" ref="CA511" si="9226">S511/S529</f>
        <v>5.9108087679516252E-2</v>
      </c>
      <c r="CB511" s="129">
        <f t="shared" ref="CB511" si="9227">T511/T529</f>
        <v>4.1500399042298484E-2</v>
      </c>
      <c r="CC511" s="130">
        <f t="shared" ref="CC511" si="9228">U511/U529</f>
        <v>7.2348860257680878E-2</v>
      </c>
      <c r="CD511" s="131">
        <f t="shared" ref="CD511" si="9229">V511/V529</f>
        <v>4.1219839142091153E-2</v>
      </c>
      <c r="CE511" s="132">
        <f t="shared" ref="CE511" si="9230">W511/W529</f>
        <v>9.042033235581623E-2</v>
      </c>
      <c r="CF511" s="129">
        <f t="shared" ref="CF511" si="9231">X511/X529</f>
        <v>5.926375404530744E-2</v>
      </c>
      <c r="CG511" s="130">
        <f t="shared" ref="CG511" si="9232">Y511/Y529</f>
        <v>8.0395528804815139E-2</v>
      </c>
      <c r="CH511" s="131">
        <f t="shared" ref="CH511" si="9233">Z511/Z529</f>
        <v>5.180134337472013E-2</v>
      </c>
      <c r="CI511" s="129">
        <f t="shared" ref="CI511" si="9234">AA511/AA529</f>
        <v>6.1403508771929821E-2</v>
      </c>
      <c r="CJ511" s="135">
        <f t="shared" ref="CJ511" si="9235">AB511/AB529</f>
        <v>6.6227538990088736E-2</v>
      </c>
      <c r="CK511" s="136">
        <f t="shared" ref="CK511" si="9236">AC511/AC529</f>
        <v>7.0213029477334654E-2</v>
      </c>
    </row>
    <row r="512" spans="1:89" ht="15" thickTop="1" thickBot="1" x14ac:dyDescent="0.3">
      <c r="A512" s="137" t="s">
        <v>23</v>
      </c>
      <c r="B512" s="189">
        <v>311</v>
      </c>
      <c r="C512" s="190">
        <v>430</v>
      </c>
      <c r="D512" s="191">
        <v>114</v>
      </c>
      <c r="E512" s="192">
        <v>153</v>
      </c>
      <c r="F512" s="189">
        <v>473</v>
      </c>
      <c r="G512" s="193">
        <v>269</v>
      </c>
      <c r="H512" s="191">
        <v>549</v>
      </c>
      <c r="I512" s="192">
        <v>626</v>
      </c>
      <c r="J512" s="189">
        <v>71</v>
      </c>
      <c r="K512" s="193">
        <v>129</v>
      </c>
      <c r="L512" s="191">
        <v>150</v>
      </c>
      <c r="M512" s="189">
        <v>357</v>
      </c>
      <c r="N512" s="194">
        <v>466</v>
      </c>
      <c r="O512" s="195">
        <v>690</v>
      </c>
      <c r="P512" s="189">
        <v>313</v>
      </c>
      <c r="Q512" s="193">
        <v>207</v>
      </c>
      <c r="R512" s="191">
        <v>495</v>
      </c>
      <c r="S512" s="192">
        <v>314</v>
      </c>
      <c r="T512" s="189">
        <v>70</v>
      </c>
      <c r="U512" s="193">
        <v>43</v>
      </c>
      <c r="V512" s="191">
        <v>251</v>
      </c>
      <c r="W512" s="192">
        <v>364</v>
      </c>
      <c r="X512" s="189">
        <v>190</v>
      </c>
      <c r="Y512" s="193">
        <v>106</v>
      </c>
      <c r="Z512" s="191">
        <v>508</v>
      </c>
      <c r="AA512" s="189">
        <v>563</v>
      </c>
      <c r="AB512" s="172">
        <f t="shared" si="9072"/>
        <v>3961</v>
      </c>
      <c r="AC512" s="173">
        <f t="shared" si="9073"/>
        <v>4251</v>
      </c>
      <c r="AE512" s="299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5.0676226169138014E-2</v>
      </c>
      <c r="BK512" s="130">
        <f t="shared" ref="BK512" si="9237">C512/C529</f>
        <v>5.0422138836772983E-2</v>
      </c>
      <c r="BL512" s="131">
        <f t="shared" ref="BL512" si="9238">D512/D529</f>
        <v>4.8325561678677409E-2</v>
      </c>
      <c r="BM512" s="132">
        <f t="shared" ref="BM512" si="9239">E512/E529</f>
        <v>4.757462686567164E-2</v>
      </c>
      <c r="BN512" s="129">
        <f t="shared" ref="BN512" si="9240">F512/F529</f>
        <v>5.9812847749114821E-2</v>
      </c>
      <c r="BO512" s="130">
        <f t="shared" ref="BO512" si="9241">G512/G529</f>
        <v>2.7287482247920471E-2</v>
      </c>
      <c r="BP512" s="131">
        <f t="shared" ref="BP512" si="9242">H512/H529</f>
        <v>5.3295796524609258E-2</v>
      </c>
      <c r="BQ512" s="132">
        <f t="shared" ref="BQ512" si="9243">I512/I529</f>
        <v>5.2279939869717719E-2</v>
      </c>
      <c r="BR512" s="129">
        <f t="shared" ref="BR512" si="9244">J512/J529</f>
        <v>4.6405228758169936E-2</v>
      </c>
      <c r="BS512" s="130">
        <f t="shared" ref="BS512" si="9245">K512/K529</f>
        <v>8.8295687885010271E-2</v>
      </c>
      <c r="BT512" s="131">
        <f t="shared" ref="BT512" si="9246">L512/L529</f>
        <v>2.9585798816568046E-2</v>
      </c>
      <c r="BU512" s="129">
        <f t="shared" ref="BU512" si="9247">M512/M529</f>
        <v>7.9492317969271878E-2</v>
      </c>
      <c r="BV512" s="133">
        <f t="shared" ref="BV512" si="9248">N512/N529</f>
        <v>3.9767878477555897E-2</v>
      </c>
      <c r="BW512" s="134">
        <f t="shared" ref="BW512" si="9249">O512/O529</f>
        <v>6.8242508159430323E-2</v>
      </c>
      <c r="BX512" s="129">
        <f t="shared" ref="BX512" si="9250">P512/P529</f>
        <v>5.1641643293185942E-2</v>
      </c>
      <c r="BY512" s="130">
        <f t="shared" ref="BY512" si="9251">Q512/Q529</f>
        <v>4.2531333470310254E-2</v>
      </c>
      <c r="BZ512" s="131">
        <f t="shared" ref="BZ512" si="9252">R512/R529</f>
        <v>6.311360448807854E-2</v>
      </c>
      <c r="CA512" s="132">
        <f t="shared" ref="CA512" si="9253">S512/S529</f>
        <v>4.7467876039304607E-2</v>
      </c>
      <c r="CB512" s="129">
        <f t="shared" ref="CB512" si="9254">T512/T529</f>
        <v>5.5865921787709494E-2</v>
      </c>
      <c r="CC512" s="130">
        <f t="shared" ref="CC512" si="9255">U512/U529</f>
        <v>4.261645193260654E-2</v>
      </c>
      <c r="CD512" s="131">
        <f t="shared" ref="CD512" si="9256">V512/V529</f>
        <v>4.2057640750670242E-2</v>
      </c>
      <c r="CE512" s="132">
        <f t="shared" ref="CE512" si="9257">W512/W529</f>
        <v>5.9302704463994785E-2</v>
      </c>
      <c r="CF512" s="129">
        <f t="shared" ref="CF512" si="9258">X512/X529</f>
        <v>3.8430420711974111E-2</v>
      </c>
      <c r="CG512" s="130">
        <f t="shared" ref="CG512" si="9259">Y512/Y529</f>
        <v>4.5571797076526227E-2</v>
      </c>
      <c r="CH512" s="131">
        <f t="shared" ref="CH512" si="9260">Z512/Z529</f>
        <v>5.1699572562589051E-2</v>
      </c>
      <c r="CI512" s="129">
        <f t="shared" ref="CI512" si="9261">AA512/AA529</f>
        <v>5.5489848216045731E-2</v>
      </c>
      <c r="CJ512" s="135">
        <f t="shared" ref="CJ512" si="9262">AB512/AB529</f>
        <v>4.8950789688326453E-2</v>
      </c>
      <c r="CK512" s="136">
        <f t="shared" ref="CK512" si="9263">AC512/AC529</f>
        <v>5.2650483031954423E-2</v>
      </c>
    </row>
    <row r="513" spans="1:89" ht="13.5" thickTop="1" x14ac:dyDescent="0.2">
      <c r="A513" s="146" t="s">
        <v>24</v>
      </c>
      <c r="B513" s="203">
        <v>302</v>
      </c>
      <c r="C513" s="197">
        <v>417</v>
      </c>
      <c r="D513" s="198">
        <v>110</v>
      </c>
      <c r="E513" s="199">
        <v>147</v>
      </c>
      <c r="F513" s="196">
        <v>361</v>
      </c>
      <c r="G513" s="200">
        <v>323</v>
      </c>
      <c r="H513" s="198">
        <v>547</v>
      </c>
      <c r="I513" s="199">
        <v>571</v>
      </c>
      <c r="J513" s="196">
        <v>82</v>
      </c>
      <c r="K513" s="200">
        <v>68</v>
      </c>
      <c r="L513" s="198">
        <v>158</v>
      </c>
      <c r="M513" s="196">
        <v>204</v>
      </c>
      <c r="N513" s="201">
        <v>518</v>
      </c>
      <c r="O513" s="204">
        <v>502</v>
      </c>
      <c r="P513" s="196">
        <v>296</v>
      </c>
      <c r="Q513" s="200">
        <v>223</v>
      </c>
      <c r="R513" s="198">
        <v>391</v>
      </c>
      <c r="S513" s="199">
        <v>348</v>
      </c>
      <c r="T513" s="196">
        <v>50</v>
      </c>
      <c r="U513" s="200">
        <v>56</v>
      </c>
      <c r="V513" s="198">
        <v>256</v>
      </c>
      <c r="W513" s="205">
        <v>307</v>
      </c>
      <c r="X513" s="196">
        <v>194</v>
      </c>
      <c r="Y513" s="200">
        <v>127</v>
      </c>
      <c r="Z513" s="198">
        <v>615</v>
      </c>
      <c r="AA513" s="196">
        <v>530</v>
      </c>
      <c r="AB513" s="172">
        <f t="shared" si="9072"/>
        <v>3880</v>
      </c>
      <c r="AC513" s="173">
        <f t="shared" si="9073"/>
        <v>3823</v>
      </c>
      <c r="AE513" s="275" t="str">
        <f>$AE$17</f>
        <v>17:00 - 17:59</v>
      </c>
      <c r="AF513" s="126">
        <f t="shared" ref="AF513:AU514" si="9264">SUMIF($A$9:$A$32,$AE513,B$505:B$528)</f>
        <v>471</v>
      </c>
      <c r="AG513" s="186">
        <f t="shared" si="9264"/>
        <v>943</v>
      </c>
      <c r="AH513" s="127">
        <f t="shared" si="9264"/>
        <v>162</v>
      </c>
      <c r="AI513" s="180">
        <f t="shared" si="9264"/>
        <v>346</v>
      </c>
      <c r="AJ513" s="126">
        <f t="shared" si="9264"/>
        <v>463</v>
      </c>
      <c r="AK513" s="128">
        <f t="shared" si="9264"/>
        <v>1480</v>
      </c>
      <c r="AL513" s="127">
        <f t="shared" si="9264"/>
        <v>884</v>
      </c>
      <c r="AM513" s="180">
        <f t="shared" si="9264"/>
        <v>1243</v>
      </c>
      <c r="AN513" s="126">
        <f t="shared" si="9264"/>
        <v>176</v>
      </c>
      <c r="AO513" s="128">
        <f t="shared" si="9264"/>
        <v>63</v>
      </c>
      <c r="AP513" s="127">
        <f t="shared" si="9264"/>
        <v>503</v>
      </c>
      <c r="AQ513" s="126">
        <f t="shared" si="9264"/>
        <v>184</v>
      </c>
      <c r="AR513" s="179">
        <f t="shared" si="9264"/>
        <v>1193</v>
      </c>
      <c r="AS513" s="181">
        <f t="shared" si="9264"/>
        <v>719</v>
      </c>
      <c r="AT513" s="126">
        <f t="shared" si="9264"/>
        <v>667</v>
      </c>
      <c r="AU513" s="128">
        <f t="shared" si="9264"/>
        <v>389</v>
      </c>
      <c r="AV513" s="127">
        <f t="shared" ref="AP513:BE514" si="9265">SUMIF($A$9:$A$32,$AE513,R$505:R$528)</f>
        <v>762</v>
      </c>
      <c r="AW513" s="180">
        <f t="shared" si="9265"/>
        <v>615</v>
      </c>
      <c r="AX513" s="126">
        <f t="shared" si="9265"/>
        <v>166</v>
      </c>
      <c r="AY513" s="128">
        <f t="shared" si="9265"/>
        <v>53</v>
      </c>
      <c r="AZ513" s="127">
        <f t="shared" si="9265"/>
        <v>637</v>
      </c>
      <c r="BA513" s="180">
        <f t="shared" si="9265"/>
        <v>504</v>
      </c>
      <c r="BB513" s="126">
        <f t="shared" si="9265"/>
        <v>537</v>
      </c>
      <c r="BC513" s="128">
        <f t="shared" si="9265"/>
        <v>139</v>
      </c>
      <c r="BD513" s="184">
        <f t="shared" si="9265"/>
        <v>1156</v>
      </c>
      <c r="BE513" s="185">
        <f t="shared" si="9265"/>
        <v>992</v>
      </c>
      <c r="BF513" s="170">
        <f>AF513+AH513+AJ513+AL513+AN513+AP513+AR513+AT513+AV513+AX513+AZ513+BB513+BD513</f>
        <v>7777</v>
      </c>
      <c r="BG513" s="171">
        <f>AG513+AI513+AK513+AM513+AO513+AQ513+AS513+AU513+AW513+AY513+BA513+BC513+BE513</f>
        <v>7670</v>
      </c>
      <c r="BI513" s="146" t="s">
        <v>24</v>
      </c>
      <c r="BJ513" s="129">
        <f>B513/B529</f>
        <v>4.9209711585465214E-2</v>
      </c>
      <c r="BK513" s="130">
        <f t="shared" ref="BK513" si="9266">C513/C529</f>
        <v>4.8897748592870542E-2</v>
      </c>
      <c r="BL513" s="131">
        <f t="shared" ref="BL513" si="9267">D513/D529</f>
        <v>4.6629927935565918E-2</v>
      </c>
      <c r="BM513" s="132">
        <f t="shared" ref="BM513" si="9268">E513/E529</f>
        <v>4.5708955223880597E-2</v>
      </c>
      <c r="BN513" s="129">
        <f t="shared" ref="BN513" si="9269">F513/F529</f>
        <v>4.5649974709155286E-2</v>
      </c>
      <c r="BO513" s="130">
        <f t="shared" ref="BO513" si="9270">G513/G529</f>
        <v>3.2765266788395211E-2</v>
      </c>
      <c r="BP513" s="131">
        <f t="shared" ref="BP513" si="9271">H513/H529</f>
        <v>5.3101640617415784E-2</v>
      </c>
      <c r="BQ513" s="132">
        <f t="shared" ref="BQ513" si="9272">I513/I529</f>
        <v>4.7686654417905462E-2</v>
      </c>
      <c r="BR513" s="129">
        <f t="shared" ref="BR513" si="9273">J513/J529</f>
        <v>5.3594771241830062E-2</v>
      </c>
      <c r="BS513" s="130">
        <f t="shared" ref="BS513" si="9274">K513/K529</f>
        <v>4.6543463381245723E-2</v>
      </c>
      <c r="BT513" s="131">
        <f t="shared" ref="BT513" si="9275">L513/L529</f>
        <v>3.1163708086785012E-2</v>
      </c>
      <c r="BU513" s="129">
        <f t="shared" ref="BU513" si="9276">M513/M529</f>
        <v>4.5424181696726788E-2</v>
      </c>
      <c r="BV513" s="133">
        <f t="shared" ref="BV513" si="9277">N513/N529</f>
        <v>4.4205495818399047E-2</v>
      </c>
      <c r="BW513" s="134">
        <f t="shared" ref="BW513" si="9278">O513/O529</f>
        <v>4.9648897240629021E-2</v>
      </c>
      <c r="BX513" s="129">
        <f t="shared" ref="BX513" si="9279">P513/P529</f>
        <v>4.8836825606335586E-2</v>
      </c>
      <c r="BY513" s="130">
        <f t="shared" ref="BY513" si="9280">Q513/Q529</f>
        <v>4.5818779535648245E-2</v>
      </c>
      <c r="BZ513" s="131">
        <f t="shared" ref="BZ513" si="9281">R513/R529</f>
        <v>4.9853372434017593E-2</v>
      </c>
      <c r="CA513" s="132">
        <f t="shared" ref="CA513" si="9282">S513/S529</f>
        <v>5.2607709750566896E-2</v>
      </c>
      <c r="CB513" s="129">
        <f t="shared" ref="CB513" si="9283">T513/T529</f>
        <v>3.9904229848363927E-2</v>
      </c>
      <c r="CC513" s="130">
        <f t="shared" ref="CC513" si="9284">U513/U529</f>
        <v>5.550049554013875E-2</v>
      </c>
      <c r="CD513" s="131">
        <f t="shared" ref="CD513" si="9285">V513/V529</f>
        <v>4.2895442359249331E-2</v>
      </c>
      <c r="CE513" s="132">
        <f t="shared" ref="CE513" si="9286">W513/W529</f>
        <v>5.0016291951775822E-2</v>
      </c>
      <c r="CF513" s="129">
        <f t="shared" ref="CF513" si="9287">X513/X529</f>
        <v>3.9239482200647248E-2</v>
      </c>
      <c r="CG513" s="130">
        <f t="shared" ref="CG513" si="9288">Y513/Y529</f>
        <v>5.4600171969045569E-2</v>
      </c>
      <c r="CH513" s="131">
        <f t="shared" ref="CH513" si="9289">Z513/Z529</f>
        <v>6.2589049460614693E-2</v>
      </c>
      <c r="CI513" s="129">
        <f t="shared" ref="CI513" si="9290">AA513/AA529</f>
        <v>5.2237334910309484E-2</v>
      </c>
      <c r="CJ513" s="135">
        <f t="shared" ref="CJ513" si="9291">AB513/AB529</f>
        <v>4.7949776316765121E-2</v>
      </c>
      <c r="CK513" s="136">
        <f t="shared" ref="CK513" si="9292">AC513/AC529</f>
        <v>4.7349516968045575E-2</v>
      </c>
    </row>
    <row r="514" spans="1:89" x14ac:dyDescent="0.2">
      <c r="A514" s="137" t="s">
        <v>25</v>
      </c>
      <c r="B514" s="206">
        <v>298</v>
      </c>
      <c r="C514" s="190">
        <v>470</v>
      </c>
      <c r="D514" s="191">
        <v>113</v>
      </c>
      <c r="E514" s="192">
        <v>161</v>
      </c>
      <c r="F514" s="189">
        <v>360</v>
      </c>
      <c r="G514" s="193">
        <v>371</v>
      </c>
      <c r="H514" s="191">
        <v>511</v>
      </c>
      <c r="I514" s="192">
        <v>631</v>
      </c>
      <c r="J514" s="189">
        <v>85</v>
      </c>
      <c r="K514" s="190">
        <v>59</v>
      </c>
      <c r="L514" s="191">
        <v>196</v>
      </c>
      <c r="M514" s="189">
        <v>217</v>
      </c>
      <c r="N514" s="194">
        <v>587</v>
      </c>
      <c r="O514" s="207">
        <v>453</v>
      </c>
      <c r="P514" s="189">
        <v>281</v>
      </c>
      <c r="Q514" s="190">
        <v>215</v>
      </c>
      <c r="R514" s="191">
        <v>463</v>
      </c>
      <c r="S514" s="192">
        <v>320</v>
      </c>
      <c r="T514" s="198">
        <v>52</v>
      </c>
      <c r="U514" s="189">
        <v>34</v>
      </c>
      <c r="V514" s="191">
        <v>313</v>
      </c>
      <c r="W514" s="208">
        <v>367</v>
      </c>
      <c r="X514" s="189">
        <v>266</v>
      </c>
      <c r="Y514" s="193">
        <v>101</v>
      </c>
      <c r="Z514" s="191">
        <v>565</v>
      </c>
      <c r="AA514" s="189">
        <v>652</v>
      </c>
      <c r="AB514" s="172">
        <f t="shared" si="9072"/>
        <v>4090</v>
      </c>
      <c r="AC514" s="173">
        <f t="shared" si="9073"/>
        <v>4051</v>
      </c>
      <c r="AE514" s="277" t="str">
        <f>$AE$18</f>
        <v>18:00 - 18:59</v>
      </c>
      <c r="AF514" s="126">
        <f t="shared" si="9264"/>
        <v>573</v>
      </c>
      <c r="AG514" s="190">
        <f t="shared" si="9264"/>
        <v>847</v>
      </c>
      <c r="AH514" s="191">
        <f t="shared" si="9264"/>
        <v>137</v>
      </c>
      <c r="AI514" s="192">
        <f t="shared" si="9264"/>
        <v>324</v>
      </c>
      <c r="AJ514" s="278">
        <f t="shared" si="9264"/>
        <v>328</v>
      </c>
      <c r="AK514" s="193">
        <f t="shared" si="9264"/>
        <v>1239</v>
      </c>
      <c r="AL514" s="191">
        <f t="shared" si="9264"/>
        <v>717</v>
      </c>
      <c r="AM514" s="192">
        <f t="shared" si="9264"/>
        <v>1081</v>
      </c>
      <c r="AN514" s="278">
        <f t="shared" si="9264"/>
        <v>175</v>
      </c>
      <c r="AO514" s="193">
        <f t="shared" si="9264"/>
        <v>49</v>
      </c>
      <c r="AP514" s="191">
        <f t="shared" si="9265"/>
        <v>706</v>
      </c>
      <c r="AQ514" s="278">
        <f t="shared" si="9265"/>
        <v>167</v>
      </c>
      <c r="AR514" s="194">
        <f t="shared" si="9265"/>
        <v>1012</v>
      </c>
      <c r="AS514" s="195">
        <f t="shared" si="9265"/>
        <v>647</v>
      </c>
      <c r="AT514" s="278">
        <f t="shared" si="9265"/>
        <v>424</v>
      </c>
      <c r="AU514" s="193">
        <f t="shared" si="9265"/>
        <v>390</v>
      </c>
      <c r="AV514" s="191">
        <f t="shared" si="9265"/>
        <v>615</v>
      </c>
      <c r="AW514" s="192">
        <f t="shared" si="9265"/>
        <v>581</v>
      </c>
      <c r="AX514" s="278">
        <f t="shared" si="9265"/>
        <v>76</v>
      </c>
      <c r="AY514" s="193">
        <f t="shared" si="9265"/>
        <v>35</v>
      </c>
      <c r="AZ514" s="191">
        <f t="shared" si="9265"/>
        <v>868</v>
      </c>
      <c r="BA514" s="192">
        <f t="shared" si="9265"/>
        <v>419</v>
      </c>
      <c r="BB514" s="278">
        <f t="shared" si="9265"/>
        <v>392</v>
      </c>
      <c r="BC514" s="193">
        <f t="shared" si="9265"/>
        <v>116</v>
      </c>
      <c r="BD514" s="191">
        <f t="shared" si="9265"/>
        <v>765</v>
      </c>
      <c r="BE514" s="278">
        <f t="shared" si="9265"/>
        <v>777</v>
      </c>
      <c r="BF514" s="172">
        <f>SUM(AF514,AH514,AJ514,AL514,AN514,AP514,AR514,AT514,AV514,AX514,AZ514,BB514,BD514)</f>
        <v>6788</v>
      </c>
      <c r="BG514" s="173">
        <f>SUM(AG514,AI514,AK514,AM514,AO514,AQ514,AS514,AU514,AW514,AY514,BA514,BC514,BE514)</f>
        <v>6672</v>
      </c>
      <c r="BI514" s="137" t="s">
        <v>25</v>
      </c>
      <c r="BJ514" s="129">
        <f>B514/B529</f>
        <v>4.8557927326055073E-2</v>
      </c>
      <c r="BK514" s="130">
        <f t="shared" ref="BK514" si="9293">C514/C529</f>
        <v>5.5112570356472795E-2</v>
      </c>
      <c r="BL514" s="131">
        <f t="shared" ref="BL514" si="9294">D514/D529</f>
        <v>4.7901653242899536E-2</v>
      </c>
      <c r="BM514" s="132">
        <f t="shared" ref="BM514" si="9295">E514/E529</f>
        <v>5.0062189054726369E-2</v>
      </c>
      <c r="BN514" s="129">
        <f t="shared" ref="BN514" si="9296">F514/F529</f>
        <v>4.5523520485584217E-2</v>
      </c>
      <c r="BO514" s="130">
        <f t="shared" ref="BO514" si="9297">G514/G529</f>
        <v>3.7634408602150539E-2</v>
      </c>
      <c r="BP514" s="131">
        <f t="shared" ref="BP514" si="9298">H514/H529</f>
        <v>4.9606834287933207E-2</v>
      </c>
      <c r="BQ514" s="132">
        <f t="shared" ref="BQ514" si="9299">I514/I529</f>
        <v>5.2697511274427927E-2</v>
      </c>
      <c r="BR514" s="129">
        <f t="shared" ref="BR514" si="9300">J514/J529</f>
        <v>5.5555555555555552E-2</v>
      </c>
      <c r="BS514" s="130">
        <f t="shared" ref="BS514" si="9301">K514/K529</f>
        <v>4.0383299110198494E-2</v>
      </c>
      <c r="BT514" s="131">
        <f t="shared" ref="BT514" si="9302">L514/L529</f>
        <v>3.8658777120315582E-2</v>
      </c>
      <c r="BU514" s="129">
        <f t="shared" ref="BU514" si="9303">M514/M529</f>
        <v>4.8318859942106433E-2</v>
      </c>
      <c r="BV514" s="133">
        <f t="shared" ref="BV514" si="9304">N514/N529</f>
        <v>5.0093872674517835E-2</v>
      </c>
      <c r="BW514" s="134">
        <f t="shared" ref="BW514" si="9305">O514/O529</f>
        <v>4.4802690139452081E-2</v>
      </c>
      <c r="BX514" s="129">
        <f t="shared" ref="BX514" si="9306">P514/P529</f>
        <v>4.6361986470879392E-2</v>
      </c>
      <c r="BY514" s="130">
        <f t="shared" ref="BY514" si="9307">Q514/Q529</f>
        <v>4.4175056502979246E-2</v>
      </c>
      <c r="BZ514" s="131">
        <f t="shared" ref="BZ514" si="9308">R514/R529</f>
        <v>5.9033533086829022E-2</v>
      </c>
      <c r="CA514" s="132">
        <f t="shared" ref="CA514" si="9309">S514/S529</f>
        <v>4.8374905517762662E-2</v>
      </c>
      <c r="CB514" s="129">
        <f t="shared" ref="CB514" si="9310">T514/T529</f>
        <v>4.1500399042298484E-2</v>
      </c>
      <c r="CC514" s="130">
        <f t="shared" ref="CC514" si="9311">U514/U529</f>
        <v>3.3696729435084241E-2</v>
      </c>
      <c r="CD514" s="131">
        <f t="shared" ref="CD514" si="9312">V514/V529</f>
        <v>5.2446380697050939E-2</v>
      </c>
      <c r="CE514" s="132">
        <f t="shared" ref="CE514" si="9313">W514/W529</f>
        <v>5.9791463017269467E-2</v>
      </c>
      <c r="CF514" s="129">
        <f t="shared" ref="CF514" si="9314">X514/X529</f>
        <v>5.3802588996763753E-2</v>
      </c>
      <c r="CG514" s="130">
        <f t="shared" ref="CG514" si="9315">Y514/Y529</f>
        <v>4.3422184006878764E-2</v>
      </c>
      <c r="CH514" s="131">
        <f t="shared" ref="CH514" si="9316">Z514/Z529</f>
        <v>5.7500508854060654E-2</v>
      </c>
      <c r="CI514" s="129">
        <f t="shared" ref="CI514" si="9317">AA514/AA529</f>
        <v>6.4261778040607134E-2</v>
      </c>
      <c r="CJ514" s="135">
        <f t="shared" ref="CJ514" si="9318">AB514/AB529</f>
        <v>5.0544996168961173E-2</v>
      </c>
      <c r="CK514" s="136">
        <f t="shared" ref="CK514" si="9319">AC514/AC529</f>
        <v>5.0173396086202623E-2</v>
      </c>
    </row>
    <row r="515" spans="1:89" ht="13.5" thickBot="1" x14ac:dyDescent="0.25">
      <c r="A515" s="146" t="s">
        <v>26</v>
      </c>
      <c r="B515" s="203">
        <v>291</v>
      </c>
      <c r="C515" s="197">
        <v>397</v>
      </c>
      <c r="D515" s="198">
        <v>118</v>
      </c>
      <c r="E515" s="199">
        <v>145</v>
      </c>
      <c r="F515" s="196">
        <v>368</v>
      </c>
      <c r="G515" s="200">
        <v>389</v>
      </c>
      <c r="H515" s="198">
        <v>583</v>
      </c>
      <c r="I515" s="199">
        <v>655</v>
      </c>
      <c r="J515" s="196">
        <v>75</v>
      </c>
      <c r="K515" s="197">
        <v>62</v>
      </c>
      <c r="L515" s="198">
        <v>214</v>
      </c>
      <c r="M515" s="196">
        <v>212</v>
      </c>
      <c r="N515" s="201">
        <v>498</v>
      </c>
      <c r="O515" s="204">
        <v>417</v>
      </c>
      <c r="P515" s="196">
        <v>263</v>
      </c>
      <c r="Q515" s="197">
        <v>207</v>
      </c>
      <c r="R515" s="198">
        <v>402</v>
      </c>
      <c r="S515" s="199">
        <v>289</v>
      </c>
      <c r="T515" s="196">
        <v>54</v>
      </c>
      <c r="U515" s="200">
        <v>41</v>
      </c>
      <c r="V515" s="198">
        <v>255</v>
      </c>
      <c r="W515" s="205">
        <v>305</v>
      </c>
      <c r="X515" s="196">
        <v>198</v>
      </c>
      <c r="Y515" s="200">
        <v>79</v>
      </c>
      <c r="Z515" s="198">
        <v>553</v>
      </c>
      <c r="AA515" s="196">
        <v>491</v>
      </c>
      <c r="AB515" s="172">
        <f t="shared" si="9072"/>
        <v>3872</v>
      </c>
      <c r="AC515" s="173">
        <f t="shared" si="9073"/>
        <v>3689</v>
      </c>
      <c r="AE515" s="275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4.741730487208734E-2</v>
      </c>
      <c r="BK515" s="130">
        <f t="shared" ref="BK515" si="9320">C515/C529</f>
        <v>4.6552532833020639E-2</v>
      </c>
      <c r="BL515" s="131">
        <f t="shared" ref="BL515" si="9321">D515/D529</f>
        <v>5.0021195421788893E-2</v>
      </c>
      <c r="BM515" s="132">
        <f t="shared" ref="BM515" si="9322">E515/E529</f>
        <v>4.5087064676616918E-2</v>
      </c>
      <c r="BN515" s="129">
        <f t="shared" ref="BN515" si="9323">F515/F529</f>
        <v>4.6535154274152758E-2</v>
      </c>
      <c r="BO515" s="130">
        <f t="shared" ref="BO515" si="9324">G515/G529</f>
        <v>3.9460336782308786E-2</v>
      </c>
      <c r="BP515" s="131">
        <f t="shared" ref="BP515" si="9325">H515/H529</f>
        <v>5.659644694689836E-2</v>
      </c>
      <c r="BQ515" s="132">
        <f t="shared" ref="BQ515" si="9326">I515/I529</f>
        <v>5.4701854017036915E-2</v>
      </c>
      <c r="BR515" s="129">
        <f t="shared" ref="BR515" si="9327">J515/J529</f>
        <v>4.9019607843137254E-2</v>
      </c>
      <c r="BS515" s="130">
        <f t="shared" ref="BS515" si="9328">K515/K529</f>
        <v>4.2436687200547572E-2</v>
      </c>
      <c r="BT515" s="131">
        <f t="shared" ref="BT515" si="9329">L515/L529</f>
        <v>4.2209072978303751E-2</v>
      </c>
      <c r="BU515" s="129">
        <f t="shared" ref="BU515" si="9330">M515/M529</f>
        <v>4.7205522155421953E-2</v>
      </c>
      <c r="BV515" s="133">
        <f t="shared" ref="BV515" si="9331">N515/N529</f>
        <v>4.2498719918074759E-2</v>
      </c>
      <c r="BW515" s="134">
        <f t="shared" ref="BW515" si="9332">O515/O529</f>
        <v>4.1242211452873108E-2</v>
      </c>
      <c r="BX515" s="129">
        <f t="shared" ref="BX515" si="9333">P515/P529</f>
        <v>4.3392179508331956E-2</v>
      </c>
      <c r="BY515" s="130">
        <f t="shared" ref="BY515" si="9334">Q515/Q529</f>
        <v>4.2531333470310254E-2</v>
      </c>
      <c r="BZ515" s="131">
        <f t="shared" ref="BZ515" si="9335">R515/R529</f>
        <v>5.1255896978197116E-2</v>
      </c>
      <c r="CA515" s="132">
        <f t="shared" ref="CA515" si="9336">S515/S529</f>
        <v>4.3688586545729401E-2</v>
      </c>
      <c r="CB515" s="129">
        <f t="shared" ref="CB515" si="9337">T515/T529</f>
        <v>4.3096568236233042E-2</v>
      </c>
      <c r="CC515" s="130">
        <f t="shared" ref="CC515" si="9338">U515/U529</f>
        <v>4.0634291377601585E-2</v>
      </c>
      <c r="CD515" s="131">
        <f t="shared" ref="CD515" si="9339">V515/V529</f>
        <v>4.2727882037533513E-2</v>
      </c>
      <c r="CE515" s="132">
        <f t="shared" ref="CE515" si="9340">W515/W529</f>
        <v>4.969045291625937E-2</v>
      </c>
      <c r="CF515" s="129">
        <f t="shared" ref="CF515" si="9341">X515/X529</f>
        <v>4.0048543689320391E-2</v>
      </c>
      <c r="CG515" s="130">
        <f t="shared" ref="CG515" si="9342">Y515/Y529</f>
        <v>3.3963886500429925E-2</v>
      </c>
      <c r="CH515" s="131">
        <f t="shared" ref="CH515" si="9343">Z515/Z529</f>
        <v>5.6279259108487689E-2</v>
      </c>
      <c r="CI515" s="129">
        <f t="shared" ref="CI515" si="9344">AA515/AA529</f>
        <v>4.8393455548984825E-2</v>
      </c>
      <c r="CJ515" s="135">
        <f t="shared" ref="CJ515" si="9345">AB515/AB529</f>
        <v>4.7850910798586221E-2</v>
      </c>
      <c r="CK515" s="136">
        <f t="shared" ref="CK515" si="9346">AC515/AC529</f>
        <v>4.5689868714391874E-2</v>
      </c>
    </row>
    <row r="516" spans="1:89" ht="14.25" thickTop="1" thickBot="1" x14ac:dyDescent="0.25">
      <c r="A516" s="137" t="s">
        <v>27</v>
      </c>
      <c r="B516" s="206">
        <v>281</v>
      </c>
      <c r="C516" s="190">
        <v>527</v>
      </c>
      <c r="D516" s="191">
        <v>139</v>
      </c>
      <c r="E516" s="192">
        <v>165</v>
      </c>
      <c r="F516" s="189">
        <v>369</v>
      </c>
      <c r="G516" s="193">
        <v>476</v>
      </c>
      <c r="H516" s="191">
        <v>534</v>
      </c>
      <c r="I516" s="192">
        <v>678</v>
      </c>
      <c r="J516" s="189">
        <v>63</v>
      </c>
      <c r="K516" s="190">
        <v>38</v>
      </c>
      <c r="L516" s="191">
        <v>252</v>
      </c>
      <c r="M516" s="189">
        <v>212</v>
      </c>
      <c r="N516" s="194">
        <v>582</v>
      </c>
      <c r="O516" s="207">
        <v>500</v>
      </c>
      <c r="P516" s="189">
        <v>328</v>
      </c>
      <c r="Q516" s="190">
        <v>210</v>
      </c>
      <c r="R516" s="191">
        <v>381</v>
      </c>
      <c r="S516" s="192">
        <v>310</v>
      </c>
      <c r="T516" s="189">
        <v>74</v>
      </c>
      <c r="U516" s="193">
        <v>29</v>
      </c>
      <c r="V516" s="191">
        <v>308</v>
      </c>
      <c r="W516" s="208">
        <v>338</v>
      </c>
      <c r="X516" s="189">
        <v>223</v>
      </c>
      <c r="Y516" s="193">
        <v>95</v>
      </c>
      <c r="Z516" s="191">
        <v>586</v>
      </c>
      <c r="AA516" s="189">
        <v>551</v>
      </c>
      <c r="AB516" s="172">
        <f t="shared" si="9072"/>
        <v>4120</v>
      </c>
      <c r="AC516" s="173">
        <f t="shared" si="9073"/>
        <v>4129</v>
      </c>
      <c r="AE516" s="269" t="s">
        <v>13</v>
      </c>
      <c r="AF516" s="20">
        <f t="shared" ref="AF516:BG516" si="9347">SUM(AF513:AF515)</f>
        <v>1044</v>
      </c>
      <c r="AG516" s="21">
        <f t="shared" si="9347"/>
        <v>1790</v>
      </c>
      <c r="AH516" s="20">
        <f t="shared" si="9347"/>
        <v>299</v>
      </c>
      <c r="AI516" s="21">
        <f t="shared" si="9347"/>
        <v>670</v>
      </c>
      <c r="AJ516" s="20">
        <f t="shared" si="9347"/>
        <v>791</v>
      </c>
      <c r="AK516" s="21">
        <f t="shared" si="9347"/>
        <v>2719</v>
      </c>
      <c r="AL516" s="20">
        <f t="shared" si="9347"/>
        <v>1601</v>
      </c>
      <c r="AM516" s="21">
        <f t="shared" si="9347"/>
        <v>2324</v>
      </c>
      <c r="AN516" s="20">
        <f t="shared" si="9347"/>
        <v>351</v>
      </c>
      <c r="AO516" s="21">
        <f t="shared" si="9347"/>
        <v>112</v>
      </c>
      <c r="AP516" s="20">
        <f t="shared" si="9347"/>
        <v>1209</v>
      </c>
      <c r="AQ516" s="21">
        <f t="shared" si="9347"/>
        <v>351</v>
      </c>
      <c r="AR516" s="20">
        <f t="shared" si="9347"/>
        <v>2205</v>
      </c>
      <c r="AS516" s="21">
        <f t="shared" si="9347"/>
        <v>1366</v>
      </c>
      <c r="AT516" s="20">
        <f t="shared" si="9347"/>
        <v>1091</v>
      </c>
      <c r="AU516" s="21">
        <f t="shared" si="9347"/>
        <v>779</v>
      </c>
      <c r="AV516" s="20">
        <f t="shared" si="9347"/>
        <v>1377</v>
      </c>
      <c r="AW516" s="21">
        <f t="shared" si="9347"/>
        <v>1196</v>
      </c>
      <c r="AX516" s="20">
        <f t="shared" si="9347"/>
        <v>242</v>
      </c>
      <c r="AY516" s="21">
        <f t="shared" si="9347"/>
        <v>88</v>
      </c>
      <c r="AZ516" s="20">
        <f t="shared" si="9347"/>
        <v>1505</v>
      </c>
      <c r="BA516" s="21">
        <f t="shared" si="9347"/>
        <v>923</v>
      </c>
      <c r="BB516" s="20">
        <f t="shared" si="9347"/>
        <v>929</v>
      </c>
      <c r="BC516" s="21">
        <f t="shared" si="9347"/>
        <v>255</v>
      </c>
      <c r="BD516" s="20">
        <f t="shared" si="9347"/>
        <v>1921</v>
      </c>
      <c r="BE516" s="21">
        <f t="shared" si="9347"/>
        <v>1769</v>
      </c>
      <c r="BF516" s="174">
        <f t="shared" si="9347"/>
        <v>14565</v>
      </c>
      <c r="BG516" s="175">
        <f t="shared" si="9347"/>
        <v>14342</v>
      </c>
      <c r="BI516" s="137" t="s">
        <v>27</v>
      </c>
      <c r="BJ516" s="129">
        <f>B516/B529</f>
        <v>4.5787844223562003E-2</v>
      </c>
      <c r="BK516" s="130">
        <f t="shared" ref="BK516" si="9348">C516/C529</f>
        <v>6.1796435272045029E-2</v>
      </c>
      <c r="BL516" s="131">
        <f t="shared" ref="BL516" si="9349">D516/D529</f>
        <v>5.8923272573124207E-2</v>
      </c>
      <c r="BM516" s="132">
        <f t="shared" ref="BM516" si="9350">E516/E529</f>
        <v>5.1305970149253734E-2</v>
      </c>
      <c r="BN516" s="129">
        <f t="shared" ref="BN516" si="9351">F516/F529</f>
        <v>4.6661608497723821E-2</v>
      </c>
      <c r="BO516" s="130">
        <f t="shared" ref="BO516" si="9352">G516/G529</f>
        <v>4.8285656319740314E-2</v>
      </c>
      <c r="BP516" s="131">
        <f t="shared" ref="BP516" si="9353">H516/H529</f>
        <v>5.1839627220658185E-2</v>
      </c>
      <c r="BQ516" s="132">
        <f t="shared" ref="BQ516" si="9354">I516/I529</f>
        <v>5.6622682478703855E-2</v>
      </c>
      <c r="BR516" s="129">
        <f t="shared" ref="BR516" si="9355">J516/J529</f>
        <v>4.1176470588235294E-2</v>
      </c>
      <c r="BS516" s="130">
        <f t="shared" ref="BS516" si="9356">K516/K529</f>
        <v>2.6009582477754964E-2</v>
      </c>
      <c r="BT516" s="131">
        <f t="shared" ref="BT516" si="9357">L516/L529</f>
        <v>4.9704142011834318E-2</v>
      </c>
      <c r="BU516" s="129">
        <f t="shared" ref="BU516" si="9358">M516/M529</f>
        <v>4.7205522155421953E-2</v>
      </c>
      <c r="BV516" s="133">
        <f t="shared" ref="BV516" si="9359">N516/N529</f>
        <v>4.9667178699436765E-2</v>
      </c>
      <c r="BW516" s="134">
        <f t="shared" ref="BW516" si="9360">O516/O529</f>
        <v>4.9451092869152405E-2</v>
      </c>
      <c r="BX516" s="129">
        <f t="shared" ref="BX516" si="9361">P516/P529</f>
        <v>5.4116482428642136E-2</v>
      </c>
      <c r="BY516" s="130">
        <f t="shared" ref="BY516" si="9362">Q516/Q529</f>
        <v>4.3147729607561129E-2</v>
      </c>
      <c r="BZ516" s="131">
        <f t="shared" ref="BZ516" si="9363">R516/R529</f>
        <v>4.8578350121127122E-2</v>
      </c>
      <c r="CA516" s="132">
        <f t="shared" ref="CA516" si="9364">S516/S529</f>
        <v>4.6863189720332578E-2</v>
      </c>
      <c r="CB516" s="129">
        <f t="shared" ref="CB516" si="9365">T516/T529</f>
        <v>5.9058260175578609E-2</v>
      </c>
      <c r="CC516" s="130">
        <f t="shared" ref="CC516" si="9366">U516/U529</f>
        <v>2.8741328047571853E-2</v>
      </c>
      <c r="CD516" s="131">
        <f t="shared" ref="CD516" si="9367">V516/V529</f>
        <v>5.160857908847185E-2</v>
      </c>
      <c r="CE516" s="132">
        <f t="shared" ref="CE516" si="9368">W516/W529</f>
        <v>5.5066797002280871E-2</v>
      </c>
      <c r="CF516" s="129">
        <f t="shared" ref="CF516" si="9369">X516/X529</f>
        <v>4.5105177993527507E-2</v>
      </c>
      <c r="CG516" s="130">
        <f t="shared" ref="CG516" si="9370">Y516/Y529</f>
        <v>4.0842648323301804E-2</v>
      </c>
      <c r="CH516" s="131">
        <f t="shared" ref="CH516" si="9371">Z516/Z529</f>
        <v>5.9637695908813355E-2</v>
      </c>
      <c r="CI516" s="129">
        <f t="shared" ref="CI516" si="9372">AA516/AA529</f>
        <v>5.4307116104868915E-2</v>
      </c>
      <c r="CJ516" s="135">
        <f t="shared" ref="CJ516" si="9373">AB516/AB529</f>
        <v>5.0915741862132033E-2</v>
      </c>
      <c r="CK516" s="136">
        <f t="shared" ref="CK516" si="9374">AC516/AC529</f>
        <v>5.1139459995045829E-2</v>
      </c>
    </row>
    <row r="517" spans="1:89" ht="13.5" thickTop="1" x14ac:dyDescent="0.2">
      <c r="A517" s="146" t="s">
        <v>28</v>
      </c>
      <c r="B517" s="203">
        <v>351</v>
      </c>
      <c r="C517" s="197">
        <v>554</v>
      </c>
      <c r="D517" s="198">
        <v>153</v>
      </c>
      <c r="E517" s="199">
        <v>185</v>
      </c>
      <c r="F517" s="196">
        <v>320</v>
      </c>
      <c r="G517" s="200">
        <v>780</v>
      </c>
      <c r="H517" s="198">
        <v>596</v>
      </c>
      <c r="I517" s="199">
        <v>770</v>
      </c>
      <c r="J517" s="196">
        <v>95</v>
      </c>
      <c r="K517" s="197">
        <v>62</v>
      </c>
      <c r="L517" s="198">
        <v>381</v>
      </c>
      <c r="M517" s="196">
        <v>226</v>
      </c>
      <c r="N517" s="201">
        <v>847</v>
      </c>
      <c r="O517" s="204">
        <v>451</v>
      </c>
      <c r="P517" s="196">
        <v>468</v>
      </c>
      <c r="Q517" s="197">
        <v>259</v>
      </c>
      <c r="R517" s="198">
        <v>445</v>
      </c>
      <c r="S517" s="199">
        <v>433</v>
      </c>
      <c r="T517" s="196">
        <v>110</v>
      </c>
      <c r="U517" s="200">
        <v>17</v>
      </c>
      <c r="V517" s="198">
        <v>380</v>
      </c>
      <c r="W517" s="205">
        <v>340</v>
      </c>
      <c r="X517" s="196">
        <v>342</v>
      </c>
      <c r="Y517" s="200">
        <v>100</v>
      </c>
      <c r="Z517" s="198">
        <v>656</v>
      </c>
      <c r="AA517" s="196">
        <v>663</v>
      </c>
      <c r="AB517" s="172">
        <f t="shared" si="9072"/>
        <v>5144</v>
      </c>
      <c r="AC517" s="173">
        <f t="shared" si="9073"/>
        <v>4840</v>
      </c>
      <c r="BI517" s="146" t="s">
        <v>28</v>
      </c>
      <c r="BJ517" s="129">
        <f>B517/B529</f>
        <v>5.7194068763239368E-2</v>
      </c>
      <c r="BK517" s="130">
        <f t="shared" ref="BK517" si="9375">C517/C529</f>
        <v>6.4962476547842402E-2</v>
      </c>
      <c r="BL517" s="131">
        <f t="shared" ref="BL517" si="9376">D517/D529</f>
        <v>6.4857990674014418E-2</v>
      </c>
      <c r="BM517" s="132">
        <f t="shared" ref="BM517" si="9377">E517/E529</f>
        <v>5.7524875621890549E-2</v>
      </c>
      <c r="BN517" s="129">
        <f t="shared" ref="BN517" si="9378">F517/F529</f>
        <v>4.0465351542741529E-2</v>
      </c>
      <c r="BO517" s="130">
        <f t="shared" ref="BO517" si="9379">G517/G529</f>
        <v>7.9123554473524038E-2</v>
      </c>
      <c r="BP517" s="131">
        <f t="shared" ref="BP517" si="9380">H517/H529</f>
        <v>5.7858460343655958E-2</v>
      </c>
      <c r="BQ517" s="132">
        <f t="shared" ref="BQ517" si="9381">I517/I529</f>
        <v>6.4305996325371637E-2</v>
      </c>
      <c r="BR517" s="129">
        <f t="shared" ref="BR517" si="9382">J517/J529</f>
        <v>6.2091503267973858E-2</v>
      </c>
      <c r="BS517" s="130">
        <f t="shared" ref="BS517" si="9383">K517/K529</f>
        <v>4.2436687200547572E-2</v>
      </c>
      <c r="BT517" s="131">
        <f t="shared" ref="BT517" si="9384">L517/L529</f>
        <v>7.5147928994082847E-2</v>
      </c>
      <c r="BU517" s="129">
        <f t="shared" ref="BU517" si="9385">M517/M529</f>
        <v>5.0322867958138499E-2</v>
      </c>
      <c r="BV517" s="133">
        <f t="shared" ref="BV517" si="9386">N517/N529</f>
        <v>7.2281959378733579E-2</v>
      </c>
      <c r="BW517" s="134">
        <f t="shared" ref="BW517" si="9387">O517/O529</f>
        <v>4.4604885767975472E-2</v>
      </c>
      <c r="BX517" s="129">
        <f t="shared" ref="BX517" si="9388">P517/P529</f>
        <v>7.7214981026233295E-2</v>
      </c>
      <c r="BY517" s="130">
        <f t="shared" ref="BY517" si="9389">Q517/Q529</f>
        <v>5.3215533182658724E-2</v>
      </c>
      <c r="BZ517" s="131">
        <f t="shared" ref="BZ517" si="9390">R517/R529</f>
        <v>5.6738492923626163E-2</v>
      </c>
      <c r="CA517" s="132">
        <f t="shared" ref="CA517" si="9391">S517/S529</f>
        <v>6.5457294028722607E-2</v>
      </c>
      <c r="CB517" s="129">
        <f t="shared" ref="CB517" si="9392">T517/T529</f>
        <v>8.7789305666400641E-2</v>
      </c>
      <c r="CC517" s="130">
        <f t="shared" ref="CC517" si="9393">U517/U529</f>
        <v>1.6848364717542121E-2</v>
      </c>
      <c r="CD517" s="131">
        <f t="shared" ref="CD517" si="9394">V517/V529</f>
        <v>6.3672922252010725E-2</v>
      </c>
      <c r="CE517" s="132">
        <f t="shared" ref="CE517" si="9395">W517/W529</f>
        <v>5.539263603779733E-2</v>
      </c>
      <c r="CF517" s="129">
        <f t="shared" ref="CF517" si="9396">X517/X529</f>
        <v>6.9174757281553395E-2</v>
      </c>
      <c r="CG517" s="130">
        <f t="shared" ref="CG517" si="9397">Y517/Y529</f>
        <v>4.2992261392949267E-2</v>
      </c>
      <c r="CH517" s="131">
        <f t="shared" ref="CH517" si="9398">Z517/Z529</f>
        <v>6.676165275798901E-2</v>
      </c>
      <c r="CI517" s="129">
        <f t="shared" ref="CI517" si="9399">AA517/AA529</f>
        <v>6.5345949142519219E-2</v>
      </c>
      <c r="CJ517" s="135">
        <f t="shared" ref="CJ517" si="9400">AB517/AB529</f>
        <v>6.3570528189030875E-2</v>
      </c>
      <c r="CK517" s="136">
        <f t="shared" ref="CK517" si="9401">AC517/AC529</f>
        <v>5.9945504087193457E-2</v>
      </c>
    </row>
    <row r="518" spans="1:89" x14ac:dyDescent="0.2">
      <c r="A518" s="137" t="s">
        <v>29</v>
      </c>
      <c r="B518" s="206">
        <v>402</v>
      </c>
      <c r="C518" s="190">
        <v>737</v>
      </c>
      <c r="D518" s="191">
        <v>170</v>
      </c>
      <c r="E518" s="192">
        <v>256</v>
      </c>
      <c r="F518" s="189">
        <v>497</v>
      </c>
      <c r="G518" s="193">
        <v>1043</v>
      </c>
      <c r="H518" s="191">
        <v>781</v>
      </c>
      <c r="I518" s="192">
        <v>1114</v>
      </c>
      <c r="J518" s="189">
        <v>159</v>
      </c>
      <c r="K518" s="190">
        <v>45</v>
      </c>
      <c r="L518" s="191">
        <v>545</v>
      </c>
      <c r="M518" s="189">
        <v>184</v>
      </c>
      <c r="N518" s="194">
        <v>1090</v>
      </c>
      <c r="O518" s="207">
        <v>578</v>
      </c>
      <c r="P518" s="189">
        <v>614</v>
      </c>
      <c r="Q518" s="190">
        <v>327</v>
      </c>
      <c r="R518" s="191">
        <v>685</v>
      </c>
      <c r="S518" s="192">
        <v>564</v>
      </c>
      <c r="T518" s="189">
        <v>153</v>
      </c>
      <c r="U518" s="193">
        <v>34</v>
      </c>
      <c r="V518" s="191">
        <v>621</v>
      </c>
      <c r="W518" s="208">
        <v>473</v>
      </c>
      <c r="X518" s="189">
        <v>524</v>
      </c>
      <c r="Y518" s="193">
        <v>113</v>
      </c>
      <c r="Z518" s="191">
        <v>996</v>
      </c>
      <c r="AA518" s="189">
        <v>786</v>
      </c>
      <c r="AB518" s="172">
        <f t="shared" si="9072"/>
        <v>7237</v>
      </c>
      <c r="AC518" s="173">
        <f t="shared" si="9073"/>
        <v>6254</v>
      </c>
      <c r="BI518" s="137" t="s">
        <v>29</v>
      </c>
      <c r="BJ518" s="129">
        <f>B518/B529</f>
        <v>6.550431807071859E-2</v>
      </c>
      <c r="BK518" s="130">
        <f t="shared" ref="BK518" si="9402">C518/C529</f>
        <v>8.6421200750469038E-2</v>
      </c>
      <c r="BL518" s="131">
        <f t="shared" ref="BL518" si="9403">D518/D529</f>
        <v>7.2064434082238241E-2</v>
      </c>
      <c r="BM518" s="132">
        <f t="shared" ref="BM518" si="9404">E518/E529</f>
        <v>7.9601990049751242E-2</v>
      </c>
      <c r="BN518" s="129">
        <f t="shared" ref="BN518" si="9405">F518/F529</f>
        <v>6.2847749114820439E-2</v>
      </c>
      <c r="BO518" s="130">
        <f t="shared" ref="BO518" si="9406">G518/G529</f>
        <v>0.1058023939947251</v>
      </c>
      <c r="BP518" s="131">
        <f t="shared" ref="BP518" si="9407">H518/H529</f>
        <v>7.5817881759052519E-2</v>
      </c>
      <c r="BQ518" s="132">
        <f t="shared" ref="BQ518" si="9408">I518/I529</f>
        <v>9.3034908969433769E-2</v>
      </c>
      <c r="BR518" s="129">
        <f t="shared" ref="BR518" si="9409">J518/J529</f>
        <v>0.10392156862745099</v>
      </c>
      <c r="BS518" s="130">
        <f t="shared" ref="BS518" si="9410">K518/K529</f>
        <v>3.0800821355236138E-2</v>
      </c>
      <c r="BT518" s="131">
        <f t="shared" ref="BT518" si="9411">L518/L529</f>
        <v>0.10749506903353057</v>
      </c>
      <c r="BU518" s="129">
        <f t="shared" ref="BU518" si="9412">M518/M529</f>
        <v>4.0970830549988867E-2</v>
      </c>
      <c r="BV518" s="133">
        <f t="shared" ref="BV518" si="9413">N518/N529</f>
        <v>9.3019286567673665E-2</v>
      </c>
      <c r="BW518" s="134">
        <f t="shared" ref="BW518" si="9414">O518/O529</f>
        <v>5.7165463356740186E-2</v>
      </c>
      <c r="BX518" s="129">
        <f t="shared" ref="BX518" si="9415">P518/P529</f>
        <v>0.10130341527800693</v>
      </c>
      <c r="BY518" s="130">
        <f t="shared" ref="BY518" si="9416">Q518/Q529</f>
        <v>6.7187178960345179E-2</v>
      </c>
      <c r="BZ518" s="131">
        <f t="shared" ref="BZ518" si="9417">R518/R529</f>
        <v>8.7339028432997581E-2</v>
      </c>
      <c r="CA518" s="132">
        <f t="shared" ref="CA518" si="9418">S518/S529</f>
        <v>8.5260770975056688E-2</v>
      </c>
      <c r="CB518" s="129">
        <f t="shared" ref="CB518" si="9419">T518/T529</f>
        <v>0.12210694333599362</v>
      </c>
      <c r="CC518" s="130">
        <f t="shared" ref="CC518" si="9420">U518/U529</f>
        <v>3.3696729435084241E-2</v>
      </c>
      <c r="CD518" s="131">
        <f t="shared" ref="CD518" si="9421">V518/V529</f>
        <v>0.10405495978552279</v>
      </c>
      <c r="CE518" s="132">
        <f t="shared" ref="CE518" si="9422">W518/W529</f>
        <v>7.7060931899641583E-2</v>
      </c>
      <c r="CF518" s="129">
        <f t="shared" ref="CF518" si="9423">X518/X529</f>
        <v>0.10598705501618123</v>
      </c>
      <c r="CG518" s="130">
        <f t="shared" ref="CG518" si="9424">Y518/Y529</f>
        <v>4.8581255374032677E-2</v>
      </c>
      <c r="CH518" s="131">
        <f t="shared" ref="CH518" si="9425">Z518/Z529</f>
        <v>0.10136372888255649</v>
      </c>
      <c r="CI518" s="129">
        <f t="shared" ref="CI518" si="9426">AA518/AA529</f>
        <v>7.7468953282081615E-2</v>
      </c>
      <c r="CJ518" s="135">
        <f t="shared" ref="CJ518" si="9427">AB518/AB529</f>
        <v>8.9436219382584836E-2</v>
      </c>
      <c r="CK518" s="136">
        <f t="shared" ref="CK518" si="9428">AC518/AC529</f>
        <v>7.7458508793658662E-2</v>
      </c>
    </row>
    <row r="519" spans="1:89" x14ac:dyDescent="0.2">
      <c r="A519" s="146" t="s">
        <v>30</v>
      </c>
      <c r="B519" s="203">
        <v>471</v>
      </c>
      <c r="C519" s="197">
        <v>943</v>
      </c>
      <c r="D519" s="198">
        <v>162</v>
      </c>
      <c r="E519" s="199">
        <v>346</v>
      </c>
      <c r="F519" s="196">
        <v>463</v>
      </c>
      <c r="G519" s="200">
        <v>1480</v>
      </c>
      <c r="H519" s="198">
        <v>884</v>
      </c>
      <c r="I519" s="199">
        <v>1243</v>
      </c>
      <c r="J519" s="196">
        <v>176</v>
      </c>
      <c r="K519" s="197">
        <v>63</v>
      </c>
      <c r="L519" s="198">
        <v>503</v>
      </c>
      <c r="M519" s="196">
        <v>184</v>
      </c>
      <c r="N519" s="201">
        <v>1193</v>
      </c>
      <c r="O519" s="204">
        <v>719</v>
      </c>
      <c r="P519" s="196">
        <v>667</v>
      </c>
      <c r="Q519" s="197">
        <v>389</v>
      </c>
      <c r="R519" s="198">
        <v>762</v>
      </c>
      <c r="S519" s="199">
        <v>615</v>
      </c>
      <c r="T519" s="196">
        <v>166</v>
      </c>
      <c r="U519" s="200">
        <v>53</v>
      </c>
      <c r="V519" s="198">
        <v>637</v>
      </c>
      <c r="W519" s="205">
        <v>504</v>
      </c>
      <c r="X519" s="196">
        <v>537</v>
      </c>
      <c r="Y519" s="200">
        <v>139</v>
      </c>
      <c r="Z519" s="198">
        <v>1156</v>
      </c>
      <c r="AA519" s="196">
        <v>992</v>
      </c>
      <c r="AB519" s="172">
        <f t="shared" si="9072"/>
        <v>7777</v>
      </c>
      <c r="AC519" s="173">
        <f t="shared" si="9073"/>
        <v>7670</v>
      </c>
      <c r="BI519" s="146" t="s">
        <v>30</v>
      </c>
      <c r="BJ519" s="129">
        <f>B519/B529</f>
        <v>7.6747596545543431E-2</v>
      </c>
      <c r="BK519" s="130">
        <f t="shared" ref="BK519" si="9429">C519/C529</f>
        <v>0.11057692307692307</v>
      </c>
      <c r="BL519" s="131">
        <f t="shared" ref="BL519" si="9430">D519/D529</f>
        <v>6.8673166596015259E-2</v>
      </c>
      <c r="BM519" s="132">
        <f t="shared" ref="BM519" si="9431">E519/E529</f>
        <v>0.10758706467661691</v>
      </c>
      <c r="BN519" s="129">
        <f t="shared" ref="BN519" si="9432">F519/F529</f>
        <v>5.8548305513404147E-2</v>
      </c>
      <c r="BO519" s="130">
        <f t="shared" ref="BO519" si="9433">G519/G529</f>
        <v>0.15013187259078919</v>
      </c>
      <c r="BP519" s="131">
        <f t="shared" ref="BP519" si="9434">H519/H529</f>
        <v>8.5816910979516547E-2</v>
      </c>
      <c r="BQ519" s="132">
        <f t="shared" ref="BQ519" si="9435">I519/I529</f>
        <v>0.10380825121095708</v>
      </c>
      <c r="BR519" s="129">
        <f t="shared" ref="BR519" si="9436">J519/J529</f>
        <v>0.11503267973856209</v>
      </c>
      <c r="BS519" s="130">
        <f t="shared" ref="BS519" si="9437">K519/K529</f>
        <v>4.3121149897330596E-2</v>
      </c>
      <c r="BT519" s="131">
        <f t="shared" ref="BT519" si="9438">L519/L529</f>
        <v>9.9211045364891517E-2</v>
      </c>
      <c r="BU519" s="129">
        <f t="shared" ref="BU519" si="9439">M519/M529</f>
        <v>4.0970830549988867E-2</v>
      </c>
      <c r="BV519" s="133">
        <f t="shared" ref="BV519" si="9440">N519/N529</f>
        <v>0.10180918245434374</v>
      </c>
      <c r="BW519" s="134">
        <f t="shared" ref="BW519" si="9441">O519/O529</f>
        <v>7.1110671545841164E-2</v>
      </c>
      <c r="BX519" s="129">
        <f t="shared" ref="BX519" si="9442">P519/P529</f>
        <v>0.11004784688995216</v>
      </c>
      <c r="BY519" s="130">
        <f t="shared" ref="BY519" si="9443">Q519/Q529</f>
        <v>7.9926032463529889E-2</v>
      </c>
      <c r="BZ519" s="131">
        <f t="shared" ref="BZ519" si="9444">R519/R529</f>
        <v>9.7156700242254243E-2</v>
      </c>
      <c r="CA519" s="132">
        <f t="shared" ref="CA519" si="9445">S519/S529</f>
        <v>9.297052154195011E-2</v>
      </c>
      <c r="CB519" s="129">
        <f t="shared" ref="CB519" si="9446">T519/T529</f>
        <v>0.13248204309656825</v>
      </c>
      <c r="CC519" s="130">
        <f t="shared" ref="CC519" si="9447">U519/U529</f>
        <v>5.2527254707631317E-2</v>
      </c>
      <c r="CD519" s="131">
        <f t="shared" ref="CD519" si="9448">V519/V529</f>
        <v>0.10673592493297587</v>
      </c>
      <c r="CE519" s="132">
        <f t="shared" ref="CE519" si="9449">W519/W529</f>
        <v>8.2111436950146624E-2</v>
      </c>
      <c r="CF519" s="129">
        <f t="shared" ref="CF519" si="9450">X519/X529</f>
        <v>0.10861650485436893</v>
      </c>
      <c r="CG519" s="130">
        <f t="shared" ref="CG519" si="9451">Y519/Y529</f>
        <v>5.9759243336199482E-2</v>
      </c>
      <c r="CH519" s="131">
        <f t="shared" ref="CH519" si="9452">Z519/Z529</f>
        <v>0.11764705882352941</v>
      </c>
      <c r="CI519" s="129">
        <f t="shared" ref="CI519" si="9453">AA519/AA529</f>
        <v>9.7772521190616996E-2</v>
      </c>
      <c r="CJ519" s="135">
        <f t="shared" ref="CJ519" si="9454">AB519/AB529</f>
        <v>9.6109641859660394E-2</v>
      </c>
      <c r="CK519" s="136">
        <f t="shared" ref="CK519" si="9455">AC519/AC529</f>
        <v>9.4996284369581366E-2</v>
      </c>
    </row>
    <row r="520" spans="1:89" x14ac:dyDescent="0.2">
      <c r="A520" s="137" t="s">
        <v>31</v>
      </c>
      <c r="B520" s="206">
        <v>573</v>
      </c>
      <c r="C520" s="190">
        <v>847</v>
      </c>
      <c r="D520" s="191">
        <v>137</v>
      </c>
      <c r="E520" s="192">
        <v>324</v>
      </c>
      <c r="F520" s="189">
        <v>328</v>
      </c>
      <c r="G520" s="193">
        <v>1239</v>
      </c>
      <c r="H520" s="191">
        <v>717</v>
      </c>
      <c r="I520" s="192">
        <v>1081</v>
      </c>
      <c r="J520" s="189">
        <v>175</v>
      </c>
      <c r="K520" s="190">
        <v>49</v>
      </c>
      <c r="L520" s="191">
        <v>706</v>
      </c>
      <c r="M520" s="189">
        <v>167</v>
      </c>
      <c r="N520" s="194">
        <v>1012</v>
      </c>
      <c r="O520" s="207">
        <v>647</v>
      </c>
      <c r="P520" s="189">
        <v>424</v>
      </c>
      <c r="Q520" s="190">
        <v>390</v>
      </c>
      <c r="R520" s="191">
        <v>615</v>
      </c>
      <c r="S520" s="192">
        <v>581</v>
      </c>
      <c r="T520" s="189">
        <v>76</v>
      </c>
      <c r="U520" s="193">
        <v>35</v>
      </c>
      <c r="V520" s="191">
        <v>868</v>
      </c>
      <c r="W520" s="208">
        <v>419</v>
      </c>
      <c r="X520" s="189">
        <v>392</v>
      </c>
      <c r="Y520" s="193">
        <v>116</v>
      </c>
      <c r="Z520" s="191">
        <v>765</v>
      </c>
      <c r="AA520" s="189">
        <v>777</v>
      </c>
      <c r="AB520" s="172">
        <f t="shared" si="9072"/>
        <v>6788</v>
      </c>
      <c r="AC520" s="173">
        <f t="shared" si="9073"/>
        <v>6672</v>
      </c>
      <c r="BI520" s="137" t="s">
        <v>31</v>
      </c>
      <c r="BJ520" s="129">
        <f>B520/B529</f>
        <v>9.3368095160501874E-2</v>
      </c>
      <c r="BK520" s="130">
        <f t="shared" ref="BK520" si="9456">C520/C529</f>
        <v>9.9319887429643525E-2</v>
      </c>
      <c r="BL520" s="131">
        <f t="shared" ref="BL520" si="9457">D520/D529</f>
        <v>5.8075455701568461E-2</v>
      </c>
      <c r="BM520" s="132">
        <f t="shared" ref="BM520" si="9458">E520/E529</f>
        <v>0.10074626865671642</v>
      </c>
      <c r="BN520" s="129">
        <f t="shared" ref="BN520" si="9459">F520/F529</f>
        <v>4.1476985331310064E-2</v>
      </c>
      <c r="BO520" s="130">
        <f t="shared" ref="BO520" si="9460">G520/G529</f>
        <v>0.12568472306755935</v>
      </c>
      <c r="BP520" s="131">
        <f t="shared" ref="BP520" si="9461">H520/H529</f>
        <v>6.9604892728861278E-2</v>
      </c>
      <c r="BQ520" s="132">
        <f t="shared" ref="BQ520" si="9462">I520/I529</f>
        <v>9.0278937698346412E-2</v>
      </c>
      <c r="BR520" s="129">
        <f t="shared" ref="BR520" si="9463">J520/J529</f>
        <v>0.11437908496732026</v>
      </c>
      <c r="BS520" s="130">
        <f t="shared" ref="BS520" si="9464">K520/K529</f>
        <v>3.3538672142368241E-2</v>
      </c>
      <c r="BT520" s="131">
        <f t="shared" ref="BT520" si="9465">L520/L529</f>
        <v>0.13925049309664694</v>
      </c>
      <c r="BU520" s="129">
        <f t="shared" ref="BU520" si="9466">M520/M529</f>
        <v>3.7185482075261636E-2</v>
      </c>
      <c r="BV520" s="133">
        <f t="shared" ref="BV520" si="9467">N520/N529</f>
        <v>8.6362860556408946E-2</v>
      </c>
      <c r="BW520" s="134">
        <f t="shared" ref="BW520" si="9468">O520/O529</f>
        <v>6.3989714172683218E-2</v>
      </c>
      <c r="BX520" s="129">
        <f t="shared" ref="BX520" si="9469">P520/P529</f>
        <v>6.9955452895561793E-2</v>
      </c>
      <c r="BY520" s="130">
        <f t="shared" ref="BY520" si="9470">Q520/Q529</f>
        <v>8.0131497842613517E-2</v>
      </c>
      <c r="BZ520" s="131">
        <f t="shared" ref="BZ520" si="9471">R520/R529</f>
        <v>7.8413872242764249E-2</v>
      </c>
      <c r="CA520" s="132">
        <f t="shared" ref="CA520" si="9472">S520/S529</f>
        <v>8.7830687830687829E-2</v>
      </c>
      <c r="CB520" s="129">
        <f t="shared" ref="CB520" si="9473">T520/T529</f>
        <v>6.0654429369513166E-2</v>
      </c>
      <c r="CC520" s="130">
        <f t="shared" ref="CC520" si="9474">U520/U529</f>
        <v>3.4687809712586719E-2</v>
      </c>
      <c r="CD520" s="131">
        <f t="shared" ref="CD520" si="9475">V520/V529</f>
        <v>0.14544235924932977</v>
      </c>
      <c r="CE520" s="132">
        <f t="shared" ref="CE520" si="9476">W520/W529</f>
        <v>6.8263277940697295E-2</v>
      </c>
      <c r="CF520" s="129">
        <f t="shared" ref="CF520" si="9477">X520/X529</f>
        <v>7.9288025889967639E-2</v>
      </c>
      <c r="CG520" s="130">
        <f t="shared" ref="CG520" si="9478">Y520/Y529</f>
        <v>4.9871023215821153E-2</v>
      </c>
      <c r="CH520" s="131">
        <f t="shared" ref="CH520" si="9479">Z520/Z529</f>
        <v>7.7854671280276816E-2</v>
      </c>
      <c r="CI520" s="129">
        <f t="shared" ref="CI520" si="9480">AA520/AA529</f>
        <v>7.6581904198698994E-2</v>
      </c>
      <c r="CJ520" s="135">
        <f t="shared" ref="CJ520" si="9481">AB520/AB529</f>
        <v>8.388739217479424E-2</v>
      </c>
      <c r="CK520" s="136">
        <f t="shared" ref="CK520" si="9482">AC520/AC529</f>
        <v>8.2635620510279909E-2</v>
      </c>
    </row>
    <row r="521" spans="1:89" x14ac:dyDescent="0.2">
      <c r="A521" s="146" t="s">
        <v>32</v>
      </c>
      <c r="B521" s="203">
        <v>377</v>
      </c>
      <c r="C521" s="197">
        <v>825</v>
      </c>
      <c r="D521" s="198">
        <v>74</v>
      </c>
      <c r="E521" s="199">
        <v>376</v>
      </c>
      <c r="F521" s="196">
        <v>222</v>
      </c>
      <c r="G521" s="200">
        <v>1256</v>
      </c>
      <c r="H521" s="198">
        <v>566</v>
      </c>
      <c r="I521" s="199">
        <v>1230</v>
      </c>
      <c r="J521" s="196">
        <v>170</v>
      </c>
      <c r="K521" s="197">
        <v>96</v>
      </c>
      <c r="L521" s="198">
        <v>730</v>
      </c>
      <c r="M521" s="196">
        <v>143</v>
      </c>
      <c r="N521" s="201">
        <v>969</v>
      </c>
      <c r="O521" s="204">
        <v>812</v>
      </c>
      <c r="P521" s="196">
        <v>284</v>
      </c>
      <c r="Q521" s="197">
        <v>415</v>
      </c>
      <c r="R521" s="198">
        <v>370</v>
      </c>
      <c r="S521" s="199">
        <v>681</v>
      </c>
      <c r="T521" s="196">
        <v>57</v>
      </c>
      <c r="U521" s="200">
        <v>31</v>
      </c>
      <c r="V521" s="198">
        <v>692</v>
      </c>
      <c r="W521" s="205">
        <v>310</v>
      </c>
      <c r="X521" s="196">
        <v>271</v>
      </c>
      <c r="Y521" s="200">
        <v>171</v>
      </c>
      <c r="Z521" s="198">
        <v>538</v>
      </c>
      <c r="AA521" s="196">
        <v>775</v>
      </c>
      <c r="AB521" s="172">
        <f t="shared" si="9072"/>
        <v>5320</v>
      </c>
      <c r="AC521" s="173">
        <f t="shared" si="9073"/>
        <v>7121</v>
      </c>
      <c r="BI521" s="146" t="s">
        <v>32</v>
      </c>
      <c r="BJ521" s="129">
        <f>B521/B529</f>
        <v>6.1430666449405244E-2</v>
      </c>
      <c r="BK521" s="130">
        <f t="shared" ref="BK521" si="9483">C521/C529</f>
        <v>9.6740150093808625E-2</v>
      </c>
      <c r="BL521" s="131">
        <f t="shared" ref="BL521" si="9484">D521/D529</f>
        <v>3.1369224247562527E-2</v>
      </c>
      <c r="BM521" s="132">
        <f t="shared" ref="BM521" si="9485">E521/E529</f>
        <v>0.11691542288557213</v>
      </c>
      <c r="BN521" s="129">
        <f t="shared" ref="BN521" si="9486">F521/F529</f>
        <v>2.8072837632776935E-2</v>
      </c>
      <c r="BO521" s="130">
        <f t="shared" ref="BO521" si="9487">G521/G529</f>
        <v>0.12740921079326437</v>
      </c>
      <c r="BP521" s="131">
        <f t="shared" ref="BP521" si="9488">H521/H529</f>
        <v>5.4946121735753813E-2</v>
      </c>
      <c r="BQ521" s="132">
        <f t="shared" ref="BQ521" si="9489">I521/I529</f>
        <v>0.10272256555871054</v>
      </c>
      <c r="BR521" s="129">
        <f t="shared" ref="BR521" si="9490">J521/J529</f>
        <v>0.1111111111111111</v>
      </c>
      <c r="BS521" s="130">
        <f t="shared" ref="BS521" si="9491">K521/K529</f>
        <v>6.5708418891170434E-2</v>
      </c>
      <c r="BT521" s="131">
        <f t="shared" ref="BT521" si="9492">L521/L529</f>
        <v>0.14398422090729784</v>
      </c>
      <c r="BU521" s="129">
        <f t="shared" ref="BU521" si="9493">M521/M529</f>
        <v>3.1841460699176129E-2</v>
      </c>
      <c r="BV521" s="133">
        <f t="shared" ref="BV521" si="9494">N521/N529</f>
        <v>8.2693292370711727E-2</v>
      </c>
      <c r="BW521" s="134">
        <f t="shared" ref="BW521" si="9495">O521/O529</f>
        <v>8.0308574819503514E-2</v>
      </c>
      <c r="BX521" s="129">
        <f t="shared" ref="BX521" si="9496">P521/P529</f>
        <v>4.6856954297970634E-2</v>
      </c>
      <c r="BY521" s="130">
        <f t="shared" ref="BY521" si="9497">Q521/Q529</f>
        <v>8.5268132319704135E-2</v>
      </c>
      <c r="BZ521" s="131">
        <f t="shared" ref="BZ521" si="9498">R521/R529</f>
        <v>4.7175825576947598E-2</v>
      </c>
      <c r="CA521" s="132">
        <f t="shared" ref="CA521" si="9499">S521/S529</f>
        <v>0.10294784580498866</v>
      </c>
      <c r="CB521" s="129">
        <f t="shared" ref="CB521" si="9500">T521/T529</f>
        <v>4.5490822027134878E-2</v>
      </c>
      <c r="CC521" s="130">
        <f t="shared" ref="CC521" si="9501">U521/U529</f>
        <v>3.0723488602576808E-2</v>
      </c>
      <c r="CD521" s="131">
        <f t="shared" ref="CD521" si="9502">V521/V529</f>
        <v>0.11595174262734584</v>
      </c>
      <c r="CE521" s="132">
        <f t="shared" ref="CE521" si="9503">W521/W529</f>
        <v>5.0505050505050504E-2</v>
      </c>
      <c r="CF521" s="129">
        <f t="shared" ref="CF521" si="9504">X521/X529</f>
        <v>5.4813915857605179E-2</v>
      </c>
      <c r="CG521" s="130">
        <f t="shared" ref="CG521" si="9505">Y521/Y529</f>
        <v>7.3516766981943246E-2</v>
      </c>
      <c r="CH521" s="131">
        <f t="shared" ref="CH521" si="9506">Z521/Z529</f>
        <v>5.4752696926521474E-2</v>
      </c>
      <c r="CI521" s="129">
        <f t="shared" ref="CI521" si="9507">AA521/AA529</f>
        <v>7.638478218016953E-2</v>
      </c>
      <c r="CJ521" s="135">
        <f t="shared" ref="CJ521" si="9508">AB521/AB529</f>
        <v>6.5745569588966601E-2</v>
      </c>
      <c r="CK521" s="136">
        <f t="shared" ref="CK521" si="9509">AC521/AC529</f>
        <v>8.8196680703492694E-2</v>
      </c>
    </row>
    <row r="522" spans="1:89" x14ac:dyDescent="0.2">
      <c r="A522" s="137" t="s">
        <v>33</v>
      </c>
      <c r="B522" s="206">
        <v>99</v>
      </c>
      <c r="C522" s="190">
        <v>291</v>
      </c>
      <c r="D522" s="191">
        <v>47</v>
      </c>
      <c r="E522" s="192">
        <v>152</v>
      </c>
      <c r="F522" s="189">
        <v>118</v>
      </c>
      <c r="G522" s="193">
        <v>368</v>
      </c>
      <c r="H522" s="191">
        <v>193</v>
      </c>
      <c r="I522" s="192">
        <v>329</v>
      </c>
      <c r="J522" s="189">
        <v>48</v>
      </c>
      <c r="K522" s="190">
        <v>17</v>
      </c>
      <c r="L522" s="191">
        <v>148</v>
      </c>
      <c r="M522" s="189">
        <v>104</v>
      </c>
      <c r="N522" s="194">
        <v>179</v>
      </c>
      <c r="O522" s="207">
        <v>256</v>
      </c>
      <c r="P522" s="189">
        <v>119</v>
      </c>
      <c r="Q522" s="190">
        <v>148</v>
      </c>
      <c r="R522" s="191">
        <v>161</v>
      </c>
      <c r="S522" s="192">
        <v>180</v>
      </c>
      <c r="T522" s="189">
        <v>21</v>
      </c>
      <c r="U522" s="193">
        <v>69</v>
      </c>
      <c r="V522" s="191">
        <v>145</v>
      </c>
      <c r="W522" s="208">
        <v>107</v>
      </c>
      <c r="X522" s="189">
        <v>61</v>
      </c>
      <c r="Y522" s="193">
        <v>108</v>
      </c>
      <c r="Z522" s="191">
        <v>234</v>
      </c>
      <c r="AA522" s="189">
        <v>254</v>
      </c>
      <c r="AB522" s="172">
        <f t="shared" si="9072"/>
        <v>1573</v>
      </c>
      <c r="AC522" s="173">
        <f t="shared" si="9073"/>
        <v>2383</v>
      </c>
      <c r="BI522" s="137" t="s">
        <v>33</v>
      </c>
      <c r="BJ522" s="129">
        <f>B522/B529</f>
        <v>1.6131660420400849E-2</v>
      </c>
      <c r="BK522" s="130">
        <f t="shared" ref="BK522" si="9510">C522/C529</f>
        <v>3.4122889305816133E-2</v>
      </c>
      <c r="BL522" s="131">
        <f t="shared" ref="BL522" si="9511">D522/D529</f>
        <v>1.9923696481559984E-2</v>
      </c>
      <c r="BM522" s="132">
        <f t="shared" ref="BM522" si="9512">E522/E529</f>
        <v>4.7263681592039801E-2</v>
      </c>
      <c r="BN522" s="129">
        <f t="shared" ref="BN522" si="9513">F522/F529</f>
        <v>1.4921598381385938E-2</v>
      </c>
      <c r="BO522" s="130">
        <f t="shared" ref="BO522" si="9514">G522/G529</f>
        <v>3.7330087238790832E-2</v>
      </c>
      <c r="BP522" s="131">
        <f t="shared" ref="BP522" si="9515">H522/H529</f>
        <v>1.8736045044170469E-2</v>
      </c>
      <c r="BQ522" s="132">
        <f t="shared" ref="BQ522" si="9516">I522/I529</f>
        <v>2.7476198429931518E-2</v>
      </c>
      <c r="BR522" s="129">
        <f t="shared" ref="BR522" si="9517">J522/J529</f>
        <v>3.1372549019607843E-2</v>
      </c>
      <c r="BS522" s="130">
        <f t="shared" ref="BS522" si="9518">K522/K529</f>
        <v>1.1635865845311431E-2</v>
      </c>
      <c r="BT522" s="131">
        <f t="shared" ref="BT522" si="9519">L522/L529</f>
        <v>2.9191321499013805E-2</v>
      </c>
      <c r="BU522" s="129">
        <f t="shared" ref="BU522" si="9520">M522/M529</f>
        <v>2.3157425963037187E-2</v>
      </c>
      <c r="BV522" s="133">
        <f t="shared" ref="BV522" si="9521">N522/N529</f>
        <v>1.5275644307902372E-2</v>
      </c>
      <c r="BW522" s="134">
        <f t="shared" ref="BW522" si="9522">O522/O529</f>
        <v>2.5318959549006034E-2</v>
      </c>
      <c r="BX522" s="129">
        <f t="shared" ref="BX522" si="9523">P522/P529</f>
        <v>1.9633723807952481E-2</v>
      </c>
      <c r="BY522" s="130">
        <f t="shared" ref="BY522" si="9524">Q522/Q529</f>
        <v>3.0408876104376412E-2</v>
      </c>
      <c r="BZ522" s="131">
        <f t="shared" ref="BZ522" si="9525">R522/R529</f>
        <v>2.0527859237536656E-2</v>
      </c>
      <c r="CA522" s="132">
        <f t="shared" ref="CA522" si="9526">S522/S529</f>
        <v>2.7210884353741496E-2</v>
      </c>
      <c r="CB522" s="129">
        <f t="shared" ref="CB522" si="9527">T522/T529</f>
        <v>1.6759776536312849E-2</v>
      </c>
      <c r="CC522" s="130">
        <f t="shared" ref="CC522" si="9528">U522/U529</f>
        <v>6.8384539147670967E-2</v>
      </c>
      <c r="CD522" s="131">
        <f t="shared" ref="CD522" si="9529">V522/V529</f>
        <v>2.4296246648793565E-2</v>
      </c>
      <c r="CE522" s="132">
        <f t="shared" ref="CE522" si="9530">W522/W529</f>
        <v>1.7432388400130335E-2</v>
      </c>
      <c r="CF522" s="129">
        <f t="shared" ref="CF522" si="9531">X522/X529</f>
        <v>1.2338187702265371E-2</v>
      </c>
      <c r="CG522" s="130">
        <f t="shared" ref="CG522" si="9532">Y522/Y529</f>
        <v>4.6431642304385214E-2</v>
      </c>
      <c r="CH522" s="131">
        <f t="shared" ref="CH522" si="9533">Z522/Z529</f>
        <v>2.381437003867291E-2</v>
      </c>
      <c r="CI522" s="129">
        <f t="shared" ref="CI522" si="9534">AA522/AA529</f>
        <v>2.5034496353242657E-2</v>
      </c>
      <c r="CJ522" s="135">
        <f t="shared" ref="CJ522" si="9535">AB522/AB529</f>
        <v>1.9439432511925654E-2</v>
      </c>
      <c r="CK522" s="136">
        <f t="shared" ref="CK522" si="9536">AC522/AC529</f>
        <v>2.9514490958632646E-2</v>
      </c>
    </row>
    <row r="523" spans="1:89" x14ac:dyDescent="0.2">
      <c r="A523" s="146" t="s">
        <v>34</v>
      </c>
      <c r="B523" s="203">
        <v>12</v>
      </c>
      <c r="C523" s="197">
        <v>69</v>
      </c>
      <c r="D523" s="198">
        <v>8</v>
      </c>
      <c r="E523" s="199">
        <v>59</v>
      </c>
      <c r="F523" s="196">
        <v>21</v>
      </c>
      <c r="G523" s="200">
        <v>68</v>
      </c>
      <c r="H523" s="198">
        <v>58</v>
      </c>
      <c r="I523" s="199">
        <v>101</v>
      </c>
      <c r="J523" s="196">
        <v>12</v>
      </c>
      <c r="K523" s="197">
        <v>7</v>
      </c>
      <c r="L523" s="198">
        <v>39</v>
      </c>
      <c r="M523" s="196">
        <v>32</v>
      </c>
      <c r="N523" s="201">
        <v>51</v>
      </c>
      <c r="O523" s="204">
        <v>104</v>
      </c>
      <c r="P523" s="196">
        <v>58</v>
      </c>
      <c r="Q523" s="197">
        <v>43</v>
      </c>
      <c r="R523" s="198">
        <v>63</v>
      </c>
      <c r="S523" s="199">
        <v>40</v>
      </c>
      <c r="T523" s="196">
        <v>13</v>
      </c>
      <c r="U523" s="200">
        <v>22</v>
      </c>
      <c r="V523" s="198">
        <v>34</v>
      </c>
      <c r="W523" s="205">
        <v>37</v>
      </c>
      <c r="X523" s="196">
        <v>33</v>
      </c>
      <c r="Y523" s="200">
        <v>57</v>
      </c>
      <c r="Z523" s="198">
        <v>58</v>
      </c>
      <c r="AA523" s="196">
        <v>83</v>
      </c>
      <c r="AB523" s="172">
        <f t="shared" si="9072"/>
        <v>460</v>
      </c>
      <c r="AC523" s="173">
        <f t="shared" si="9073"/>
        <v>722</v>
      </c>
      <c r="BI523" s="146" t="s">
        <v>34</v>
      </c>
      <c r="BJ523" s="129">
        <f>B523/B529</f>
        <v>1.9553527782304059E-3</v>
      </c>
      <c r="BK523" s="130">
        <f t="shared" ref="BK523" si="9537">C523/C529</f>
        <v>8.0909943714821755E-3</v>
      </c>
      <c r="BL523" s="131">
        <f t="shared" ref="BL523" si="9538">D523/D529</f>
        <v>3.3912674862229758E-3</v>
      </c>
      <c r="BM523" s="132">
        <f t="shared" ref="BM523" si="9539">E523/E529</f>
        <v>1.8345771144278607E-2</v>
      </c>
      <c r="BN523" s="129">
        <f t="shared" ref="BN523" si="9540">F523/F529</f>
        <v>2.6555386949924128E-3</v>
      </c>
      <c r="BO523" s="130">
        <f t="shared" ref="BO523" si="9541">G523/G529</f>
        <v>6.8979509028200443E-3</v>
      </c>
      <c r="BP523" s="131">
        <f t="shared" ref="BP523" si="9542">H523/H529</f>
        <v>5.6305213086108143E-3</v>
      </c>
      <c r="BQ523" s="132">
        <f t="shared" ref="BQ523" si="9543">I523/I529</f>
        <v>8.4349423751461493E-3</v>
      </c>
      <c r="BR523" s="129">
        <f t="shared" ref="BR523" si="9544">J523/J529</f>
        <v>7.8431372549019607E-3</v>
      </c>
      <c r="BS523" s="130">
        <f t="shared" ref="BS523" si="9545">K523/K529</f>
        <v>4.7912388774811769E-3</v>
      </c>
      <c r="BT523" s="131">
        <f t="shared" ref="BT523" si="9546">L523/L529</f>
        <v>7.6923076923076927E-3</v>
      </c>
      <c r="BU523" s="129">
        <f t="shared" ref="BU523" si="9547">M523/M529</f>
        <v>7.1253618347806727E-3</v>
      </c>
      <c r="BV523" s="133">
        <f t="shared" ref="BV523" si="9548">N523/N529</f>
        <v>4.3522785458269334E-3</v>
      </c>
      <c r="BW523" s="134">
        <f t="shared" ref="BW523" si="9549">O523/O529</f>
        <v>1.0285827316783701E-2</v>
      </c>
      <c r="BX523" s="129">
        <f t="shared" ref="BX523" si="9550">P523/P529</f>
        <v>9.5693779904306216E-3</v>
      </c>
      <c r="BY523" s="130">
        <f t="shared" ref="BY523" si="9551">Q523/Q529</f>
        <v>8.8350113005958488E-3</v>
      </c>
      <c r="BZ523" s="131">
        <f t="shared" ref="BZ523" si="9552">R523/R529</f>
        <v>8.0326405712099966E-3</v>
      </c>
      <c r="CA523" s="132">
        <f t="shared" ref="CA523" si="9553">S523/S529</f>
        <v>6.0468631897203327E-3</v>
      </c>
      <c r="CB523" s="129">
        <f t="shared" ref="CB523" si="9554">T523/T529</f>
        <v>1.0375099760574621E-2</v>
      </c>
      <c r="CC523" s="130">
        <f t="shared" ref="CC523" si="9555">U523/U529</f>
        <v>2.1803766105054509E-2</v>
      </c>
      <c r="CD523" s="131">
        <f t="shared" ref="CD523" si="9556">V523/V529</f>
        <v>5.6970509383378019E-3</v>
      </c>
      <c r="CE523" s="132">
        <f t="shared" ref="CE523" si="9557">W523/W529</f>
        <v>6.0280221570544155E-3</v>
      </c>
      <c r="CF523" s="129">
        <f t="shared" ref="CF523" si="9558">X523/X529</f>
        <v>6.6747572815533977E-3</v>
      </c>
      <c r="CG523" s="130">
        <f t="shared" ref="CG523" si="9559">Y523/Y529</f>
        <v>2.4505588993981083E-2</v>
      </c>
      <c r="CH523" s="131">
        <f t="shared" ref="CH523" si="9560">Z523/Z529</f>
        <v>5.9027071036026864E-3</v>
      </c>
      <c r="CI523" s="129">
        <f t="shared" ref="CI523" si="9561">AA523/AA529</f>
        <v>8.1805637689729947E-3</v>
      </c>
      <c r="CJ523" s="135">
        <f t="shared" ref="CJ523" si="9562">AB523/AB529</f>
        <v>5.6847672952865863E-3</v>
      </c>
      <c r="CK523" s="136">
        <f t="shared" ref="CK523" si="9563">AC523/AC529</f>
        <v>8.942283874163983E-3</v>
      </c>
    </row>
    <row r="524" spans="1:89" x14ac:dyDescent="0.2">
      <c r="A524" s="137" t="s">
        <v>35</v>
      </c>
      <c r="B524" s="206">
        <v>0</v>
      </c>
      <c r="C524" s="190">
        <v>25</v>
      </c>
      <c r="D524" s="191">
        <v>0</v>
      </c>
      <c r="E524" s="192">
        <v>17</v>
      </c>
      <c r="F524" s="189">
        <v>1</v>
      </c>
      <c r="G524" s="193">
        <v>27</v>
      </c>
      <c r="H524" s="191">
        <v>8</v>
      </c>
      <c r="I524" s="192">
        <v>26</v>
      </c>
      <c r="J524" s="189">
        <v>5</v>
      </c>
      <c r="K524" s="190">
        <v>3</v>
      </c>
      <c r="L524" s="191">
        <v>11</v>
      </c>
      <c r="M524" s="189">
        <v>3</v>
      </c>
      <c r="N524" s="194">
        <v>7</v>
      </c>
      <c r="O524" s="207">
        <v>6</v>
      </c>
      <c r="P524" s="189">
        <v>18</v>
      </c>
      <c r="Q524" s="190">
        <v>1</v>
      </c>
      <c r="R524" s="191">
        <v>5</v>
      </c>
      <c r="S524" s="192">
        <v>5</v>
      </c>
      <c r="T524" s="189">
        <v>2</v>
      </c>
      <c r="U524" s="193">
        <v>2</v>
      </c>
      <c r="V524" s="191">
        <v>5</v>
      </c>
      <c r="W524" s="208">
        <v>2</v>
      </c>
      <c r="X524" s="189">
        <v>3</v>
      </c>
      <c r="Y524" s="193">
        <v>0</v>
      </c>
      <c r="Z524" s="191">
        <v>4</v>
      </c>
      <c r="AA524" s="189">
        <v>7</v>
      </c>
      <c r="AB524" s="172">
        <f t="shared" si="9072"/>
        <v>69</v>
      </c>
      <c r="AC524" s="173">
        <f t="shared" si="9073"/>
        <v>124</v>
      </c>
      <c r="BI524" s="137" t="s">
        <v>35</v>
      </c>
      <c r="BJ524" s="129">
        <f>B524/B529</f>
        <v>0</v>
      </c>
      <c r="BK524" s="130">
        <f t="shared" ref="BK524" si="9564">C524/C529</f>
        <v>2.9315196998123826E-3</v>
      </c>
      <c r="BL524" s="131">
        <f t="shared" ref="BL524" si="9565">D524/D529</f>
        <v>0</v>
      </c>
      <c r="BM524" s="132">
        <f t="shared" ref="BM524" si="9566">E524/E529</f>
        <v>5.2860696517412938E-3</v>
      </c>
      <c r="BN524" s="129">
        <f t="shared" ref="BN524" si="9567">F524/F529</f>
        <v>1.2645422357106728E-4</v>
      </c>
      <c r="BO524" s="130">
        <f t="shared" ref="BO524" si="9568">G524/G529</f>
        <v>2.7388922702373708E-3</v>
      </c>
      <c r="BP524" s="131">
        <f t="shared" ref="BP524" si="9569">H524/H529</f>
        <v>7.766236287739055E-4</v>
      </c>
      <c r="BQ524" s="132">
        <f t="shared" ref="BQ524" si="9570">I524/I529</f>
        <v>2.1713713044930684E-3</v>
      </c>
      <c r="BR524" s="129">
        <f t="shared" ref="BR524" si="9571">J524/J529</f>
        <v>3.2679738562091504E-3</v>
      </c>
      <c r="BS524" s="130">
        <f t="shared" ref="BS524" si="9572">K524/K529</f>
        <v>2.0533880903490761E-3</v>
      </c>
      <c r="BT524" s="131">
        <f t="shared" ref="BT524" si="9573">L524/L529</f>
        <v>2.1696252465483235E-3</v>
      </c>
      <c r="BU524" s="129">
        <f t="shared" ref="BU524" si="9574">M524/M529</f>
        <v>6.680026720106881E-4</v>
      </c>
      <c r="BV524" s="133">
        <f t="shared" ref="BV524" si="9575">N524/N529</f>
        <v>5.9737156511350056E-4</v>
      </c>
      <c r="BW524" s="134">
        <f t="shared" ref="BW524" si="9576">O524/O529</f>
        <v>5.9341311442982889E-4</v>
      </c>
      <c r="BX524" s="129">
        <f t="shared" ref="BX524" si="9577">P524/P529</f>
        <v>2.9698069625474343E-3</v>
      </c>
      <c r="BY524" s="130">
        <f t="shared" ref="BY524" si="9578">Q524/Q529</f>
        <v>2.0546537908362441E-4</v>
      </c>
      <c r="BZ524" s="131">
        <f t="shared" ref="BZ524" si="9579">R524/R529</f>
        <v>6.3751115644523784E-4</v>
      </c>
      <c r="CA524" s="132">
        <f t="shared" ref="CA524" si="9580">S524/S529</f>
        <v>7.5585789871504159E-4</v>
      </c>
      <c r="CB524" s="129">
        <f t="shared" ref="CB524" si="9581">T524/T529</f>
        <v>1.5961691939345571E-3</v>
      </c>
      <c r="CC524" s="130">
        <f t="shared" ref="CC524" si="9582">U524/U529</f>
        <v>1.9821605550049554E-3</v>
      </c>
      <c r="CD524" s="131">
        <f t="shared" ref="CD524" si="9583">V524/V529</f>
        <v>8.3780160857908849E-4</v>
      </c>
      <c r="CE524" s="132">
        <f t="shared" ref="CE524" si="9584">W524/W529</f>
        <v>3.2583903551645487E-4</v>
      </c>
      <c r="CF524" s="129">
        <f t="shared" ref="CF524" si="9585">X524/X529</f>
        <v>6.0679611650485432E-4</v>
      </c>
      <c r="CG524" s="130">
        <f t="shared" ref="CG524" si="9586">Y524/Y529</f>
        <v>0</v>
      </c>
      <c r="CH524" s="131">
        <f t="shared" ref="CH524" si="9587">Z524/Z529</f>
        <v>4.0708324852432322E-4</v>
      </c>
      <c r="CI524" s="129">
        <f t="shared" ref="CI524" si="9588">AA524/AA529</f>
        <v>6.8992706485314413E-4</v>
      </c>
      <c r="CJ524" s="135">
        <f t="shared" ref="CJ524" si="9589">AB524/AB529</f>
        <v>8.5271509429298801E-4</v>
      </c>
      <c r="CK524" s="136">
        <f t="shared" ref="CK524" si="9590">AC524/AC529</f>
        <v>1.5357939063661134E-3</v>
      </c>
    </row>
    <row r="525" spans="1:89" x14ac:dyDescent="0.2">
      <c r="A525" s="146" t="s">
        <v>36</v>
      </c>
      <c r="B525" s="203"/>
      <c r="C525" s="197"/>
      <c r="D525" s="198"/>
      <c r="E525" s="199"/>
      <c r="F525" s="196"/>
      <c r="G525" s="200"/>
      <c r="H525" s="198"/>
      <c r="I525" s="199"/>
      <c r="J525" s="196"/>
      <c r="K525" s="200"/>
      <c r="L525" s="198"/>
      <c r="M525" s="196"/>
      <c r="N525" s="201"/>
      <c r="O525" s="204"/>
      <c r="P525" s="196"/>
      <c r="Q525" s="200"/>
      <c r="R525" s="198"/>
      <c r="S525" s="199"/>
      <c r="T525" s="196"/>
      <c r="U525" s="200"/>
      <c r="V525" s="198"/>
      <c r="W525" s="199"/>
      <c r="X525" s="196"/>
      <c r="Y525" s="200"/>
      <c r="Z525" s="198"/>
      <c r="AA525" s="196"/>
      <c r="AB525" s="172">
        <f t="shared" si="9072"/>
        <v>0</v>
      </c>
      <c r="AC525" s="173">
        <f t="shared" si="9073"/>
        <v>0</v>
      </c>
      <c r="BI525" s="146" t="s">
        <v>36</v>
      </c>
      <c r="BJ525" s="129">
        <f>B525/B529</f>
        <v>0</v>
      </c>
      <c r="BK525" s="130">
        <f t="shared" ref="BK525" si="9591">C525/C529</f>
        <v>0</v>
      </c>
      <c r="BL525" s="131">
        <f t="shared" ref="BL525" si="9592">D525/D529</f>
        <v>0</v>
      </c>
      <c r="BM525" s="132">
        <f t="shared" ref="BM525" si="9593">E525/E529</f>
        <v>0</v>
      </c>
      <c r="BN525" s="129">
        <f t="shared" ref="BN525" si="9594">F525/F529</f>
        <v>0</v>
      </c>
      <c r="BO525" s="130">
        <f t="shared" ref="BO525" si="9595">G525/G529</f>
        <v>0</v>
      </c>
      <c r="BP525" s="131">
        <f t="shared" ref="BP525" si="9596">H525/H529</f>
        <v>0</v>
      </c>
      <c r="BQ525" s="132">
        <f t="shared" ref="BQ525" si="9597">I525/I529</f>
        <v>0</v>
      </c>
      <c r="BR525" s="129">
        <f t="shared" ref="BR525" si="9598">J525/J529</f>
        <v>0</v>
      </c>
      <c r="BS525" s="130">
        <f t="shared" ref="BS525" si="9599">K525/K529</f>
        <v>0</v>
      </c>
      <c r="BT525" s="131">
        <f t="shared" ref="BT525" si="9600">L525/L529</f>
        <v>0</v>
      </c>
      <c r="BU525" s="129">
        <f t="shared" ref="BU525" si="9601">M525/M529</f>
        <v>0</v>
      </c>
      <c r="BV525" s="133">
        <f t="shared" ref="BV525" si="9602">N525/N529</f>
        <v>0</v>
      </c>
      <c r="BW525" s="134">
        <f t="shared" ref="BW525" si="9603">O525/O529</f>
        <v>0</v>
      </c>
      <c r="BX525" s="129">
        <f t="shared" ref="BX525" si="9604">P525/P529</f>
        <v>0</v>
      </c>
      <c r="BY525" s="130">
        <f t="shared" ref="BY525" si="9605">Q525/Q529</f>
        <v>0</v>
      </c>
      <c r="BZ525" s="131">
        <f t="shared" ref="BZ525" si="9606">R525/R529</f>
        <v>0</v>
      </c>
      <c r="CA525" s="132">
        <f t="shared" ref="CA525" si="9607">S525/S529</f>
        <v>0</v>
      </c>
      <c r="CB525" s="129">
        <f t="shared" ref="CB525" si="9608">T525/T529</f>
        <v>0</v>
      </c>
      <c r="CC525" s="130">
        <f t="shared" ref="CC525" si="9609">U525/U529</f>
        <v>0</v>
      </c>
      <c r="CD525" s="131">
        <f t="shared" ref="CD525" si="9610">V525/V529</f>
        <v>0</v>
      </c>
      <c r="CE525" s="132">
        <f t="shared" ref="CE525" si="9611">W525/W529</f>
        <v>0</v>
      </c>
      <c r="CF525" s="129">
        <f t="shared" ref="CF525" si="9612">X525/X529</f>
        <v>0</v>
      </c>
      <c r="CG525" s="130">
        <f t="shared" ref="CG525" si="9613">Y525/Y529</f>
        <v>0</v>
      </c>
      <c r="CH525" s="131">
        <f t="shared" ref="CH525" si="9614">Z525/Z529</f>
        <v>0</v>
      </c>
      <c r="CI525" s="129">
        <f t="shared" ref="CI525" si="9615">AA525/AA529</f>
        <v>0</v>
      </c>
      <c r="CJ525" s="135">
        <f t="shared" ref="CJ525" si="9616">AB525/AB529</f>
        <v>0</v>
      </c>
      <c r="CK525" s="136">
        <f t="shared" ref="CK525" si="9617">AC525/AC529</f>
        <v>0</v>
      </c>
    </row>
    <row r="526" spans="1:89" x14ac:dyDescent="0.2">
      <c r="A526" s="137" t="s">
        <v>37</v>
      </c>
      <c r="B526" s="59"/>
      <c r="C526" s="60"/>
      <c r="D526" s="139"/>
      <c r="E526" s="140"/>
      <c r="F526" s="138"/>
      <c r="G526" s="141"/>
      <c r="H526" s="139"/>
      <c r="I526" s="140"/>
      <c r="J526" s="138"/>
      <c r="K526" s="141"/>
      <c r="L526" s="139"/>
      <c r="M526" s="138"/>
      <c r="N526" s="142"/>
      <c r="O526" s="143"/>
      <c r="P526" s="138"/>
      <c r="Q526" s="141"/>
      <c r="R526" s="139"/>
      <c r="S526" s="140"/>
      <c r="T526" s="138"/>
      <c r="U526" s="141"/>
      <c r="V526" s="139"/>
      <c r="W526" s="140"/>
      <c r="X526" s="138"/>
      <c r="Y526" s="141"/>
      <c r="Z526" s="144"/>
      <c r="AA526" s="145"/>
      <c r="AB526" s="172">
        <f t="shared" si="9072"/>
        <v>0</v>
      </c>
      <c r="AC526" s="173">
        <f t="shared" si="9073"/>
        <v>0</v>
      </c>
      <c r="BI526" s="137" t="s">
        <v>37</v>
      </c>
      <c r="BJ526" s="129">
        <f>B526/B529</f>
        <v>0</v>
      </c>
      <c r="BK526" s="130">
        <f t="shared" ref="BK526" si="9618">C526/C529</f>
        <v>0</v>
      </c>
      <c r="BL526" s="131">
        <f t="shared" ref="BL526" si="9619">D526/D529</f>
        <v>0</v>
      </c>
      <c r="BM526" s="132">
        <f t="shared" ref="BM526" si="9620">E526/E529</f>
        <v>0</v>
      </c>
      <c r="BN526" s="129">
        <f t="shared" ref="BN526" si="9621">F526/F529</f>
        <v>0</v>
      </c>
      <c r="BO526" s="130">
        <f t="shared" ref="BO526" si="9622">G526/G529</f>
        <v>0</v>
      </c>
      <c r="BP526" s="131">
        <f t="shared" ref="BP526" si="9623">H526/H529</f>
        <v>0</v>
      </c>
      <c r="BQ526" s="132">
        <f t="shared" ref="BQ526" si="9624">I526/I529</f>
        <v>0</v>
      </c>
      <c r="BR526" s="129">
        <f t="shared" ref="BR526" si="9625">J526/J529</f>
        <v>0</v>
      </c>
      <c r="BS526" s="130">
        <f t="shared" ref="BS526" si="9626">K526/K529</f>
        <v>0</v>
      </c>
      <c r="BT526" s="131">
        <f t="shared" ref="BT526" si="9627">L526/L529</f>
        <v>0</v>
      </c>
      <c r="BU526" s="129">
        <f t="shared" ref="BU526" si="9628">M526/M529</f>
        <v>0</v>
      </c>
      <c r="BV526" s="133">
        <f t="shared" ref="BV526" si="9629">N526/N529</f>
        <v>0</v>
      </c>
      <c r="BW526" s="134">
        <f t="shared" ref="BW526" si="9630">O526/O529</f>
        <v>0</v>
      </c>
      <c r="BX526" s="129">
        <f t="shared" ref="BX526" si="9631">P526/P529</f>
        <v>0</v>
      </c>
      <c r="BY526" s="130">
        <f t="shared" ref="BY526" si="9632">Q526/Q529</f>
        <v>0</v>
      </c>
      <c r="BZ526" s="131">
        <f t="shared" ref="BZ526" si="9633">R526/R529</f>
        <v>0</v>
      </c>
      <c r="CA526" s="132">
        <f t="shared" ref="CA526" si="9634">S526/S529</f>
        <v>0</v>
      </c>
      <c r="CB526" s="129">
        <f t="shared" ref="CB526" si="9635">T526/T529</f>
        <v>0</v>
      </c>
      <c r="CC526" s="130">
        <f t="shared" ref="CC526" si="9636">U526/U529</f>
        <v>0</v>
      </c>
      <c r="CD526" s="131">
        <f t="shared" ref="CD526" si="9637">V526/V529</f>
        <v>0</v>
      </c>
      <c r="CE526" s="132">
        <f t="shared" ref="CE526" si="9638">W526/W529</f>
        <v>0</v>
      </c>
      <c r="CF526" s="129">
        <f t="shared" ref="CF526" si="9639">X526/X529</f>
        <v>0</v>
      </c>
      <c r="CG526" s="130">
        <f t="shared" ref="CG526" si="9640">Y526/Y529</f>
        <v>0</v>
      </c>
      <c r="CH526" s="131">
        <f t="shared" ref="CH526" si="9641">Z526/Z529</f>
        <v>0</v>
      </c>
      <c r="CI526" s="129">
        <f t="shared" ref="CI526" si="9642">AA526/AA529</f>
        <v>0</v>
      </c>
      <c r="CJ526" s="135">
        <f t="shared" ref="CJ526" si="9643">AB526/AB529</f>
        <v>0</v>
      </c>
      <c r="CK526" s="136">
        <f t="shared" ref="CK526" si="9644">AC526/AC529</f>
        <v>0</v>
      </c>
    </row>
    <row r="527" spans="1:89" x14ac:dyDescent="0.2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si="9072"/>
        <v>0</v>
      </c>
      <c r="AC527" s="173">
        <f t="shared" si="9073"/>
        <v>0</v>
      </c>
      <c r="BI527" s="146" t="s">
        <v>38</v>
      </c>
      <c r="BJ527" s="129">
        <f>B527/B529</f>
        <v>0</v>
      </c>
      <c r="BK527" s="130">
        <f t="shared" ref="BK527" si="9645">C527/C529</f>
        <v>0</v>
      </c>
      <c r="BL527" s="131">
        <f t="shared" ref="BL527" si="9646">D527/D529</f>
        <v>0</v>
      </c>
      <c r="BM527" s="132">
        <f t="shared" ref="BM527" si="9647">E527/E529</f>
        <v>0</v>
      </c>
      <c r="BN527" s="129">
        <f t="shared" ref="BN527" si="9648">F527/F529</f>
        <v>0</v>
      </c>
      <c r="BO527" s="130">
        <f t="shared" ref="BO527" si="9649">G527/G529</f>
        <v>0</v>
      </c>
      <c r="BP527" s="131">
        <f t="shared" ref="BP527" si="9650">H527/H529</f>
        <v>0</v>
      </c>
      <c r="BQ527" s="132">
        <f t="shared" ref="BQ527" si="9651">I527/I529</f>
        <v>0</v>
      </c>
      <c r="BR527" s="129">
        <f t="shared" ref="BR527" si="9652">J527/J529</f>
        <v>0</v>
      </c>
      <c r="BS527" s="130">
        <f t="shared" ref="BS527" si="9653">K527/K529</f>
        <v>0</v>
      </c>
      <c r="BT527" s="131">
        <f t="shared" ref="BT527" si="9654">L527/L529</f>
        <v>0</v>
      </c>
      <c r="BU527" s="129">
        <f t="shared" ref="BU527" si="9655">M527/M529</f>
        <v>0</v>
      </c>
      <c r="BV527" s="133">
        <f t="shared" ref="BV527" si="9656">N527/N529</f>
        <v>0</v>
      </c>
      <c r="BW527" s="134">
        <f t="shared" ref="BW527" si="9657">O527/O529</f>
        <v>0</v>
      </c>
      <c r="BX527" s="129">
        <f t="shared" ref="BX527" si="9658">P527/P529</f>
        <v>0</v>
      </c>
      <c r="BY527" s="130">
        <f t="shared" ref="BY527" si="9659">Q527/Q529</f>
        <v>0</v>
      </c>
      <c r="BZ527" s="131">
        <f t="shared" ref="BZ527" si="9660">R527/R529</f>
        <v>0</v>
      </c>
      <c r="CA527" s="132">
        <f t="shared" ref="CA527" si="9661">S527/S529</f>
        <v>0</v>
      </c>
      <c r="CB527" s="129">
        <f t="shared" ref="CB527" si="9662">T527/T529</f>
        <v>0</v>
      </c>
      <c r="CC527" s="130">
        <f t="shared" ref="CC527" si="9663">U527/U529</f>
        <v>0</v>
      </c>
      <c r="CD527" s="131">
        <f t="shared" ref="CD527" si="9664">V527/V529</f>
        <v>0</v>
      </c>
      <c r="CE527" s="132">
        <f t="shared" ref="CE527" si="9665">W527/W529</f>
        <v>0</v>
      </c>
      <c r="CF527" s="129">
        <f t="shared" ref="CF527" si="9666">X527/X529</f>
        <v>0</v>
      </c>
      <c r="CG527" s="130">
        <f t="shared" ref="CG527" si="9667">Y527/Y529</f>
        <v>0</v>
      </c>
      <c r="CH527" s="131">
        <f t="shared" ref="CH527" si="9668">Z527/Z529</f>
        <v>0</v>
      </c>
      <c r="CI527" s="129">
        <f t="shared" ref="CI527" si="9669">AA527/AA529</f>
        <v>0</v>
      </c>
      <c r="CJ527" s="135">
        <f t="shared" ref="CJ527" si="9670">AB527/AB529</f>
        <v>0</v>
      </c>
      <c r="CK527" s="136">
        <f t="shared" ref="CK527" si="9671">AC527/AC529</f>
        <v>0</v>
      </c>
    </row>
    <row r="528" spans="1:89" ht="13.5" thickBot="1" x14ac:dyDescent="0.25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072"/>
        <v>0</v>
      </c>
      <c r="AC528" s="173">
        <f t="shared" si="9073"/>
        <v>0</v>
      </c>
      <c r="BI528" s="137" t="s">
        <v>39</v>
      </c>
      <c r="BJ528" s="129">
        <f>B528/B529</f>
        <v>0</v>
      </c>
      <c r="BK528" s="130">
        <f t="shared" ref="BK528" si="9672">C528/C529</f>
        <v>0</v>
      </c>
      <c r="BL528" s="131">
        <f t="shared" ref="BL528" si="9673">D528/D529</f>
        <v>0</v>
      </c>
      <c r="BM528" s="132">
        <f t="shared" ref="BM528" si="9674">E528/E529</f>
        <v>0</v>
      </c>
      <c r="BN528" s="129">
        <f t="shared" ref="BN528" si="9675">F528/F529</f>
        <v>0</v>
      </c>
      <c r="BO528" s="130">
        <f t="shared" ref="BO528" si="9676">G528/G529</f>
        <v>0</v>
      </c>
      <c r="BP528" s="131">
        <f t="shared" ref="BP528" si="9677">H528/H529</f>
        <v>0</v>
      </c>
      <c r="BQ528" s="132">
        <f t="shared" ref="BQ528" si="9678">I528/I529</f>
        <v>0</v>
      </c>
      <c r="BR528" s="129">
        <f t="shared" ref="BR528" si="9679">J528/J529</f>
        <v>0</v>
      </c>
      <c r="BS528" s="130">
        <f t="shared" ref="BS528" si="9680">K528/K529</f>
        <v>0</v>
      </c>
      <c r="BT528" s="131">
        <f t="shared" ref="BT528" si="9681">L528/L529</f>
        <v>0</v>
      </c>
      <c r="BU528" s="129">
        <f t="shared" ref="BU528" si="9682">M528/M529</f>
        <v>0</v>
      </c>
      <c r="BV528" s="133">
        <f t="shared" ref="BV528" si="9683">N528/N529</f>
        <v>0</v>
      </c>
      <c r="BW528" s="134">
        <f t="shared" ref="BW528" si="9684">O528/O529</f>
        <v>0</v>
      </c>
      <c r="BX528" s="129">
        <f t="shared" ref="BX528" si="9685">P528/P529</f>
        <v>0</v>
      </c>
      <c r="BY528" s="130">
        <f t="shared" ref="BY528" si="9686">Q528/Q529</f>
        <v>0</v>
      </c>
      <c r="BZ528" s="131">
        <f t="shared" ref="BZ528" si="9687">R528/R529</f>
        <v>0</v>
      </c>
      <c r="CA528" s="132">
        <f t="shared" ref="CA528" si="9688">S528/S529</f>
        <v>0</v>
      </c>
      <c r="CB528" s="129">
        <f t="shared" ref="CB528" si="9689">T528/T529</f>
        <v>0</v>
      </c>
      <c r="CC528" s="130">
        <f t="shared" ref="CC528" si="9690">U528/U529</f>
        <v>0</v>
      </c>
      <c r="CD528" s="131">
        <f t="shared" ref="CD528" si="9691">V528/V529</f>
        <v>0</v>
      </c>
      <c r="CE528" s="132">
        <f t="shared" ref="CE528" si="9692">W528/W529</f>
        <v>0</v>
      </c>
      <c r="CF528" s="129">
        <f t="shared" ref="CF528" si="9693">X528/X529</f>
        <v>0</v>
      </c>
      <c r="CG528" s="130">
        <f t="shared" ref="CG528" si="9694">Y528/Y529</f>
        <v>0</v>
      </c>
      <c r="CH528" s="131">
        <f t="shared" ref="CH528" si="9695">Z528/Z529</f>
        <v>0</v>
      </c>
      <c r="CI528" s="129">
        <f t="shared" ref="CI528" si="9696">AA528/AA529</f>
        <v>0</v>
      </c>
      <c r="CJ528" s="135">
        <f t="shared" ref="CJ528" si="9697">AB528/AB529</f>
        <v>0</v>
      </c>
      <c r="CK528" s="136">
        <f t="shared" ref="CK528" si="9698">AC528/AC529</f>
        <v>0</v>
      </c>
    </row>
    <row r="529" spans="1:89" ht="14.25" thickTop="1" thickBot="1" x14ac:dyDescent="0.25">
      <c r="A529" s="269" t="s">
        <v>13</v>
      </c>
      <c r="B529" s="20">
        <f t="shared" ref="B529:AA529" si="9699">SUM(B506:B528)</f>
        <v>6137</v>
      </c>
      <c r="C529" s="21">
        <f t="shared" si="9699"/>
        <v>8528</v>
      </c>
      <c r="D529" s="20">
        <f t="shared" si="9699"/>
        <v>2359</v>
      </c>
      <c r="E529" s="21">
        <f t="shared" si="9699"/>
        <v>3216</v>
      </c>
      <c r="F529" s="20">
        <f t="shared" si="9699"/>
        <v>7908</v>
      </c>
      <c r="G529" s="21">
        <f t="shared" si="9699"/>
        <v>9858</v>
      </c>
      <c r="H529" s="20">
        <f t="shared" si="9699"/>
        <v>10301</v>
      </c>
      <c r="I529" s="21">
        <f t="shared" si="9699"/>
        <v>11974</v>
      </c>
      <c r="J529" s="20">
        <f t="shared" si="9699"/>
        <v>1530</v>
      </c>
      <c r="K529" s="21">
        <f t="shared" si="9699"/>
        <v>1461</v>
      </c>
      <c r="L529" s="20">
        <f t="shared" si="9699"/>
        <v>5070</v>
      </c>
      <c r="M529" s="21">
        <f t="shared" si="9699"/>
        <v>4491</v>
      </c>
      <c r="N529" s="20">
        <f t="shared" si="9699"/>
        <v>11718</v>
      </c>
      <c r="O529" s="21">
        <f t="shared" si="9699"/>
        <v>10111</v>
      </c>
      <c r="P529" s="20">
        <f t="shared" si="9699"/>
        <v>6061</v>
      </c>
      <c r="Q529" s="21">
        <f t="shared" si="9699"/>
        <v>4867</v>
      </c>
      <c r="R529" s="20">
        <f t="shared" si="9699"/>
        <v>7843</v>
      </c>
      <c r="S529" s="21">
        <f t="shared" si="9699"/>
        <v>6615</v>
      </c>
      <c r="T529" s="20">
        <f t="shared" si="9699"/>
        <v>1253</v>
      </c>
      <c r="U529" s="21">
        <f t="shared" si="9699"/>
        <v>1009</v>
      </c>
      <c r="V529" s="20">
        <f t="shared" si="9699"/>
        <v>5968</v>
      </c>
      <c r="W529" s="21">
        <f t="shared" si="9699"/>
        <v>6138</v>
      </c>
      <c r="X529" s="20">
        <f t="shared" si="9699"/>
        <v>4944</v>
      </c>
      <c r="Y529" s="21">
        <f t="shared" si="9699"/>
        <v>2326</v>
      </c>
      <c r="Z529" s="20">
        <f t="shared" si="9699"/>
        <v>9826</v>
      </c>
      <c r="AA529" s="21">
        <f t="shared" si="9699"/>
        <v>10146</v>
      </c>
      <c r="AB529" s="174">
        <f t="shared" ref="AB529:AC529" si="9700">SUM(AB505:AB528)</f>
        <v>80918</v>
      </c>
      <c r="AC529" s="175">
        <f t="shared" si="9700"/>
        <v>80740</v>
      </c>
      <c r="BI529" s="269" t="s">
        <v>13</v>
      </c>
      <c r="BJ529" s="155">
        <f>SUM(BJ505:BJ528)</f>
        <v>1</v>
      </c>
      <c r="BK529" s="156">
        <f t="shared" ref="BK529:CK529" si="9701">SUM(BK505:BK528)</f>
        <v>1</v>
      </c>
      <c r="BL529" s="155">
        <f t="shared" si="9701"/>
        <v>1</v>
      </c>
      <c r="BM529" s="156">
        <f t="shared" si="9701"/>
        <v>0.99999999999999989</v>
      </c>
      <c r="BN529" s="155">
        <f t="shared" si="9701"/>
        <v>1</v>
      </c>
      <c r="BO529" s="156">
        <f t="shared" si="9701"/>
        <v>1</v>
      </c>
      <c r="BP529" s="155">
        <f t="shared" si="9701"/>
        <v>1.0000000000000002</v>
      </c>
      <c r="BQ529" s="156">
        <f t="shared" si="9701"/>
        <v>1</v>
      </c>
      <c r="BR529" s="155">
        <f t="shared" si="9701"/>
        <v>0.99999999999999989</v>
      </c>
      <c r="BS529" s="156">
        <f t="shared" si="9701"/>
        <v>1.0000000000000002</v>
      </c>
      <c r="BT529" s="155">
        <f t="shared" si="9701"/>
        <v>1.0000000000000002</v>
      </c>
      <c r="BU529" s="156">
        <f t="shared" si="9701"/>
        <v>0.99999999999999989</v>
      </c>
      <c r="BV529" s="155">
        <f t="shared" si="9701"/>
        <v>1.0000000000000002</v>
      </c>
      <c r="BW529" s="156">
        <f t="shared" si="9701"/>
        <v>0.99999999999999989</v>
      </c>
      <c r="BX529" s="155">
        <f t="shared" si="9701"/>
        <v>1</v>
      </c>
      <c r="BY529" s="156">
        <f t="shared" si="9701"/>
        <v>0.99999999999999978</v>
      </c>
      <c r="BZ529" s="155">
        <f t="shared" si="9701"/>
        <v>1</v>
      </c>
      <c r="CA529" s="156">
        <f t="shared" si="9701"/>
        <v>0.99999999999999978</v>
      </c>
      <c r="CB529" s="155">
        <f t="shared" si="9701"/>
        <v>0.99999999999999989</v>
      </c>
      <c r="CC529" s="156">
        <f t="shared" si="9701"/>
        <v>1</v>
      </c>
      <c r="CD529" s="155">
        <f t="shared" si="9701"/>
        <v>1.0000000000000002</v>
      </c>
      <c r="CE529" s="156">
        <f t="shared" si="9701"/>
        <v>1</v>
      </c>
      <c r="CF529" s="155">
        <f t="shared" si="9701"/>
        <v>1</v>
      </c>
      <c r="CG529" s="156">
        <f t="shared" si="9701"/>
        <v>1</v>
      </c>
      <c r="CH529" s="155">
        <f t="shared" si="9701"/>
        <v>1</v>
      </c>
      <c r="CI529" s="156">
        <f t="shared" si="9701"/>
        <v>1</v>
      </c>
      <c r="CJ529" s="155">
        <f t="shared" si="9701"/>
        <v>1</v>
      </c>
      <c r="CK529" s="156">
        <f t="shared" si="9701"/>
        <v>1.0000000000000002</v>
      </c>
    </row>
    <row r="530" spans="1:89" ht="13.5" thickTop="1" x14ac:dyDescent="0.2">
      <c r="A530" s="187"/>
    </row>
    <row r="532" spans="1:89" x14ac:dyDescent="0.2">
      <c r="A532" s="301">
        <f>+A501+1</f>
        <v>44304</v>
      </c>
      <c r="B532" s="301"/>
      <c r="C532" s="301"/>
      <c r="D532" s="301"/>
      <c r="BI532" s="300">
        <f>+BI470+2</f>
        <v>44304</v>
      </c>
      <c r="BJ532" s="300"/>
      <c r="BK532" s="300"/>
      <c r="BL532" s="300"/>
    </row>
    <row r="533" spans="1:89" ht="13.5" thickBot="1" x14ac:dyDescent="0.25">
      <c r="AE533" s="272" t="s">
        <v>84</v>
      </c>
    </row>
    <row r="534" spans="1:89" ht="14.25" thickTop="1" thickBot="1" x14ac:dyDescent="0.25">
      <c r="A534" s="298" t="s">
        <v>0</v>
      </c>
      <c r="B534" s="292" t="s">
        <v>1</v>
      </c>
      <c r="C534" s="293"/>
      <c r="D534" s="292" t="s">
        <v>2</v>
      </c>
      <c r="E534" s="293"/>
      <c r="F534" s="292" t="s">
        <v>3</v>
      </c>
      <c r="G534" s="293"/>
      <c r="H534" s="292" t="s">
        <v>4</v>
      </c>
      <c r="I534" s="293"/>
      <c r="J534" s="292" t="s">
        <v>5</v>
      </c>
      <c r="K534" s="293"/>
      <c r="L534" s="292" t="s">
        <v>6</v>
      </c>
      <c r="M534" s="293"/>
      <c r="N534" s="292" t="s">
        <v>7</v>
      </c>
      <c r="O534" s="293"/>
      <c r="P534" s="292" t="s">
        <v>8</v>
      </c>
      <c r="Q534" s="293"/>
      <c r="R534" s="292" t="s">
        <v>9</v>
      </c>
      <c r="S534" s="293"/>
      <c r="T534" s="292" t="s">
        <v>10</v>
      </c>
      <c r="U534" s="293"/>
      <c r="V534" s="292" t="s">
        <v>11</v>
      </c>
      <c r="W534" s="293"/>
      <c r="X534" s="292" t="s">
        <v>12</v>
      </c>
      <c r="Y534" s="293"/>
      <c r="Z534" s="294" t="s">
        <v>40</v>
      </c>
      <c r="AA534" s="295"/>
      <c r="AB534" s="296" t="s">
        <v>41</v>
      </c>
      <c r="AC534" s="297"/>
      <c r="AE534" s="298" t="s">
        <v>0</v>
      </c>
      <c r="AF534" s="292" t="s">
        <v>1</v>
      </c>
      <c r="AG534" s="293"/>
      <c r="AH534" s="292" t="s">
        <v>2</v>
      </c>
      <c r="AI534" s="293"/>
      <c r="AJ534" s="292" t="s">
        <v>3</v>
      </c>
      <c r="AK534" s="293"/>
      <c r="AL534" s="292" t="s">
        <v>4</v>
      </c>
      <c r="AM534" s="293"/>
      <c r="AN534" s="292" t="s">
        <v>5</v>
      </c>
      <c r="AO534" s="293"/>
      <c r="AP534" s="292" t="s">
        <v>6</v>
      </c>
      <c r="AQ534" s="293"/>
      <c r="AR534" s="292" t="s">
        <v>7</v>
      </c>
      <c r="AS534" s="293"/>
      <c r="AT534" s="292" t="s">
        <v>8</v>
      </c>
      <c r="AU534" s="293"/>
      <c r="AV534" s="292" t="s">
        <v>9</v>
      </c>
      <c r="AW534" s="293"/>
      <c r="AX534" s="292" t="s">
        <v>10</v>
      </c>
      <c r="AY534" s="293"/>
      <c r="AZ534" s="292" t="s">
        <v>11</v>
      </c>
      <c r="BA534" s="293"/>
      <c r="BB534" s="292" t="s">
        <v>12</v>
      </c>
      <c r="BC534" s="293"/>
      <c r="BD534" s="294" t="s">
        <v>40</v>
      </c>
      <c r="BE534" s="295"/>
      <c r="BF534" s="296" t="s">
        <v>41</v>
      </c>
      <c r="BG534" s="297"/>
      <c r="BI534" s="298" t="s">
        <v>0</v>
      </c>
      <c r="BJ534" s="292" t="s">
        <v>1</v>
      </c>
      <c r="BK534" s="293"/>
      <c r="BL534" s="292" t="s">
        <v>2</v>
      </c>
      <c r="BM534" s="293"/>
      <c r="BN534" s="292" t="s">
        <v>3</v>
      </c>
      <c r="BO534" s="293"/>
      <c r="BP534" s="292" t="s">
        <v>4</v>
      </c>
      <c r="BQ534" s="293"/>
      <c r="BR534" s="292" t="s">
        <v>5</v>
      </c>
      <c r="BS534" s="293"/>
      <c r="BT534" s="292" t="s">
        <v>6</v>
      </c>
      <c r="BU534" s="293"/>
      <c r="BV534" s="292" t="s">
        <v>7</v>
      </c>
      <c r="BW534" s="293"/>
      <c r="BX534" s="292" t="s">
        <v>8</v>
      </c>
      <c r="BY534" s="293"/>
      <c r="BZ534" s="292" t="s">
        <v>9</v>
      </c>
      <c r="CA534" s="293"/>
      <c r="CB534" s="292" t="s">
        <v>10</v>
      </c>
      <c r="CC534" s="293"/>
      <c r="CD534" s="292" t="s">
        <v>11</v>
      </c>
      <c r="CE534" s="293"/>
      <c r="CF534" s="292" t="s">
        <v>12</v>
      </c>
      <c r="CG534" s="293"/>
      <c r="CH534" s="294" t="s">
        <v>40</v>
      </c>
      <c r="CI534" s="295"/>
      <c r="CJ534" s="292" t="s">
        <v>41</v>
      </c>
      <c r="CK534" s="293"/>
    </row>
    <row r="535" spans="1:89" ht="15" thickTop="1" thickBot="1" x14ac:dyDescent="0.3">
      <c r="A535" s="299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9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9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3.5" thickTop="1" x14ac:dyDescent="0.2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5" t="str">
        <f>$AE$9</f>
        <v>07:00 - 07:59</v>
      </c>
      <c r="AF536" s="126">
        <f>SUMIF($A$9:$A$32,$AE536,B$536:B$559)</f>
        <v>338</v>
      </c>
      <c r="AG536" s="186">
        <f t="shared" ref="AG536:AV537" si="9702">SUMIF($A$9:$A$32,$AE536,C$536:C$559)</f>
        <v>270</v>
      </c>
      <c r="AH536" s="127">
        <f t="shared" si="9702"/>
        <v>116</v>
      </c>
      <c r="AI536" s="180">
        <f t="shared" si="9702"/>
        <v>91</v>
      </c>
      <c r="AJ536" s="126">
        <f t="shared" si="9702"/>
        <v>521</v>
      </c>
      <c r="AK536" s="128">
        <f t="shared" si="9702"/>
        <v>314</v>
      </c>
      <c r="AL536" s="127">
        <f t="shared" si="9702"/>
        <v>534</v>
      </c>
      <c r="AM536" s="180">
        <f t="shared" si="9702"/>
        <v>502</v>
      </c>
      <c r="AN536" s="126">
        <f t="shared" si="9702"/>
        <v>45</v>
      </c>
      <c r="AO536" s="128">
        <f t="shared" si="9702"/>
        <v>80</v>
      </c>
      <c r="AP536" s="127">
        <f t="shared" si="9702"/>
        <v>138</v>
      </c>
      <c r="AQ536" s="126">
        <f t="shared" si="9702"/>
        <v>264</v>
      </c>
      <c r="AR536" s="179">
        <f t="shared" si="9702"/>
        <v>499</v>
      </c>
      <c r="AS536" s="181">
        <f t="shared" si="9702"/>
        <v>496</v>
      </c>
      <c r="AT536" s="126">
        <f t="shared" si="9702"/>
        <v>294</v>
      </c>
      <c r="AU536" s="128">
        <f t="shared" si="9702"/>
        <v>205</v>
      </c>
      <c r="AV536" s="127">
        <f t="shared" si="9702"/>
        <v>385</v>
      </c>
      <c r="AW536" s="180">
        <f t="shared" ref="AW536:BE537" si="9703">SUMIF($A$9:$A$32,$AE536,S$536:S$559)</f>
        <v>258</v>
      </c>
      <c r="AX536" s="126">
        <f t="shared" si="9703"/>
        <v>57</v>
      </c>
      <c r="AY536" s="128">
        <f t="shared" si="9703"/>
        <v>60</v>
      </c>
      <c r="AZ536" s="127">
        <f t="shared" si="9703"/>
        <v>198</v>
      </c>
      <c r="BA536" s="180">
        <f t="shared" si="9703"/>
        <v>294</v>
      </c>
      <c r="BB536" s="126">
        <f t="shared" si="9703"/>
        <v>238</v>
      </c>
      <c r="BC536" s="128">
        <f t="shared" si="9703"/>
        <v>130</v>
      </c>
      <c r="BD536" s="184">
        <f t="shared" si="9703"/>
        <v>418</v>
      </c>
      <c r="BE536" s="185">
        <f t="shared" si="9703"/>
        <v>533</v>
      </c>
      <c r="BF536" s="170">
        <f>AF536+AH536+AJ536+AL536+AN536+AP536+AR536+AT536+AV536+AX536+AZ536+BB536+BD536</f>
        <v>3781</v>
      </c>
      <c r="BG536" s="171">
        <f>AG536+AI536+AK536+AM536+AO536+AQ536+AS536+AU536+AW536+AY536+BA536+BC536+BE536</f>
        <v>3497</v>
      </c>
      <c r="BH536" s="231"/>
      <c r="BI536" s="125" t="s">
        <v>16</v>
      </c>
      <c r="BJ536" s="129">
        <f>B536/B560</f>
        <v>0</v>
      </c>
      <c r="BK536" s="130">
        <f t="shared" ref="BK536" si="9704">C536/C560</f>
        <v>0</v>
      </c>
      <c r="BL536" s="131">
        <f t="shared" ref="BL536" si="9705">D536/D560</f>
        <v>0</v>
      </c>
      <c r="BM536" s="132">
        <f t="shared" ref="BM536" si="9706">E536/E560</f>
        <v>0</v>
      </c>
      <c r="BN536" s="129">
        <f t="shared" ref="BN536" si="9707">F536/F560</f>
        <v>0</v>
      </c>
      <c r="BO536" s="130">
        <f t="shared" ref="BO536" si="9708">G536/G560</f>
        <v>0</v>
      </c>
      <c r="BP536" s="131">
        <f t="shared" ref="BP536" si="9709">H536/H560</f>
        <v>0</v>
      </c>
      <c r="BQ536" s="132">
        <f t="shared" ref="BQ536" si="9710">I536/I560</f>
        <v>0</v>
      </c>
      <c r="BR536" s="129">
        <f t="shared" ref="BR536" si="9711">J536/J560</f>
        <v>0</v>
      </c>
      <c r="BS536" s="130">
        <f t="shared" ref="BS536" si="9712">K536/K560</f>
        <v>0</v>
      </c>
      <c r="BT536" s="131">
        <f t="shared" ref="BT536" si="9713">L536/L560</f>
        <v>0</v>
      </c>
      <c r="BU536" s="129">
        <f t="shared" ref="BU536" si="9714">M536/M560</f>
        <v>0</v>
      </c>
      <c r="BV536" s="133">
        <f t="shared" ref="BV536" si="9715">N536/N560</f>
        <v>0</v>
      </c>
      <c r="BW536" s="134">
        <f t="shared" ref="BW536" si="9716">O536/O560</f>
        <v>0</v>
      </c>
      <c r="BX536" s="129">
        <f t="shared" ref="BX536" si="9717">P536/P560</f>
        <v>0</v>
      </c>
      <c r="BY536" s="130">
        <f t="shared" ref="BY536" si="9718">Q536/Q560</f>
        <v>0</v>
      </c>
      <c r="BZ536" s="131">
        <f t="shared" ref="BZ536" si="9719">R536/R560</f>
        <v>0</v>
      </c>
      <c r="CA536" s="132">
        <f t="shared" ref="CA536" si="9720">S536/S560</f>
        <v>0</v>
      </c>
      <c r="CB536" s="129">
        <f t="shared" ref="CB536" si="9721">T536/T560</f>
        <v>0</v>
      </c>
      <c r="CC536" s="130">
        <f t="shared" ref="CC536" si="9722">U536/U560</f>
        <v>0</v>
      </c>
      <c r="CD536" s="131">
        <f t="shared" ref="CD536" si="9723">V536/V560</f>
        <v>0</v>
      </c>
      <c r="CE536" s="132">
        <f t="shared" ref="CE536" si="9724">W536/W560</f>
        <v>0</v>
      </c>
      <c r="CF536" s="129">
        <f t="shared" ref="CF536" si="9725">X536/X560</f>
        <v>0</v>
      </c>
      <c r="CG536" s="130">
        <f t="shared" ref="CG536" si="9726">Y536/Y560</f>
        <v>0</v>
      </c>
      <c r="CH536" s="131">
        <f t="shared" ref="CH536" si="9727">Z536/Z560</f>
        <v>0</v>
      </c>
      <c r="CI536" s="129">
        <f t="shared" ref="CI536" si="9728">AA536/AA560</f>
        <v>0</v>
      </c>
      <c r="CJ536" s="135">
        <f t="shared" ref="CJ536" si="9729">AB536/AB560</f>
        <v>0</v>
      </c>
      <c r="CK536" s="136">
        <f t="shared" ref="CK536" si="9730">AC536/AC560</f>
        <v>0</v>
      </c>
    </row>
    <row r="537" spans="1:89" x14ac:dyDescent="0.2">
      <c r="A537" s="137" t="s">
        <v>17</v>
      </c>
      <c r="B537" s="189">
        <v>38</v>
      </c>
      <c r="C537" s="190">
        <v>0</v>
      </c>
      <c r="D537" s="191">
        <v>33</v>
      </c>
      <c r="E537" s="192">
        <v>0</v>
      </c>
      <c r="F537" s="189">
        <v>148</v>
      </c>
      <c r="G537" s="193">
        <v>1</v>
      </c>
      <c r="H537" s="191">
        <v>82</v>
      </c>
      <c r="I537" s="192">
        <v>11</v>
      </c>
      <c r="J537" s="189">
        <v>3</v>
      </c>
      <c r="K537" s="193">
        <v>4</v>
      </c>
      <c r="L537" s="191">
        <v>1</v>
      </c>
      <c r="M537" s="189">
        <v>20</v>
      </c>
      <c r="N537" s="194">
        <v>32</v>
      </c>
      <c r="O537" s="195">
        <v>39</v>
      </c>
      <c r="P537" s="189">
        <v>13</v>
      </c>
      <c r="Q537" s="193">
        <v>15</v>
      </c>
      <c r="R537" s="191">
        <v>3</v>
      </c>
      <c r="S537" s="192">
        <v>12</v>
      </c>
      <c r="T537" s="189">
        <v>0</v>
      </c>
      <c r="U537" s="193">
        <v>0</v>
      </c>
      <c r="V537" s="191">
        <v>0</v>
      </c>
      <c r="W537" s="192">
        <v>0</v>
      </c>
      <c r="X537" s="189">
        <v>0</v>
      </c>
      <c r="Y537" s="193">
        <v>0</v>
      </c>
      <c r="Z537" s="191">
        <v>0</v>
      </c>
      <c r="AA537" s="189">
        <v>0</v>
      </c>
      <c r="AB537" s="170">
        <f t="shared" ref="AB537:AB559" si="9731">B537+D537+F537+H537+J537+L537+N537+P537+R537+T537+V537+X537+Z537</f>
        <v>353</v>
      </c>
      <c r="AC537" s="171">
        <f t="shared" ref="AC537:AC559" si="9732">C537+E537+G537+I537+K537+M537+O537+Q537+S537+U537+W537+Y537+AA537</f>
        <v>102</v>
      </c>
      <c r="AD537" s="232"/>
      <c r="AE537" s="277" t="str">
        <f>$AE$10</f>
        <v>08:00 - 08:59</v>
      </c>
      <c r="AF537" s="126">
        <f>SUMIF($A$9:$A$32,$AE537,B$536:B$559)</f>
        <v>392</v>
      </c>
      <c r="AG537" s="190">
        <f t="shared" si="9702"/>
        <v>373</v>
      </c>
      <c r="AH537" s="191">
        <f t="shared" si="9702"/>
        <v>137</v>
      </c>
      <c r="AI537" s="192">
        <f t="shared" si="9702"/>
        <v>144</v>
      </c>
      <c r="AJ537" s="278">
        <f t="shared" si="9702"/>
        <v>639</v>
      </c>
      <c r="AK537" s="193">
        <f t="shared" si="9702"/>
        <v>291</v>
      </c>
      <c r="AL537" s="191">
        <f t="shared" si="9702"/>
        <v>695</v>
      </c>
      <c r="AM537" s="192">
        <f t="shared" si="9702"/>
        <v>520</v>
      </c>
      <c r="AN537" s="278">
        <f t="shared" si="9702"/>
        <v>65</v>
      </c>
      <c r="AO537" s="193">
        <f t="shared" si="9702"/>
        <v>110</v>
      </c>
      <c r="AP537" s="191">
        <f t="shared" si="9702"/>
        <v>137</v>
      </c>
      <c r="AQ537" s="278">
        <f t="shared" si="9702"/>
        <v>364</v>
      </c>
      <c r="AR537" s="194">
        <f t="shared" si="9702"/>
        <v>579</v>
      </c>
      <c r="AS537" s="195">
        <f t="shared" si="9702"/>
        <v>539</v>
      </c>
      <c r="AT537" s="278">
        <f t="shared" si="9702"/>
        <v>308</v>
      </c>
      <c r="AU537" s="193">
        <f t="shared" si="9702"/>
        <v>243</v>
      </c>
      <c r="AV537" s="191">
        <f t="shared" si="9702"/>
        <v>533</v>
      </c>
      <c r="AW537" s="192">
        <f t="shared" si="9703"/>
        <v>349</v>
      </c>
      <c r="AX537" s="278">
        <f t="shared" si="9703"/>
        <v>33</v>
      </c>
      <c r="AY537" s="193">
        <f t="shared" si="9703"/>
        <v>54</v>
      </c>
      <c r="AZ537" s="191">
        <f t="shared" si="9703"/>
        <v>204</v>
      </c>
      <c r="BA537" s="192">
        <f t="shared" si="9703"/>
        <v>407</v>
      </c>
      <c r="BB537" s="278">
        <f t="shared" si="9703"/>
        <v>208</v>
      </c>
      <c r="BC537" s="193">
        <f t="shared" si="9703"/>
        <v>172</v>
      </c>
      <c r="BD537" s="191">
        <f t="shared" si="9703"/>
        <v>492</v>
      </c>
      <c r="BE537" s="278">
        <f t="shared" si="9703"/>
        <v>624</v>
      </c>
      <c r="BF537" s="172">
        <f>SUM(AF537,AH537,AJ537,AL537,AN537,AP537,AR537,AT537,AV537,AX537,AZ537,BB537,BD537)</f>
        <v>4422</v>
      </c>
      <c r="BG537" s="173">
        <f>SUM(AG537,AI537,AK537,AM537,AO537,AQ537,AS537,AU537,AW537,AY537,BA537,BC537,BE537)</f>
        <v>4190</v>
      </c>
      <c r="BH537" s="232"/>
      <c r="BI537" s="137" t="s">
        <v>17</v>
      </c>
      <c r="BJ537" s="129">
        <f>B537/B560</f>
        <v>7.2685539403213465E-3</v>
      </c>
      <c r="BK537" s="130">
        <f t="shared" ref="BK537" si="9733">C537/C560</f>
        <v>0</v>
      </c>
      <c r="BL537" s="131">
        <f t="shared" ref="BL537" si="9734">D537/D560</f>
        <v>2.0859671302149177E-2</v>
      </c>
      <c r="BM537" s="132">
        <f t="shared" ref="BM537" si="9735">E537/E560</f>
        <v>0</v>
      </c>
      <c r="BN537" s="129">
        <f t="shared" ref="BN537" si="9736">F537/F560</f>
        <v>2.2322775263951735E-2</v>
      </c>
      <c r="BO537" s="130">
        <f t="shared" ref="BO537" si="9737">G537/G560</f>
        <v>1.8635855385762206E-4</v>
      </c>
      <c r="BP537" s="131">
        <f t="shared" ref="BP537" si="9738">H537/H560</f>
        <v>9.4069060456579093E-3</v>
      </c>
      <c r="BQ537" s="132">
        <f t="shared" ref="BQ537" si="9739">I537/I560</f>
        <v>1.3145315487571702E-3</v>
      </c>
      <c r="BR537" s="129">
        <f t="shared" ref="BR537" si="9740">J537/J560</f>
        <v>3.0395136778115501E-3</v>
      </c>
      <c r="BS537" s="130">
        <f t="shared" ref="BS537" si="9741">K537/K560</f>
        <v>3.956478733926805E-3</v>
      </c>
      <c r="BT537" s="131">
        <f t="shared" ref="BT537" si="9742">L537/L560</f>
        <v>3.1897926634768739E-4</v>
      </c>
      <c r="BU537" s="129">
        <f t="shared" ref="BU537" si="9743">M537/M560</f>
        <v>6.4020486555697821E-3</v>
      </c>
      <c r="BV537" s="133">
        <f t="shared" ref="BV537" si="9744">N537/N560</f>
        <v>4.2440318302387264E-3</v>
      </c>
      <c r="BW537" s="134">
        <f t="shared" ref="BW537" si="9745">O537/O560</f>
        <v>5.185480654168329E-3</v>
      </c>
      <c r="BX537" s="129">
        <f t="shared" ref="BX537" si="9746">P537/P560</f>
        <v>3.3924843423799585E-3</v>
      </c>
      <c r="BY537" s="130">
        <f t="shared" ref="BY537" si="9747">Q537/Q560</f>
        <v>3.8570326562098224E-3</v>
      </c>
      <c r="BZ537" s="131">
        <f t="shared" ref="BZ537" si="9748">R537/R560</f>
        <v>5.6969236612229395E-4</v>
      </c>
      <c r="CA537" s="132">
        <f t="shared" ref="CA537" si="9749">S537/S560</f>
        <v>2.1668472372697724E-3</v>
      </c>
      <c r="CB537" s="129">
        <f t="shared" ref="CB537" si="9750">T537/T560</f>
        <v>0</v>
      </c>
      <c r="CC537" s="130">
        <f t="shared" ref="CC537" si="9751">U537/U560</f>
        <v>0</v>
      </c>
      <c r="CD537" s="131">
        <f t="shared" ref="CD537" si="9752">V537/V560</f>
        <v>0</v>
      </c>
      <c r="CE537" s="132">
        <f t="shared" ref="CE537" si="9753">W537/W560</f>
        <v>0</v>
      </c>
      <c r="CF537" s="129">
        <f t="shared" ref="CF537" si="9754">X537/X560</f>
        <v>0</v>
      </c>
      <c r="CG537" s="130">
        <f t="shared" ref="CG537" si="9755">Y537/Y560</f>
        <v>0</v>
      </c>
      <c r="CH537" s="131">
        <f t="shared" ref="CH537" si="9756">Z537/Z560</f>
        <v>0</v>
      </c>
      <c r="CI537" s="129">
        <f t="shared" ref="CI537" si="9757">AA537/AA560</f>
        <v>0</v>
      </c>
      <c r="CJ537" s="135">
        <f t="shared" ref="CJ537" si="9758">AB537/AB560</f>
        <v>6.1114958448753465E-3</v>
      </c>
      <c r="CK537" s="136">
        <f t="shared" ref="CK537" si="9759">AC537/AC560</f>
        <v>1.7691440464833925E-3</v>
      </c>
    </row>
    <row r="538" spans="1:89" ht="13.5" thickBot="1" x14ac:dyDescent="0.25">
      <c r="A538" s="146" t="s">
        <v>18</v>
      </c>
      <c r="B538" s="196">
        <v>170</v>
      </c>
      <c r="C538" s="197">
        <v>38</v>
      </c>
      <c r="D538" s="198">
        <v>78</v>
      </c>
      <c r="E538" s="199">
        <v>29</v>
      </c>
      <c r="F538" s="196">
        <v>409</v>
      </c>
      <c r="G538" s="200">
        <v>79</v>
      </c>
      <c r="H538" s="198">
        <v>327</v>
      </c>
      <c r="I538" s="199">
        <v>149</v>
      </c>
      <c r="J538" s="196">
        <v>25</v>
      </c>
      <c r="K538" s="200">
        <v>32</v>
      </c>
      <c r="L538" s="198">
        <v>50</v>
      </c>
      <c r="M538" s="196">
        <v>131</v>
      </c>
      <c r="N538" s="201">
        <v>310</v>
      </c>
      <c r="O538" s="202">
        <v>266</v>
      </c>
      <c r="P538" s="196">
        <v>174</v>
      </c>
      <c r="Q538" s="200">
        <v>166</v>
      </c>
      <c r="R538" s="198">
        <v>151</v>
      </c>
      <c r="S538" s="199">
        <v>160</v>
      </c>
      <c r="T538" s="196">
        <v>12</v>
      </c>
      <c r="U538" s="200">
        <v>62</v>
      </c>
      <c r="V538" s="198">
        <v>86</v>
      </c>
      <c r="W538" s="199">
        <v>167</v>
      </c>
      <c r="X538" s="196">
        <v>134</v>
      </c>
      <c r="Y538" s="200">
        <v>92</v>
      </c>
      <c r="Z538" s="198">
        <v>231</v>
      </c>
      <c r="AA538" s="196">
        <v>232</v>
      </c>
      <c r="AB538" s="170">
        <f t="shared" si="9731"/>
        <v>2157</v>
      </c>
      <c r="AC538" s="171">
        <f t="shared" si="9732"/>
        <v>1603</v>
      </c>
      <c r="AE538" s="275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3.2517214996174444E-2</v>
      </c>
      <c r="BK538" s="130">
        <f t="shared" ref="BK538" si="9760">C538/C560</f>
        <v>7.0631970260223052E-3</v>
      </c>
      <c r="BL538" s="131">
        <f t="shared" ref="BL538" si="9761">D538/D560</f>
        <v>4.9304677623261697E-2</v>
      </c>
      <c r="BM538" s="132">
        <f t="shared" ref="BM538" si="9762">E538/E560</f>
        <v>1.4285714285714285E-2</v>
      </c>
      <c r="BN538" s="129">
        <f t="shared" ref="BN538" si="9763">F538/F560</f>
        <v>6.168929110105581E-2</v>
      </c>
      <c r="BO538" s="130">
        <f t="shared" ref="BO538" si="9764">G538/G560</f>
        <v>1.4722325754752142E-2</v>
      </c>
      <c r="BP538" s="131">
        <f t="shared" ref="BP538" si="9765">H538/H560</f>
        <v>3.751290581622118E-2</v>
      </c>
      <c r="BQ538" s="132">
        <f t="shared" ref="BQ538" si="9766">I538/I560</f>
        <v>1.7805927342256216E-2</v>
      </c>
      <c r="BR538" s="129">
        <f t="shared" ref="BR538" si="9767">J538/J560</f>
        <v>2.5329280648429583E-2</v>
      </c>
      <c r="BS538" s="130">
        <f t="shared" ref="BS538" si="9768">K538/K560</f>
        <v>3.165182987141444E-2</v>
      </c>
      <c r="BT538" s="131">
        <f t="shared" ref="BT538" si="9769">L538/L560</f>
        <v>1.5948963317384369E-2</v>
      </c>
      <c r="BU538" s="129">
        <f t="shared" ref="BU538" si="9770">M538/M560</f>
        <v>4.1933418693982073E-2</v>
      </c>
      <c r="BV538" s="133">
        <f t="shared" ref="BV538" si="9771">N538/N560</f>
        <v>4.1114058355437667E-2</v>
      </c>
      <c r="BW538" s="134">
        <f t="shared" ref="BW538" si="9772">O538/O560</f>
        <v>3.5367637282276293E-2</v>
      </c>
      <c r="BX538" s="129">
        <f t="shared" ref="BX538" si="9773">P538/P560</f>
        <v>4.5407098121085593E-2</v>
      </c>
      <c r="BY538" s="130">
        <f t="shared" ref="BY538" si="9774">Q538/Q560</f>
        <v>4.2684494728722037E-2</v>
      </c>
      <c r="BZ538" s="131">
        <f t="shared" ref="BZ538" si="9775">R538/R560</f>
        <v>2.8674515761488797E-2</v>
      </c>
      <c r="CA538" s="132">
        <f t="shared" ref="CA538" si="9776">S538/S560</f>
        <v>2.8891296496930299E-2</v>
      </c>
      <c r="CB538" s="129">
        <f t="shared" ref="CB538" si="9777">T538/T560</f>
        <v>2.1276595744680851E-2</v>
      </c>
      <c r="CC538" s="130">
        <f t="shared" ref="CC538" si="9778">U538/U560</f>
        <v>9.8569157392686804E-2</v>
      </c>
      <c r="CD538" s="131">
        <f t="shared" ref="CD538" si="9779">V538/V560</f>
        <v>2.1361152508693491E-2</v>
      </c>
      <c r="CE538" s="132">
        <f t="shared" ref="CE538" si="9780">W538/W560</f>
        <v>3.4842478614646358E-2</v>
      </c>
      <c r="CF538" s="129">
        <f t="shared" ref="CF538" si="9781">X538/X560</f>
        <v>4.8288288288288288E-2</v>
      </c>
      <c r="CG538" s="130">
        <f t="shared" ref="CG538" si="9782">Y538/Y560</f>
        <v>5.2006783493499152E-2</v>
      </c>
      <c r="CH538" s="131">
        <f t="shared" ref="CH538" si="9783">Z538/Z560</f>
        <v>3.0890612463225463E-2</v>
      </c>
      <c r="CI538" s="129">
        <f t="shared" ref="CI538" si="9784">AA538/AA560</f>
        <v>2.8165594269758409E-2</v>
      </c>
      <c r="CJ538" s="135">
        <f t="shared" ref="CJ538" si="9785">AB538/AB560</f>
        <v>3.7344182825484767E-2</v>
      </c>
      <c r="CK538" s="136">
        <f t="shared" ref="CK538" si="9786">AC538/AC560</f>
        <v>2.7803312808949786E-2</v>
      </c>
    </row>
    <row r="539" spans="1:89" ht="14.25" thickTop="1" thickBot="1" x14ac:dyDescent="0.25">
      <c r="A539" s="137" t="s">
        <v>19</v>
      </c>
      <c r="B539" s="189">
        <v>224</v>
      </c>
      <c r="C539" s="190">
        <v>208</v>
      </c>
      <c r="D539" s="191">
        <v>99</v>
      </c>
      <c r="E539" s="192">
        <v>89</v>
      </c>
      <c r="F539" s="189">
        <v>464</v>
      </c>
      <c r="G539" s="193">
        <v>324</v>
      </c>
      <c r="H539" s="191">
        <v>415</v>
      </c>
      <c r="I539" s="192">
        <v>413</v>
      </c>
      <c r="J539" s="189">
        <v>35</v>
      </c>
      <c r="K539" s="193">
        <v>67</v>
      </c>
      <c r="L539" s="191">
        <v>126</v>
      </c>
      <c r="M539" s="189">
        <v>165</v>
      </c>
      <c r="N539" s="194">
        <v>477</v>
      </c>
      <c r="O539" s="195">
        <v>416</v>
      </c>
      <c r="P539" s="189">
        <v>254</v>
      </c>
      <c r="Q539" s="193">
        <v>227</v>
      </c>
      <c r="R539" s="191">
        <v>291</v>
      </c>
      <c r="S539" s="192">
        <v>270</v>
      </c>
      <c r="T539" s="189">
        <v>78</v>
      </c>
      <c r="U539" s="193">
        <v>58</v>
      </c>
      <c r="V539" s="191">
        <v>157</v>
      </c>
      <c r="W539" s="192">
        <v>267</v>
      </c>
      <c r="X539" s="189">
        <v>225</v>
      </c>
      <c r="Y539" s="193">
        <v>129</v>
      </c>
      <c r="Z539" s="191">
        <v>375</v>
      </c>
      <c r="AA539" s="189">
        <v>433</v>
      </c>
      <c r="AB539" s="170">
        <f t="shared" si="9731"/>
        <v>3220</v>
      </c>
      <c r="AC539" s="171">
        <f t="shared" si="9732"/>
        <v>3066</v>
      </c>
      <c r="AE539" s="269" t="s">
        <v>13</v>
      </c>
      <c r="AF539" s="20">
        <f t="shared" ref="AF539:BG539" si="9787">SUM(AF536:AF538)</f>
        <v>730</v>
      </c>
      <c r="AG539" s="21">
        <f t="shared" si="9787"/>
        <v>643</v>
      </c>
      <c r="AH539" s="20">
        <f t="shared" si="9787"/>
        <v>253</v>
      </c>
      <c r="AI539" s="21">
        <f t="shared" si="9787"/>
        <v>235</v>
      </c>
      <c r="AJ539" s="20">
        <f t="shared" si="9787"/>
        <v>1160</v>
      </c>
      <c r="AK539" s="21">
        <f t="shared" si="9787"/>
        <v>605</v>
      </c>
      <c r="AL539" s="20">
        <f t="shared" si="9787"/>
        <v>1229</v>
      </c>
      <c r="AM539" s="21">
        <f t="shared" si="9787"/>
        <v>1022</v>
      </c>
      <c r="AN539" s="20">
        <f t="shared" si="9787"/>
        <v>110</v>
      </c>
      <c r="AO539" s="21">
        <f t="shared" si="9787"/>
        <v>190</v>
      </c>
      <c r="AP539" s="20">
        <f t="shared" si="9787"/>
        <v>275</v>
      </c>
      <c r="AQ539" s="21">
        <f t="shared" si="9787"/>
        <v>628</v>
      </c>
      <c r="AR539" s="20">
        <f t="shared" si="9787"/>
        <v>1078</v>
      </c>
      <c r="AS539" s="21">
        <f t="shared" si="9787"/>
        <v>1035</v>
      </c>
      <c r="AT539" s="20">
        <f t="shared" si="9787"/>
        <v>602</v>
      </c>
      <c r="AU539" s="21">
        <f t="shared" si="9787"/>
        <v>448</v>
      </c>
      <c r="AV539" s="20">
        <f t="shared" si="9787"/>
        <v>918</v>
      </c>
      <c r="AW539" s="21">
        <f t="shared" si="9787"/>
        <v>607</v>
      </c>
      <c r="AX539" s="20">
        <f t="shared" si="9787"/>
        <v>90</v>
      </c>
      <c r="AY539" s="21">
        <f t="shared" si="9787"/>
        <v>114</v>
      </c>
      <c r="AZ539" s="20">
        <f t="shared" si="9787"/>
        <v>402</v>
      </c>
      <c r="BA539" s="21">
        <f t="shared" si="9787"/>
        <v>701</v>
      </c>
      <c r="BB539" s="20">
        <f t="shared" si="9787"/>
        <v>446</v>
      </c>
      <c r="BC539" s="21">
        <f t="shared" si="9787"/>
        <v>302</v>
      </c>
      <c r="BD539" s="20">
        <f t="shared" si="9787"/>
        <v>910</v>
      </c>
      <c r="BE539" s="21">
        <f t="shared" si="9787"/>
        <v>1157</v>
      </c>
      <c r="BF539" s="174">
        <f t="shared" si="9787"/>
        <v>8203</v>
      </c>
      <c r="BG539" s="175">
        <f t="shared" si="9787"/>
        <v>7687</v>
      </c>
      <c r="BI539" s="137" t="s">
        <v>19</v>
      </c>
      <c r="BJ539" s="129">
        <f>B539/B560</f>
        <v>4.2846212700841622E-2</v>
      </c>
      <c r="BK539" s="130">
        <f t="shared" ref="BK539" si="9788">C539/C560</f>
        <v>3.8661710037174724E-2</v>
      </c>
      <c r="BL539" s="131">
        <f t="shared" ref="BL539" si="9789">D539/D560</f>
        <v>6.2579013906447531E-2</v>
      </c>
      <c r="BM539" s="132">
        <f t="shared" ref="BM539" si="9790">E539/E560</f>
        <v>4.3842364532019708E-2</v>
      </c>
      <c r="BN539" s="129">
        <f t="shared" ref="BN539" si="9791">F539/F560</f>
        <v>6.9984917043740574E-2</v>
      </c>
      <c r="BO539" s="130">
        <f t="shared" ref="BO539" si="9792">G539/G560</f>
        <v>6.0380171449869548E-2</v>
      </c>
      <c r="BP539" s="131">
        <f t="shared" ref="BP539" si="9793">H539/H560</f>
        <v>4.7608122060341859E-2</v>
      </c>
      <c r="BQ539" s="132">
        <f t="shared" ref="BQ539" si="9794">I539/I560</f>
        <v>4.9354684512428297E-2</v>
      </c>
      <c r="BR539" s="129">
        <f t="shared" ref="BR539" si="9795">J539/J560</f>
        <v>3.5460992907801421E-2</v>
      </c>
      <c r="BS539" s="130">
        <f t="shared" ref="BS539" si="9796">K539/K560</f>
        <v>6.6271018793273989E-2</v>
      </c>
      <c r="BT539" s="131">
        <f t="shared" ref="BT539" si="9797">L539/L560</f>
        <v>4.0191387559808611E-2</v>
      </c>
      <c r="BU539" s="129">
        <f t="shared" ref="BU539" si="9798">M539/M560</f>
        <v>5.2816901408450703E-2</v>
      </c>
      <c r="BV539" s="133">
        <f t="shared" ref="BV539" si="9799">N539/N560</f>
        <v>6.3262599469496028E-2</v>
      </c>
      <c r="BW539" s="134">
        <f t="shared" ref="BW539" si="9800">O539/O560</f>
        <v>5.5311793644462169E-2</v>
      </c>
      <c r="BX539" s="129">
        <f t="shared" ref="BX539" si="9801">P539/P560</f>
        <v>6.6283924843423797E-2</v>
      </c>
      <c r="BY539" s="130">
        <f t="shared" ref="BY539" si="9802">Q539/Q560</f>
        <v>5.8369760863975315E-2</v>
      </c>
      <c r="BZ539" s="131">
        <f t="shared" ref="BZ539" si="9803">R539/R560</f>
        <v>5.5260159513862511E-2</v>
      </c>
      <c r="CA539" s="132">
        <f t="shared" ref="CA539" si="9804">S539/S560</f>
        <v>4.8754062838569881E-2</v>
      </c>
      <c r="CB539" s="129">
        <f t="shared" ref="CB539" si="9805">T539/T560</f>
        <v>0.13829787234042554</v>
      </c>
      <c r="CC539" s="130">
        <f t="shared" ref="CC539" si="9806">U539/U560</f>
        <v>9.2209856915739269E-2</v>
      </c>
      <c r="CD539" s="131">
        <f t="shared" ref="CD539" si="9807">V539/V560</f>
        <v>3.8996522603079981E-2</v>
      </c>
      <c r="CE539" s="132">
        <f t="shared" ref="CE539" si="9808">W539/W560</f>
        <v>5.5706238264135198E-2</v>
      </c>
      <c r="CF539" s="129">
        <f t="shared" ref="CF539" si="9809">X539/X560</f>
        <v>8.1081081081081086E-2</v>
      </c>
      <c r="CG539" s="130">
        <f t="shared" ref="CG539" si="9810">Y539/Y560</f>
        <v>7.2922555115884677E-2</v>
      </c>
      <c r="CH539" s="131">
        <f t="shared" ref="CH539" si="9811">Z539/Z560</f>
        <v>5.0147098154586789E-2</v>
      </c>
      <c r="CI539" s="129">
        <f t="shared" ref="CI539" si="9812">AA539/AA560</f>
        <v>5.2567682408643922E-2</v>
      </c>
      <c r="CJ539" s="135">
        <f t="shared" ref="CJ539" si="9813">AB539/AB560</f>
        <v>5.5747922437673132E-2</v>
      </c>
      <c r="CK539" s="136">
        <f t="shared" ref="CK539" si="9814">AC539/AC560</f>
        <v>5.3178388691353745E-2</v>
      </c>
    </row>
    <row r="540" spans="1:89" ht="13.5" thickTop="1" x14ac:dyDescent="0.2">
      <c r="A540" s="146" t="s">
        <v>20</v>
      </c>
      <c r="B540" s="196">
        <v>338</v>
      </c>
      <c r="C540" s="197">
        <v>270</v>
      </c>
      <c r="D540" s="198">
        <v>116</v>
      </c>
      <c r="E540" s="199">
        <v>91</v>
      </c>
      <c r="F540" s="196">
        <v>521</v>
      </c>
      <c r="G540" s="200">
        <v>314</v>
      </c>
      <c r="H540" s="198">
        <v>534</v>
      </c>
      <c r="I540" s="199">
        <v>502</v>
      </c>
      <c r="J540" s="196">
        <v>45</v>
      </c>
      <c r="K540" s="200">
        <v>80</v>
      </c>
      <c r="L540" s="198">
        <v>138</v>
      </c>
      <c r="M540" s="196">
        <v>264</v>
      </c>
      <c r="N540" s="201">
        <v>499</v>
      </c>
      <c r="O540" s="202">
        <v>496</v>
      </c>
      <c r="P540" s="196">
        <v>294</v>
      </c>
      <c r="Q540" s="200">
        <v>205</v>
      </c>
      <c r="R540" s="198">
        <v>385</v>
      </c>
      <c r="S540" s="199">
        <v>258</v>
      </c>
      <c r="T540" s="196">
        <v>57</v>
      </c>
      <c r="U540" s="200">
        <v>60</v>
      </c>
      <c r="V540" s="198">
        <v>198</v>
      </c>
      <c r="W540" s="199">
        <v>294</v>
      </c>
      <c r="X540" s="196">
        <v>238</v>
      </c>
      <c r="Y540" s="200">
        <v>130</v>
      </c>
      <c r="Z540" s="198">
        <v>418</v>
      </c>
      <c r="AA540" s="196">
        <v>533</v>
      </c>
      <c r="AB540" s="170">
        <f t="shared" si="9731"/>
        <v>3781</v>
      </c>
      <c r="AC540" s="171">
        <f t="shared" si="9732"/>
        <v>3497</v>
      </c>
      <c r="BI540" s="146" t="s">
        <v>20</v>
      </c>
      <c r="BJ540" s="129">
        <f>B540/B560</f>
        <v>6.4651874521805666E-2</v>
      </c>
      <c r="BK540" s="130">
        <f t="shared" ref="BK540" si="9815">C540/C560</f>
        <v>5.0185873605947957E-2</v>
      </c>
      <c r="BL540" s="131">
        <f t="shared" ref="BL540" si="9816">D540/D560</f>
        <v>7.3324905183312264E-2</v>
      </c>
      <c r="BM540" s="132">
        <f t="shared" ref="BM540" si="9817">E540/E560</f>
        <v>4.4827586206896551E-2</v>
      </c>
      <c r="BN540" s="129">
        <f t="shared" ref="BN540" si="9818">F540/F560</f>
        <v>7.8582202111613875E-2</v>
      </c>
      <c r="BO540" s="130">
        <f t="shared" ref="BO540" si="9819">G540/G560</f>
        <v>5.8516585911293328E-2</v>
      </c>
      <c r="BP540" s="131">
        <f t="shared" ref="BP540" si="9820">H540/H560</f>
        <v>6.1259607663186874E-2</v>
      </c>
      <c r="BQ540" s="132">
        <f t="shared" ref="BQ540" si="9821">I540/I560</f>
        <v>5.9990439770554495E-2</v>
      </c>
      <c r="BR540" s="129">
        <f t="shared" ref="BR540" si="9822">J540/J560</f>
        <v>4.5592705167173252E-2</v>
      </c>
      <c r="BS540" s="130">
        <f t="shared" ref="BS540" si="9823">K540/K560</f>
        <v>7.9129574678536096E-2</v>
      </c>
      <c r="BT540" s="131">
        <f t="shared" ref="BT540" si="9824">L540/L560</f>
        <v>4.4019138755980861E-2</v>
      </c>
      <c r="BU540" s="129">
        <f t="shared" ref="BU540" si="9825">M540/M560</f>
        <v>8.4507042253521125E-2</v>
      </c>
      <c r="BV540" s="133">
        <f t="shared" ref="BV540" si="9826">N540/N560</f>
        <v>6.618037135278515E-2</v>
      </c>
      <c r="BW540" s="134">
        <f t="shared" ref="BW540" si="9827">O540/O560</f>
        <v>6.5948677037627981E-2</v>
      </c>
      <c r="BX540" s="129">
        <f t="shared" ref="BX540" si="9828">P540/P560</f>
        <v>7.6722338204592899E-2</v>
      </c>
      <c r="BY540" s="130">
        <f t="shared" ref="BY540" si="9829">Q540/Q560</f>
        <v>5.2712779634867576E-2</v>
      </c>
      <c r="BZ540" s="131">
        <f t="shared" ref="BZ540" si="9830">R540/R560</f>
        <v>7.3110520319027719E-2</v>
      </c>
      <c r="CA540" s="132">
        <f t="shared" ref="CA540" si="9831">S540/S560</f>
        <v>4.6587215601300108E-2</v>
      </c>
      <c r="CB540" s="129">
        <f t="shared" ref="CB540" si="9832">T540/T560</f>
        <v>0.10106382978723404</v>
      </c>
      <c r="CC540" s="130">
        <f t="shared" ref="CC540" si="9833">U540/U560</f>
        <v>9.5389507154213043E-2</v>
      </c>
      <c r="CD540" s="131">
        <f t="shared" ref="CD540" si="9834">V540/V560</f>
        <v>4.9180327868852458E-2</v>
      </c>
      <c r="CE540" s="132">
        <f t="shared" ref="CE540" si="9835">W540/W560</f>
        <v>6.1339453369497185E-2</v>
      </c>
      <c r="CF540" s="129">
        <f t="shared" ref="CF540" si="9836">X540/X560</f>
        <v>8.5765765765765764E-2</v>
      </c>
      <c r="CG540" s="130">
        <f t="shared" ref="CG540" si="9837">Y540/Y560</f>
        <v>7.3487846240814017E-2</v>
      </c>
      <c r="CH540" s="131">
        <f t="shared" ref="CH540" si="9838">Z540/Z560</f>
        <v>5.5897298742979405E-2</v>
      </c>
      <c r="CI540" s="129">
        <f t="shared" ref="CI540" si="9839">AA540/AA560</f>
        <v>6.4708024766298416E-2</v>
      </c>
      <c r="CJ540" s="135">
        <f t="shared" ref="CJ540" si="9840">AB540/AB560</f>
        <v>6.5460526315789469E-2</v>
      </c>
      <c r="CK540" s="136">
        <f t="shared" ref="CK540" si="9841">AC540/AC560</f>
        <v>6.0653889515219842E-2</v>
      </c>
    </row>
    <row r="541" spans="1:89" ht="13.5" thickBot="1" x14ac:dyDescent="0.25">
      <c r="A541" s="137" t="s">
        <v>21</v>
      </c>
      <c r="B541" s="189">
        <v>392</v>
      </c>
      <c r="C541" s="190">
        <v>373</v>
      </c>
      <c r="D541" s="191">
        <v>137</v>
      </c>
      <c r="E541" s="192">
        <v>144</v>
      </c>
      <c r="F541" s="189">
        <v>639</v>
      </c>
      <c r="G541" s="193">
        <v>291</v>
      </c>
      <c r="H541" s="191">
        <v>695</v>
      </c>
      <c r="I541" s="192">
        <v>520</v>
      </c>
      <c r="J541" s="189">
        <v>65</v>
      </c>
      <c r="K541" s="193">
        <v>110</v>
      </c>
      <c r="L541" s="191">
        <v>137</v>
      </c>
      <c r="M541" s="189">
        <v>364</v>
      </c>
      <c r="N541" s="194">
        <v>579</v>
      </c>
      <c r="O541" s="195">
        <v>539</v>
      </c>
      <c r="P541" s="189">
        <v>308</v>
      </c>
      <c r="Q541" s="193">
        <v>243</v>
      </c>
      <c r="R541" s="191">
        <v>533</v>
      </c>
      <c r="S541" s="192">
        <v>349</v>
      </c>
      <c r="T541" s="189">
        <v>33</v>
      </c>
      <c r="U541" s="193">
        <v>54</v>
      </c>
      <c r="V541" s="191">
        <v>204</v>
      </c>
      <c r="W541" s="192">
        <v>407</v>
      </c>
      <c r="X541" s="189">
        <v>208</v>
      </c>
      <c r="Y541" s="193">
        <v>172</v>
      </c>
      <c r="Z541" s="191">
        <v>492</v>
      </c>
      <c r="AA541" s="189">
        <v>624</v>
      </c>
      <c r="AB541" s="170">
        <f t="shared" si="9731"/>
        <v>4422</v>
      </c>
      <c r="AC541" s="171">
        <f t="shared" si="9732"/>
        <v>4190</v>
      </c>
      <c r="AE541" s="272" t="s">
        <v>85</v>
      </c>
      <c r="BI541" s="137" t="s">
        <v>21</v>
      </c>
      <c r="BJ541" s="129">
        <f>B541/B560</f>
        <v>7.4980872226472844E-2</v>
      </c>
      <c r="BK541" s="130">
        <f t="shared" ref="BK541" si="9842">C541/C560</f>
        <v>6.9330855018587365E-2</v>
      </c>
      <c r="BL541" s="131">
        <f t="shared" ref="BL541" si="9843">D541/D560</f>
        <v>8.6599241466498098E-2</v>
      </c>
      <c r="BM541" s="132">
        <f t="shared" ref="BM541" si="9844">E541/E560</f>
        <v>7.093596059113301E-2</v>
      </c>
      <c r="BN541" s="129">
        <f t="shared" ref="BN541" si="9845">F541/F560</f>
        <v>9.6380090497737561E-2</v>
      </c>
      <c r="BO541" s="130">
        <f t="shared" ref="BO541" si="9846">G541/G560</f>
        <v>5.4230339172568018E-2</v>
      </c>
      <c r="BP541" s="131">
        <f t="shared" ref="BP541" si="9847">H541/H560</f>
        <v>7.9729264655271304E-2</v>
      </c>
      <c r="BQ541" s="132">
        <f t="shared" ref="BQ541" si="9848">I541/I560</f>
        <v>6.2141491395793502E-2</v>
      </c>
      <c r="BR541" s="129">
        <f t="shared" ref="BR541" si="9849">J541/J560</f>
        <v>6.585612968591692E-2</v>
      </c>
      <c r="BS541" s="130">
        <f t="shared" ref="BS541" si="9850">K541/K560</f>
        <v>0.10880316518298715</v>
      </c>
      <c r="BT541" s="131">
        <f t="shared" ref="BT541" si="9851">L541/L560</f>
        <v>4.3700159489633177E-2</v>
      </c>
      <c r="BU541" s="129">
        <f t="shared" ref="BU541" si="9852">M541/M560</f>
        <v>0.11651728553137004</v>
      </c>
      <c r="BV541" s="133">
        <f t="shared" ref="BV541" si="9853">N541/N560</f>
        <v>7.6790450928381965E-2</v>
      </c>
      <c r="BW541" s="134">
        <f t="shared" ref="BW541" si="9854">O541/O560</f>
        <v>7.1666001861454595E-2</v>
      </c>
      <c r="BX541" s="129">
        <f t="shared" ref="BX541" si="9855">P541/P560</f>
        <v>8.0375782881002084E-2</v>
      </c>
      <c r="BY541" s="130">
        <f t="shared" ref="BY541" si="9856">Q541/Q560</f>
        <v>6.2483929030599128E-2</v>
      </c>
      <c r="BZ541" s="131">
        <f t="shared" ref="BZ541" si="9857">R541/R560</f>
        <v>0.10121534371439422</v>
      </c>
      <c r="CA541" s="132">
        <f t="shared" ref="CA541" si="9858">S541/S560</f>
        <v>6.3019140483929217E-2</v>
      </c>
      <c r="CB541" s="129">
        <f t="shared" ref="CB541" si="9859">T541/T560</f>
        <v>5.8510638297872342E-2</v>
      </c>
      <c r="CC541" s="130">
        <f t="shared" ref="CC541" si="9860">U541/U560</f>
        <v>8.5850556438791734E-2</v>
      </c>
      <c r="CD541" s="131">
        <f t="shared" ref="CD541" si="9861">V541/V560</f>
        <v>5.0670640834575259E-2</v>
      </c>
      <c r="CE541" s="132">
        <f t="shared" ref="CE541" si="9862">W541/W560</f>
        <v>8.4915501773419569E-2</v>
      </c>
      <c r="CF541" s="129">
        <f t="shared" ref="CF541" si="9863">X541/X560</f>
        <v>7.4954954954954953E-2</v>
      </c>
      <c r="CG541" s="130">
        <f t="shared" ref="CG541" si="9864">Y541/Y560</f>
        <v>9.7230073487846236E-2</v>
      </c>
      <c r="CH541" s="131">
        <f t="shared" ref="CH541" si="9865">Z541/Z560</f>
        <v>6.5792992778817866E-2</v>
      </c>
      <c r="CI541" s="129">
        <f t="shared" ref="CI541" si="9866">AA541/AA560</f>
        <v>7.5755736311763994E-2</v>
      </c>
      <c r="CJ541" s="135">
        <f t="shared" ref="CJ541" si="9867">AB541/AB560</f>
        <v>7.6558171745152351E-2</v>
      </c>
      <c r="CK541" s="136">
        <f t="shared" ref="CK541" si="9868">AC541/AC560</f>
        <v>7.2673662301621714E-2</v>
      </c>
    </row>
    <row r="542" spans="1:89" ht="14.25" thickTop="1" thickBot="1" x14ac:dyDescent="0.25">
      <c r="A542" s="146" t="s">
        <v>22</v>
      </c>
      <c r="B542" s="196">
        <v>437</v>
      </c>
      <c r="C542" s="197">
        <v>495</v>
      </c>
      <c r="D542" s="198">
        <v>150</v>
      </c>
      <c r="E542" s="199">
        <v>117</v>
      </c>
      <c r="F542" s="196">
        <v>646</v>
      </c>
      <c r="G542" s="200">
        <v>260</v>
      </c>
      <c r="H542" s="198">
        <v>743</v>
      </c>
      <c r="I542" s="199">
        <v>633</v>
      </c>
      <c r="J542" s="196">
        <v>74</v>
      </c>
      <c r="K542" s="200">
        <v>168</v>
      </c>
      <c r="L542" s="198">
        <v>132</v>
      </c>
      <c r="M542" s="196">
        <v>540</v>
      </c>
      <c r="N542" s="201">
        <v>565</v>
      </c>
      <c r="O542" s="202">
        <v>845</v>
      </c>
      <c r="P542" s="196">
        <v>327</v>
      </c>
      <c r="Q542" s="200">
        <v>259</v>
      </c>
      <c r="R542" s="198">
        <v>525</v>
      </c>
      <c r="S542" s="199">
        <v>353</v>
      </c>
      <c r="T542" s="196">
        <v>31</v>
      </c>
      <c r="U542" s="200">
        <v>32</v>
      </c>
      <c r="V542" s="198">
        <v>219</v>
      </c>
      <c r="W542" s="199">
        <v>514</v>
      </c>
      <c r="X542" s="196">
        <v>237</v>
      </c>
      <c r="Y542" s="200">
        <v>131</v>
      </c>
      <c r="Z542" s="198">
        <v>569</v>
      </c>
      <c r="AA542" s="196">
        <v>536</v>
      </c>
      <c r="AB542" s="170">
        <f t="shared" si="9731"/>
        <v>4655</v>
      </c>
      <c r="AC542" s="171">
        <f t="shared" si="9732"/>
        <v>4883</v>
      </c>
      <c r="AE542" s="298" t="s">
        <v>0</v>
      </c>
      <c r="AF542" s="292" t="s">
        <v>1</v>
      </c>
      <c r="AG542" s="293"/>
      <c r="AH542" s="292" t="s">
        <v>2</v>
      </c>
      <c r="AI542" s="293"/>
      <c r="AJ542" s="292" t="s">
        <v>3</v>
      </c>
      <c r="AK542" s="293"/>
      <c r="AL542" s="292" t="s">
        <v>4</v>
      </c>
      <c r="AM542" s="293"/>
      <c r="AN542" s="292" t="s">
        <v>5</v>
      </c>
      <c r="AO542" s="293"/>
      <c r="AP542" s="292" t="s">
        <v>6</v>
      </c>
      <c r="AQ542" s="293"/>
      <c r="AR542" s="292" t="s">
        <v>7</v>
      </c>
      <c r="AS542" s="293"/>
      <c r="AT542" s="292" t="s">
        <v>8</v>
      </c>
      <c r="AU542" s="293"/>
      <c r="AV542" s="292" t="s">
        <v>9</v>
      </c>
      <c r="AW542" s="293"/>
      <c r="AX542" s="292" t="s">
        <v>10</v>
      </c>
      <c r="AY542" s="293"/>
      <c r="AZ542" s="292" t="s">
        <v>11</v>
      </c>
      <c r="BA542" s="293"/>
      <c r="BB542" s="292" t="s">
        <v>12</v>
      </c>
      <c r="BC542" s="293"/>
      <c r="BD542" s="294" t="s">
        <v>40</v>
      </c>
      <c r="BE542" s="295"/>
      <c r="BF542" s="296" t="s">
        <v>41</v>
      </c>
      <c r="BG542" s="297"/>
      <c r="BI542" s="146" t="s">
        <v>22</v>
      </c>
      <c r="BJ542" s="129">
        <f>B542/B560</f>
        <v>8.3588370313695481E-2</v>
      </c>
      <c r="BK542" s="130">
        <f t="shared" ref="BK542" si="9869">C542/C560</f>
        <v>9.2007434944237923E-2</v>
      </c>
      <c r="BL542" s="131">
        <f t="shared" ref="BL542" si="9870">D542/D560</f>
        <v>9.4816687737041716E-2</v>
      </c>
      <c r="BM542" s="132">
        <f t="shared" ref="BM542" si="9871">E542/E560</f>
        <v>5.763546798029557E-2</v>
      </c>
      <c r="BN542" s="129">
        <f t="shared" ref="BN542" si="9872">F542/F560</f>
        <v>9.7435897435897437E-2</v>
      </c>
      <c r="BO542" s="130">
        <f t="shared" ref="BO542" si="9873">G542/G560</f>
        <v>4.8453224002981736E-2</v>
      </c>
      <c r="BP542" s="131">
        <f t="shared" ref="BP542" si="9874">H542/H560</f>
        <v>8.5235746242973504E-2</v>
      </c>
      <c r="BQ542" s="132">
        <f t="shared" ref="BQ542" si="9875">I542/I560</f>
        <v>7.5645315487571696E-2</v>
      </c>
      <c r="BR542" s="129">
        <f t="shared" ref="BR542" si="9876">J542/J560</f>
        <v>7.4974670719351572E-2</v>
      </c>
      <c r="BS542" s="130">
        <f t="shared" ref="BS542" si="9877">K542/K560</f>
        <v>0.16617210682492581</v>
      </c>
      <c r="BT542" s="131">
        <f t="shared" ref="BT542" si="9878">L542/L560</f>
        <v>4.2105263157894736E-2</v>
      </c>
      <c r="BU542" s="129">
        <f t="shared" ref="BU542" si="9879">M542/M560</f>
        <v>0.17285531370038412</v>
      </c>
      <c r="BV542" s="133">
        <f t="shared" ref="BV542" si="9880">N542/N560</f>
        <v>7.4933687002652516E-2</v>
      </c>
      <c r="BW542" s="134">
        <f t="shared" ref="BW542" si="9881">O542/O560</f>
        <v>0.11235208084031378</v>
      </c>
      <c r="BX542" s="129">
        <f t="shared" ref="BX542" si="9882">P542/P560</f>
        <v>8.5334029227557409E-2</v>
      </c>
      <c r="BY542" s="130">
        <f t="shared" ref="BY542" si="9883">Q542/Q560</f>
        <v>6.6598097197222941E-2</v>
      </c>
      <c r="BZ542" s="131">
        <f t="shared" ref="BZ542" si="9884">R542/R560</f>
        <v>9.9696164071401444E-2</v>
      </c>
      <c r="CA542" s="132">
        <f t="shared" ref="CA542" si="9885">S542/S560</f>
        <v>6.374142289635247E-2</v>
      </c>
      <c r="CB542" s="129">
        <f t="shared" ref="CB542" si="9886">T542/T560</f>
        <v>5.4964539007092202E-2</v>
      </c>
      <c r="CC542" s="130">
        <f t="shared" ref="CC542" si="9887">U542/U560</f>
        <v>5.0874403815580289E-2</v>
      </c>
      <c r="CD542" s="131">
        <f t="shared" ref="CD542" si="9888">V542/V560</f>
        <v>5.4396423248882268E-2</v>
      </c>
      <c r="CE542" s="132">
        <f t="shared" ref="CE542" si="9889">W542/W560</f>
        <v>0.10723972459837262</v>
      </c>
      <c r="CF542" s="129">
        <f t="shared" ref="CF542" si="9890">X542/X560</f>
        <v>8.5405405405405407E-2</v>
      </c>
      <c r="CG542" s="130">
        <f t="shared" ref="CG542" si="9891">Y542/Y560</f>
        <v>7.4053137365743357E-2</v>
      </c>
      <c r="CH542" s="131">
        <f t="shared" ref="CH542" si="9892">Z542/Z560</f>
        <v>7.6089863599893018E-2</v>
      </c>
      <c r="CI542" s="129">
        <f t="shared" ref="CI542" si="9893">AA542/AA560</f>
        <v>6.5072235037028039E-2</v>
      </c>
      <c r="CJ542" s="135">
        <f t="shared" ref="CJ542" si="9894">AB542/AB560</f>
        <v>8.0592105263157895E-2</v>
      </c>
      <c r="CK542" s="136">
        <f t="shared" ref="CK542" si="9895">AC542/AC560</f>
        <v>8.4693435088023586E-2</v>
      </c>
    </row>
    <row r="543" spans="1:89" ht="15" thickTop="1" thickBot="1" x14ac:dyDescent="0.3">
      <c r="A543" s="137" t="s">
        <v>23</v>
      </c>
      <c r="B543" s="189">
        <v>241</v>
      </c>
      <c r="C543" s="190">
        <v>380</v>
      </c>
      <c r="D543" s="191">
        <v>86</v>
      </c>
      <c r="E543" s="192">
        <v>90</v>
      </c>
      <c r="F543" s="189">
        <v>401</v>
      </c>
      <c r="G543" s="193">
        <v>227</v>
      </c>
      <c r="H543" s="191">
        <v>487</v>
      </c>
      <c r="I543" s="192">
        <v>469</v>
      </c>
      <c r="J543" s="189">
        <v>32</v>
      </c>
      <c r="K543" s="193">
        <v>87</v>
      </c>
      <c r="L543" s="191">
        <v>110</v>
      </c>
      <c r="M543" s="189">
        <v>223</v>
      </c>
      <c r="N543" s="194">
        <v>388</v>
      </c>
      <c r="O543" s="195">
        <v>537</v>
      </c>
      <c r="P543" s="189">
        <v>257</v>
      </c>
      <c r="Q543" s="193">
        <v>153</v>
      </c>
      <c r="R543" s="191">
        <v>357</v>
      </c>
      <c r="S543" s="192">
        <v>312</v>
      </c>
      <c r="T543" s="189">
        <v>35</v>
      </c>
      <c r="U543" s="193">
        <v>22</v>
      </c>
      <c r="V543" s="191">
        <v>176</v>
      </c>
      <c r="W543" s="192">
        <v>324</v>
      </c>
      <c r="X543" s="189">
        <v>171</v>
      </c>
      <c r="Y543" s="193">
        <v>80</v>
      </c>
      <c r="Z543" s="191">
        <v>513</v>
      </c>
      <c r="AA543" s="189">
        <v>616</v>
      </c>
      <c r="AB543" s="170">
        <f t="shared" si="9731"/>
        <v>3254</v>
      </c>
      <c r="AC543" s="171">
        <f t="shared" si="9732"/>
        <v>3520</v>
      </c>
      <c r="AE543" s="299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4.6097934200459066E-2</v>
      </c>
      <c r="BK543" s="130">
        <f t="shared" ref="BK543" si="9896">C543/C560</f>
        <v>7.0631970260223054E-2</v>
      </c>
      <c r="BL543" s="131">
        <f t="shared" ref="BL543" si="9897">D543/D560</f>
        <v>5.4361567635903919E-2</v>
      </c>
      <c r="BM543" s="132">
        <f t="shared" ref="BM543" si="9898">E543/E560</f>
        <v>4.4334975369458129E-2</v>
      </c>
      <c r="BN543" s="129">
        <f t="shared" ref="BN543" si="9899">F543/F560</f>
        <v>6.0482654600301659E-2</v>
      </c>
      <c r="BO543" s="130">
        <f t="shared" ref="BO543" si="9900">G543/G560</f>
        <v>4.2303391725680206E-2</v>
      </c>
      <c r="BP543" s="131">
        <f t="shared" ref="BP543" si="9901">H543/H560</f>
        <v>5.5867844441895145E-2</v>
      </c>
      <c r="BQ543" s="132">
        <f t="shared" ref="BQ543" si="9902">I543/I560</f>
        <v>5.6046845124282985E-2</v>
      </c>
      <c r="BR543" s="129">
        <f t="shared" ref="BR543" si="9903">J543/J560</f>
        <v>3.242147922998987E-2</v>
      </c>
      <c r="BS543" s="130">
        <f t="shared" ref="BS543" si="9904">K543/K560</f>
        <v>8.6053412462908013E-2</v>
      </c>
      <c r="BT543" s="131">
        <f t="shared" ref="BT543" si="9905">L543/L560</f>
        <v>3.5087719298245612E-2</v>
      </c>
      <c r="BU543" s="129">
        <f t="shared" ref="BU543" si="9906">M543/M560</f>
        <v>7.138284250960307E-2</v>
      </c>
      <c r="BV543" s="133">
        <f t="shared" ref="BV543" si="9907">N543/N560</f>
        <v>5.1458885941644564E-2</v>
      </c>
      <c r="BW543" s="134">
        <f t="shared" ref="BW543" si="9908">O543/O560</f>
        <v>7.140007977662545E-2</v>
      </c>
      <c r="BX543" s="129">
        <f t="shared" ref="BX543" si="9909">P543/P560</f>
        <v>6.7066805845511487E-2</v>
      </c>
      <c r="BY543" s="130">
        <f t="shared" ref="BY543" si="9910">Q543/Q560</f>
        <v>3.9341733093340193E-2</v>
      </c>
      <c r="BZ543" s="131">
        <f t="shared" ref="BZ543" si="9911">R543/R560</f>
        <v>6.7793391568552977E-2</v>
      </c>
      <c r="CA543" s="132">
        <f t="shared" ref="CA543" si="9912">S543/S560</f>
        <v>5.6338028169014086E-2</v>
      </c>
      <c r="CB543" s="129">
        <f t="shared" ref="CB543" si="9913">T543/T560</f>
        <v>6.2056737588652482E-2</v>
      </c>
      <c r="CC543" s="130">
        <f t="shared" ref="CC543" si="9914">U543/U560</f>
        <v>3.4976152623211444E-2</v>
      </c>
      <c r="CD543" s="131">
        <f t="shared" ref="CD543" si="9915">V543/V560</f>
        <v>4.3715846994535519E-2</v>
      </c>
      <c r="CE543" s="132">
        <f t="shared" ref="CE543" si="9916">W543/W560</f>
        <v>6.7598581264343829E-2</v>
      </c>
      <c r="CF543" s="129">
        <f t="shared" ref="CF543" si="9917">X543/X560</f>
        <v>6.1621621621621624E-2</v>
      </c>
      <c r="CG543" s="130">
        <f t="shared" ref="CG543" si="9918">Y543/Y560</f>
        <v>4.5223289994347091E-2</v>
      </c>
      <c r="CH543" s="131">
        <f t="shared" ref="CH543" si="9919">Z543/Z560</f>
        <v>6.8601230275474726E-2</v>
      </c>
      <c r="CI543" s="129">
        <f t="shared" ref="CI543" si="9920">AA543/AA560</f>
        <v>7.4784508923151638E-2</v>
      </c>
      <c r="CJ543" s="135">
        <f t="shared" ref="CJ543" si="9921">AB543/AB560</f>
        <v>5.6336565096952909E-2</v>
      </c>
      <c r="CK543" s="136">
        <f t="shared" ref="CK543" si="9922">AC543/AC560</f>
        <v>6.105281415315237E-2</v>
      </c>
    </row>
    <row r="544" spans="1:89" ht="13.5" thickTop="1" x14ac:dyDescent="0.2">
      <c r="A544" s="146" t="s">
        <v>24</v>
      </c>
      <c r="B544" s="203">
        <v>243</v>
      </c>
      <c r="C544" s="197">
        <v>271</v>
      </c>
      <c r="D544" s="198">
        <v>57</v>
      </c>
      <c r="E544" s="199">
        <v>100</v>
      </c>
      <c r="F544" s="196">
        <v>300</v>
      </c>
      <c r="G544" s="200">
        <v>198</v>
      </c>
      <c r="H544" s="198">
        <v>477</v>
      </c>
      <c r="I544" s="199">
        <v>410</v>
      </c>
      <c r="J544" s="196">
        <v>30</v>
      </c>
      <c r="K544" s="200">
        <v>69</v>
      </c>
      <c r="L544" s="198">
        <v>115</v>
      </c>
      <c r="M544" s="196">
        <v>166</v>
      </c>
      <c r="N544" s="201">
        <v>350</v>
      </c>
      <c r="O544" s="204">
        <v>371</v>
      </c>
      <c r="P544" s="196">
        <v>200</v>
      </c>
      <c r="Q544" s="200">
        <v>159</v>
      </c>
      <c r="R544" s="198">
        <v>330</v>
      </c>
      <c r="S544" s="199">
        <v>243</v>
      </c>
      <c r="T544" s="196">
        <v>26</v>
      </c>
      <c r="U544" s="200">
        <v>17</v>
      </c>
      <c r="V544" s="198">
        <v>203</v>
      </c>
      <c r="W544" s="205">
        <v>257</v>
      </c>
      <c r="X544" s="196">
        <v>137</v>
      </c>
      <c r="Y544" s="200">
        <v>74</v>
      </c>
      <c r="Z544" s="198">
        <v>462</v>
      </c>
      <c r="AA544" s="196">
        <v>471</v>
      </c>
      <c r="AB544" s="170">
        <f t="shared" si="9731"/>
        <v>2930</v>
      </c>
      <c r="AC544" s="171">
        <f t="shared" si="9732"/>
        <v>2806</v>
      </c>
      <c r="AE544" s="275" t="str">
        <f>$AE$17</f>
        <v>17:00 - 17:59</v>
      </c>
      <c r="AF544" s="126">
        <f t="shared" ref="AF544:AU545" si="9923">SUMIF($A$9:$A$32,$AE544,B$536:B$559)</f>
        <v>476</v>
      </c>
      <c r="AG544" s="186">
        <f t="shared" si="9923"/>
        <v>406</v>
      </c>
      <c r="AH544" s="127">
        <f t="shared" si="9923"/>
        <v>111</v>
      </c>
      <c r="AI544" s="180">
        <f t="shared" si="9923"/>
        <v>180</v>
      </c>
      <c r="AJ544" s="126">
        <f t="shared" si="9923"/>
        <v>511</v>
      </c>
      <c r="AK544" s="128">
        <f t="shared" si="9923"/>
        <v>448</v>
      </c>
      <c r="AL544" s="127">
        <f t="shared" si="9923"/>
        <v>735</v>
      </c>
      <c r="AM544" s="180">
        <f t="shared" si="9923"/>
        <v>667</v>
      </c>
      <c r="AN544" s="126">
        <f t="shared" si="9923"/>
        <v>77</v>
      </c>
      <c r="AO544" s="128">
        <f t="shared" si="9923"/>
        <v>48</v>
      </c>
      <c r="AP544" s="127">
        <f t="shared" si="9923"/>
        <v>306</v>
      </c>
      <c r="AQ544" s="126">
        <f t="shared" si="9923"/>
        <v>163</v>
      </c>
      <c r="AR544" s="179">
        <f t="shared" si="9923"/>
        <v>560</v>
      </c>
      <c r="AS544" s="181">
        <f t="shared" si="9923"/>
        <v>548</v>
      </c>
      <c r="AT544" s="126">
        <f t="shared" si="9923"/>
        <v>251</v>
      </c>
      <c r="AU544" s="128">
        <f t="shared" si="9923"/>
        <v>361</v>
      </c>
      <c r="AV544" s="127">
        <f t="shared" ref="AP544:BE545" si="9924">SUMIF($A$9:$A$32,$AE544,R$536:R$559)</f>
        <v>289</v>
      </c>
      <c r="AW544" s="180">
        <f t="shared" si="9924"/>
        <v>511</v>
      </c>
      <c r="AX544" s="126">
        <f t="shared" si="9924"/>
        <v>42</v>
      </c>
      <c r="AY544" s="128">
        <f t="shared" si="9924"/>
        <v>50</v>
      </c>
      <c r="AZ544" s="127">
        <f t="shared" si="9924"/>
        <v>326</v>
      </c>
      <c r="BA544" s="180">
        <f t="shared" si="9924"/>
        <v>330</v>
      </c>
      <c r="BB544" s="126">
        <f t="shared" si="9924"/>
        <v>251</v>
      </c>
      <c r="BC544" s="128">
        <f t="shared" si="9924"/>
        <v>158</v>
      </c>
      <c r="BD544" s="184">
        <f t="shared" si="9924"/>
        <v>571</v>
      </c>
      <c r="BE544" s="185">
        <f t="shared" si="9924"/>
        <v>668</v>
      </c>
      <c r="BF544" s="170">
        <f>AF544+AH544+AJ544+AL544+AN544+AP544+AR544+AT544+AV544+AX544+AZ544+BB544+BD544</f>
        <v>4506</v>
      </c>
      <c r="BG544" s="171">
        <f>AG544+AI544+AK544+AM544+AO544+AQ544+AS544+AU544+AW544+AY544+BA544+BC544+BE544</f>
        <v>4538</v>
      </c>
      <c r="BI544" s="146" t="s">
        <v>24</v>
      </c>
      <c r="BJ544" s="129">
        <f>B544/B560</f>
        <v>4.6480489671002295E-2</v>
      </c>
      <c r="BK544" s="130">
        <f t="shared" ref="BK544" si="9925">C544/C560</f>
        <v>5.0371747211895912E-2</v>
      </c>
      <c r="BL544" s="131">
        <f t="shared" ref="BL544" si="9926">D544/D560</f>
        <v>3.6030341340075857E-2</v>
      </c>
      <c r="BM544" s="132">
        <f t="shared" ref="BM544" si="9927">E544/E560</f>
        <v>4.9261083743842367E-2</v>
      </c>
      <c r="BN544" s="129">
        <f t="shared" ref="BN544" si="9928">F544/F560</f>
        <v>4.5248868778280542E-2</v>
      </c>
      <c r="BO544" s="130">
        <f t="shared" ref="BO544" si="9929">G544/G560</f>
        <v>3.6898993663809172E-2</v>
      </c>
      <c r="BP544" s="131">
        <f t="shared" ref="BP544" si="9930">H544/H560</f>
        <v>5.4720660777790524E-2</v>
      </c>
      <c r="BQ544" s="132">
        <f t="shared" ref="BQ544" si="9931">I544/I560</f>
        <v>4.8996175908221799E-2</v>
      </c>
      <c r="BR544" s="129">
        <f t="shared" ref="BR544" si="9932">J544/J560</f>
        <v>3.0395136778115502E-2</v>
      </c>
      <c r="BS544" s="130">
        <f t="shared" ref="BS544" si="9933">K544/K560</f>
        <v>6.8249258160237386E-2</v>
      </c>
      <c r="BT544" s="131">
        <f t="shared" ref="BT544" si="9934">L544/L560</f>
        <v>3.6682615629984053E-2</v>
      </c>
      <c r="BU544" s="129">
        <f t="shared" ref="BU544" si="9935">M544/M560</f>
        <v>5.3137003841229193E-2</v>
      </c>
      <c r="BV544" s="133">
        <f t="shared" ref="BV544" si="9936">N544/N560</f>
        <v>4.6419098143236075E-2</v>
      </c>
      <c r="BW544" s="134">
        <f t="shared" ref="BW544" si="9937">O544/O560</f>
        <v>4.932854673580641E-2</v>
      </c>
      <c r="BX544" s="129">
        <f t="shared" ref="BX544" si="9938">P544/P560</f>
        <v>5.2192066805845511E-2</v>
      </c>
      <c r="BY544" s="130">
        <f t="shared" ref="BY544" si="9939">Q544/Q560</f>
        <v>4.0884546155824118E-2</v>
      </c>
      <c r="BZ544" s="131">
        <f t="shared" ref="BZ544" si="9940">R544/R560</f>
        <v>6.2666160273452343E-2</v>
      </c>
      <c r="CA544" s="132">
        <f t="shared" ref="CA544" si="9941">S544/S560</f>
        <v>4.3878656554712896E-2</v>
      </c>
      <c r="CB544" s="129">
        <f t="shared" ref="CB544" si="9942">T544/T560</f>
        <v>4.6099290780141841E-2</v>
      </c>
      <c r="CC544" s="130">
        <f t="shared" ref="CC544" si="9943">U544/U560</f>
        <v>2.7027027027027029E-2</v>
      </c>
      <c r="CD544" s="131">
        <f t="shared" ref="CD544" si="9944">V544/V560</f>
        <v>5.042225534028813E-2</v>
      </c>
      <c r="CE544" s="132">
        <f t="shared" ref="CE544" si="9945">W544/W560</f>
        <v>5.3619862299186312E-2</v>
      </c>
      <c r="CF544" s="129">
        <f t="shared" ref="CF544" si="9946">X544/X560</f>
        <v>4.9369369369369372E-2</v>
      </c>
      <c r="CG544" s="130">
        <f t="shared" ref="CG544" si="9947">Y544/Y560</f>
        <v>4.1831543244771056E-2</v>
      </c>
      <c r="CH544" s="131">
        <f t="shared" ref="CH544" si="9948">Z544/Z560</f>
        <v>6.1781224926450926E-2</v>
      </c>
      <c r="CI544" s="129">
        <f t="shared" ref="CI544" si="9949">AA544/AA560</f>
        <v>5.7181012504552625E-2</v>
      </c>
      <c r="CJ544" s="135">
        <f t="shared" ref="CJ544" si="9950">AB544/AB560</f>
        <v>5.0727146814404434E-2</v>
      </c>
      <c r="CK544" s="136">
        <f t="shared" ref="CK544" si="9951">AC544/AC560</f>
        <v>4.8668805827768627E-2</v>
      </c>
    </row>
    <row r="545" spans="1:89" x14ac:dyDescent="0.2">
      <c r="A545" s="137" t="s">
        <v>25</v>
      </c>
      <c r="B545" s="206">
        <v>252</v>
      </c>
      <c r="C545" s="190">
        <v>335</v>
      </c>
      <c r="D545" s="191">
        <v>90</v>
      </c>
      <c r="E545" s="192">
        <v>122</v>
      </c>
      <c r="F545" s="189">
        <v>318</v>
      </c>
      <c r="G545" s="193">
        <v>240</v>
      </c>
      <c r="H545" s="191">
        <v>525</v>
      </c>
      <c r="I545" s="192">
        <v>476</v>
      </c>
      <c r="J545" s="189">
        <v>35</v>
      </c>
      <c r="K545" s="190">
        <v>32</v>
      </c>
      <c r="L545" s="191">
        <v>105</v>
      </c>
      <c r="M545" s="189">
        <v>129</v>
      </c>
      <c r="N545" s="194">
        <v>345</v>
      </c>
      <c r="O545" s="207">
        <v>338</v>
      </c>
      <c r="P545" s="189">
        <v>187</v>
      </c>
      <c r="Q545" s="190">
        <v>199</v>
      </c>
      <c r="R545" s="191">
        <v>310</v>
      </c>
      <c r="S545" s="192">
        <v>282</v>
      </c>
      <c r="T545" s="198">
        <v>17</v>
      </c>
      <c r="U545" s="189">
        <v>23</v>
      </c>
      <c r="V545" s="191">
        <v>180</v>
      </c>
      <c r="W545" s="208">
        <v>256</v>
      </c>
      <c r="X545" s="189">
        <v>144</v>
      </c>
      <c r="Y545" s="193">
        <v>65</v>
      </c>
      <c r="Z545" s="191">
        <v>476</v>
      </c>
      <c r="AA545" s="189">
        <v>541</v>
      </c>
      <c r="AB545" s="170">
        <f t="shared" si="9731"/>
        <v>2984</v>
      </c>
      <c r="AC545" s="171">
        <f t="shared" si="9732"/>
        <v>3038</v>
      </c>
      <c r="AE545" s="277" t="str">
        <f>$AE$18</f>
        <v>18:00 - 18:59</v>
      </c>
      <c r="AF545" s="126">
        <f t="shared" si="9923"/>
        <v>526</v>
      </c>
      <c r="AG545" s="190">
        <f t="shared" si="9923"/>
        <v>401</v>
      </c>
      <c r="AH545" s="191">
        <f t="shared" si="9923"/>
        <v>93</v>
      </c>
      <c r="AI545" s="192">
        <f t="shared" si="9923"/>
        <v>193</v>
      </c>
      <c r="AJ545" s="278">
        <f t="shared" si="9923"/>
        <v>361</v>
      </c>
      <c r="AK545" s="193">
        <f t="shared" si="9923"/>
        <v>553</v>
      </c>
      <c r="AL545" s="191">
        <f t="shared" si="9923"/>
        <v>642</v>
      </c>
      <c r="AM545" s="192">
        <f t="shared" si="9923"/>
        <v>706</v>
      </c>
      <c r="AN545" s="278">
        <f t="shared" si="9923"/>
        <v>135</v>
      </c>
      <c r="AO545" s="193">
        <f t="shared" si="9923"/>
        <v>46</v>
      </c>
      <c r="AP545" s="191">
        <f t="shared" si="9924"/>
        <v>469</v>
      </c>
      <c r="AQ545" s="278">
        <f t="shared" si="9924"/>
        <v>157</v>
      </c>
      <c r="AR545" s="194">
        <f t="shared" si="9924"/>
        <v>779</v>
      </c>
      <c r="AS545" s="195">
        <f t="shared" si="9924"/>
        <v>600</v>
      </c>
      <c r="AT545" s="278">
        <f t="shared" si="9924"/>
        <v>238</v>
      </c>
      <c r="AU545" s="193">
        <f t="shared" si="9924"/>
        <v>444</v>
      </c>
      <c r="AV545" s="191">
        <f t="shared" si="9924"/>
        <v>294</v>
      </c>
      <c r="AW545" s="192">
        <f t="shared" si="9924"/>
        <v>561</v>
      </c>
      <c r="AX545" s="278">
        <f t="shared" si="9924"/>
        <v>29</v>
      </c>
      <c r="AY545" s="193">
        <f t="shared" si="9924"/>
        <v>41</v>
      </c>
      <c r="AZ545" s="191">
        <f t="shared" si="9924"/>
        <v>606</v>
      </c>
      <c r="BA545" s="192">
        <f t="shared" si="9924"/>
        <v>306</v>
      </c>
      <c r="BB545" s="278">
        <f t="shared" si="9924"/>
        <v>197</v>
      </c>
      <c r="BC545" s="193">
        <f t="shared" si="9924"/>
        <v>134</v>
      </c>
      <c r="BD545" s="191">
        <f t="shared" si="9924"/>
        <v>485</v>
      </c>
      <c r="BE545" s="278">
        <f t="shared" si="9924"/>
        <v>611</v>
      </c>
      <c r="BF545" s="172">
        <f>SUM(AF545,AH545,AJ545,AL545,AN545,AP545,AR545,AT545,AV545,AX545,AZ545,BB545,BD545)</f>
        <v>4854</v>
      </c>
      <c r="BG545" s="173">
        <f>SUM(AG545,AI545,AK545,AM545,AO545,AQ545,AS545,AU545,AW545,AY545,BA545,BC545,BE545)</f>
        <v>4753</v>
      </c>
      <c r="BI545" s="137" t="s">
        <v>25</v>
      </c>
      <c r="BJ545" s="129">
        <f>B545/B560</f>
        <v>4.8201989288446823E-2</v>
      </c>
      <c r="BK545" s="130">
        <f t="shared" ref="BK545" si="9952">C545/C560</f>
        <v>6.2267657992565055E-2</v>
      </c>
      <c r="BL545" s="131">
        <f t="shared" ref="BL545" si="9953">D545/D560</f>
        <v>5.6890012642225034E-2</v>
      </c>
      <c r="BM545" s="132">
        <f t="shared" ref="BM545" si="9954">E545/E560</f>
        <v>6.0098522167487685E-2</v>
      </c>
      <c r="BN545" s="129">
        <f t="shared" ref="BN545" si="9955">F545/F560</f>
        <v>4.7963800904977379E-2</v>
      </c>
      <c r="BO545" s="130">
        <f t="shared" ref="BO545" si="9956">G545/G560</f>
        <v>4.4726052925829297E-2</v>
      </c>
      <c r="BP545" s="131">
        <f t="shared" ref="BP545" si="9957">H545/H560</f>
        <v>6.0227142365492717E-2</v>
      </c>
      <c r="BQ545" s="132">
        <f t="shared" ref="BQ545" si="9958">I545/I560</f>
        <v>5.688336520076482E-2</v>
      </c>
      <c r="BR545" s="129">
        <f t="shared" ref="BR545" si="9959">J545/J560</f>
        <v>3.5460992907801421E-2</v>
      </c>
      <c r="BS545" s="130">
        <f t="shared" ref="BS545" si="9960">K545/K560</f>
        <v>3.165182987141444E-2</v>
      </c>
      <c r="BT545" s="131">
        <f t="shared" ref="BT545" si="9961">L545/L560</f>
        <v>3.3492822966507178E-2</v>
      </c>
      <c r="BU545" s="129">
        <f t="shared" ref="BU545" si="9962">M545/M560</f>
        <v>4.1293213828425095E-2</v>
      </c>
      <c r="BV545" s="133">
        <f t="shared" ref="BV545" si="9963">N545/N560</f>
        <v>4.5755968169761276E-2</v>
      </c>
      <c r="BW545" s="134">
        <f t="shared" ref="BW545" si="9964">O545/O560</f>
        <v>4.4940832336125516E-2</v>
      </c>
      <c r="BX545" s="129">
        <f t="shared" ref="BX545" si="9965">P545/P560</f>
        <v>4.8799582463465552E-2</v>
      </c>
      <c r="BY545" s="130">
        <f t="shared" ref="BY545" si="9966">Q545/Q560</f>
        <v>5.1169966572383645E-2</v>
      </c>
      <c r="BZ545" s="131">
        <f t="shared" ref="BZ545" si="9967">R545/R560</f>
        <v>5.8868211165970373E-2</v>
      </c>
      <c r="CA545" s="132">
        <f t="shared" ref="CA545" si="9968">S545/S560</f>
        <v>5.0920910075839654E-2</v>
      </c>
      <c r="CB545" s="129">
        <f t="shared" ref="CB545" si="9969">T545/T560</f>
        <v>3.0141843971631204E-2</v>
      </c>
      <c r="CC545" s="130">
        <f t="shared" ref="CC545" si="9970">U545/U560</f>
        <v>3.6565977742448331E-2</v>
      </c>
      <c r="CD545" s="131">
        <f t="shared" ref="CD545" si="9971">V545/V560</f>
        <v>4.4709388971684055E-2</v>
      </c>
      <c r="CE545" s="132">
        <f t="shared" ref="CE545" si="9972">W545/W560</f>
        <v>5.3411224702691426E-2</v>
      </c>
      <c r="CF545" s="129">
        <f t="shared" ref="CF545" si="9973">X545/X560</f>
        <v>5.1891891891891889E-2</v>
      </c>
      <c r="CG545" s="130">
        <f t="shared" ref="CG545" si="9974">Y545/Y560</f>
        <v>3.6743923120407009E-2</v>
      </c>
      <c r="CH545" s="131">
        <f t="shared" ref="CH545" si="9975">Z545/Z560</f>
        <v>6.3653383257555499E-2</v>
      </c>
      <c r="CI545" s="129">
        <f t="shared" ref="CI545" si="9976">AA545/AA560</f>
        <v>6.5679252154910772E-2</v>
      </c>
      <c r="CJ545" s="135">
        <f t="shared" ref="CJ545" si="9977">AB545/AB560</f>
        <v>5.1662049861495841E-2</v>
      </c>
      <c r="CK545" s="136">
        <f t="shared" ref="CK545" si="9978">AC545/AC560</f>
        <v>5.2692741306044573E-2</v>
      </c>
    </row>
    <row r="546" spans="1:89" ht="13.5" thickBot="1" x14ac:dyDescent="0.25">
      <c r="A546" s="146" t="s">
        <v>26</v>
      </c>
      <c r="B546" s="203">
        <v>272</v>
      </c>
      <c r="C546" s="197">
        <v>328</v>
      </c>
      <c r="D546" s="198">
        <v>77</v>
      </c>
      <c r="E546" s="199">
        <v>121</v>
      </c>
      <c r="F546" s="196">
        <v>331</v>
      </c>
      <c r="G546" s="200">
        <v>209</v>
      </c>
      <c r="H546" s="198">
        <v>476</v>
      </c>
      <c r="I546" s="199">
        <v>470</v>
      </c>
      <c r="J546" s="196">
        <v>48</v>
      </c>
      <c r="K546" s="197">
        <v>51</v>
      </c>
      <c r="L546" s="198">
        <v>109</v>
      </c>
      <c r="M546" s="196">
        <v>147</v>
      </c>
      <c r="N546" s="201">
        <v>324</v>
      </c>
      <c r="O546" s="204">
        <v>358</v>
      </c>
      <c r="P546" s="196">
        <v>208</v>
      </c>
      <c r="Q546" s="197">
        <v>154</v>
      </c>
      <c r="R546" s="198">
        <v>308</v>
      </c>
      <c r="S546" s="199">
        <v>251</v>
      </c>
      <c r="T546" s="196">
        <v>18</v>
      </c>
      <c r="U546" s="200">
        <v>27</v>
      </c>
      <c r="V546" s="198">
        <v>219</v>
      </c>
      <c r="W546" s="205">
        <v>206</v>
      </c>
      <c r="X546" s="196">
        <v>132</v>
      </c>
      <c r="Y546" s="200">
        <v>70</v>
      </c>
      <c r="Z546" s="198">
        <v>505</v>
      </c>
      <c r="AA546" s="196">
        <v>605</v>
      </c>
      <c r="AB546" s="170">
        <f t="shared" si="9731"/>
        <v>3027</v>
      </c>
      <c r="AC546" s="171">
        <f t="shared" si="9732"/>
        <v>2997</v>
      </c>
      <c r="AE546" s="275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5.2027543993879113E-2</v>
      </c>
      <c r="BK546" s="130">
        <f t="shared" ref="BK546" si="9979">C546/C560</f>
        <v>6.0966542750929366E-2</v>
      </c>
      <c r="BL546" s="131">
        <f t="shared" ref="BL546" si="9980">D546/D560</f>
        <v>4.8672566371681415E-2</v>
      </c>
      <c r="BM546" s="132">
        <f t="shared" ref="BM546" si="9981">E546/E560</f>
        <v>5.9605911330049263E-2</v>
      </c>
      <c r="BN546" s="129">
        <f t="shared" ref="BN546" si="9982">F546/F560</f>
        <v>4.9924585218702869E-2</v>
      </c>
      <c r="BO546" s="130">
        <f t="shared" ref="BO546" si="9983">G546/G560</f>
        <v>3.8948937756243009E-2</v>
      </c>
      <c r="BP546" s="131">
        <f t="shared" ref="BP546" si="9984">H546/H560</f>
        <v>5.460594241138006E-2</v>
      </c>
      <c r="BQ546" s="132">
        <f t="shared" ref="BQ546" si="9985">I546/I560</f>
        <v>5.6166347992351817E-2</v>
      </c>
      <c r="BR546" s="129">
        <f t="shared" ref="BR546" si="9986">J546/J560</f>
        <v>4.8632218844984802E-2</v>
      </c>
      <c r="BS546" s="130">
        <f t="shared" ref="BS546" si="9987">K546/K560</f>
        <v>5.0445103857566766E-2</v>
      </c>
      <c r="BT546" s="131">
        <f t="shared" ref="BT546" si="9988">L546/L560</f>
        <v>3.4768740031897928E-2</v>
      </c>
      <c r="BU546" s="129">
        <f t="shared" ref="BU546" si="9989">M546/M560</f>
        <v>4.7055057618437902E-2</v>
      </c>
      <c r="BV546" s="133">
        <f t="shared" ref="BV546" si="9990">N546/N560</f>
        <v>4.2970822281167109E-2</v>
      </c>
      <c r="BW546" s="134">
        <f t="shared" ref="BW546" si="9991">O546/O560</f>
        <v>4.7600053184416964E-2</v>
      </c>
      <c r="BX546" s="129">
        <f t="shared" ref="BX546" si="9992">P546/P560</f>
        <v>5.4279749478079335E-2</v>
      </c>
      <c r="BY546" s="130">
        <f t="shared" ref="BY546" si="9993">Q546/Q560</f>
        <v>3.9598868603754181E-2</v>
      </c>
      <c r="BZ546" s="131">
        <f t="shared" ref="BZ546" si="9994">R546/R560</f>
        <v>5.8488416255222178E-2</v>
      </c>
      <c r="CA546" s="132">
        <f t="shared" ref="CA546" si="9995">S546/S560</f>
        <v>4.5323221379559409E-2</v>
      </c>
      <c r="CB546" s="129">
        <f t="shared" ref="CB546" si="9996">T546/T560</f>
        <v>3.1914893617021274E-2</v>
      </c>
      <c r="CC546" s="130">
        <f t="shared" ref="CC546" si="9997">U546/U560</f>
        <v>4.2925278219395867E-2</v>
      </c>
      <c r="CD546" s="131">
        <f t="shared" ref="CD546" si="9998">V546/V560</f>
        <v>5.4396423248882268E-2</v>
      </c>
      <c r="CE546" s="132">
        <f t="shared" ref="CE546" si="9999">W546/W560</f>
        <v>4.2979344877947009E-2</v>
      </c>
      <c r="CF546" s="129">
        <f t="shared" ref="CF546" si="10000">X546/X560</f>
        <v>4.7567567567567567E-2</v>
      </c>
      <c r="CG546" s="130">
        <f t="shared" ref="CG546" si="10001">Y546/Y560</f>
        <v>3.9570378745053703E-2</v>
      </c>
      <c r="CH546" s="131">
        <f t="shared" ref="CH546" si="10002">Z546/Z560</f>
        <v>6.7531425514843535E-2</v>
      </c>
      <c r="CI546" s="129">
        <f t="shared" ref="CI546" si="10003">AA546/AA560</f>
        <v>7.3449071263809645E-2</v>
      </c>
      <c r="CJ546" s="135">
        <f t="shared" ref="CJ546" si="10004">AB546/AB560</f>
        <v>5.2406509695290857E-2</v>
      </c>
      <c r="CK546" s="136">
        <f t="shared" ref="CK546" si="10005">AC546/AC560</f>
        <v>5.1981614777556154E-2</v>
      </c>
    </row>
    <row r="547" spans="1:89" ht="14.25" thickTop="1" thickBot="1" x14ac:dyDescent="0.25">
      <c r="A547" s="137" t="s">
        <v>27</v>
      </c>
      <c r="B547" s="206">
        <v>309</v>
      </c>
      <c r="C547" s="190">
        <v>356</v>
      </c>
      <c r="D547" s="191">
        <v>106</v>
      </c>
      <c r="E547" s="192">
        <v>108</v>
      </c>
      <c r="F547" s="189">
        <v>359</v>
      </c>
      <c r="G547" s="193">
        <v>276</v>
      </c>
      <c r="H547" s="191">
        <v>619</v>
      </c>
      <c r="I547" s="192">
        <v>473</v>
      </c>
      <c r="J547" s="189">
        <v>60</v>
      </c>
      <c r="K547" s="190">
        <v>40</v>
      </c>
      <c r="L547" s="191">
        <v>129</v>
      </c>
      <c r="M547" s="189">
        <v>147</v>
      </c>
      <c r="N547" s="194">
        <v>373</v>
      </c>
      <c r="O547" s="207">
        <v>383</v>
      </c>
      <c r="P547" s="189">
        <v>247</v>
      </c>
      <c r="Q547" s="190">
        <v>171</v>
      </c>
      <c r="R547" s="191">
        <v>306</v>
      </c>
      <c r="S547" s="192">
        <v>330</v>
      </c>
      <c r="T547" s="189">
        <v>26</v>
      </c>
      <c r="U547" s="193">
        <v>22</v>
      </c>
      <c r="V547" s="191">
        <v>207</v>
      </c>
      <c r="W547" s="208">
        <v>313</v>
      </c>
      <c r="X547" s="189">
        <v>131</v>
      </c>
      <c r="Y547" s="193">
        <v>78</v>
      </c>
      <c r="Z547" s="191">
        <v>554</v>
      </c>
      <c r="AA547" s="189">
        <v>506</v>
      </c>
      <c r="AB547" s="170">
        <f t="shared" si="9731"/>
        <v>3426</v>
      </c>
      <c r="AC547" s="171">
        <f t="shared" si="9732"/>
        <v>3203</v>
      </c>
      <c r="AE547" s="269" t="s">
        <v>13</v>
      </c>
      <c r="AF547" s="20">
        <f t="shared" ref="AF547:BG547" si="10006">SUM(AF544:AF546)</f>
        <v>1002</v>
      </c>
      <c r="AG547" s="21">
        <f t="shared" si="10006"/>
        <v>807</v>
      </c>
      <c r="AH547" s="20">
        <f t="shared" si="10006"/>
        <v>204</v>
      </c>
      <c r="AI547" s="21">
        <f t="shared" si="10006"/>
        <v>373</v>
      </c>
      <c r="AJ547" s="20">
        <f t="shared" si="10006"/>
        <v>872</v>
      </c>
      <c r="AK547" s="21">
        <f t="shared" si="10006"/>
        <v>1001</v>
      </c>
      <c r="AL547" s="20">
        <f t="shared" si="10006"/>
        <v>1377</v>
      </c>
      <c r="AM547" s="21">
        <f t="shared" si="10006"/>
        <v>1373</v>
      </c>
      <c r="AN547" s="20">
        <f t="shared" si="10006"/>
        <v>212</v>
      </c>
      <c r="AO547" s="21">
        <f t="shared" si="10006"/>
        <v>94</v>
      </c>
      <c r="AP547" s="20">
        <f t="shared" si="10006"/>
        <v>775</v>
      </c>
      <c r="AQ547" s="21">
        <f t="shared" si="10006"/>
        <v>320</v>
      </c>
      <c r="AR547" s="20">
        <f t="shared" si="10006"/>
        <v>1339</v>
      </c>
      <c r="AS547" s="21">
        <f t="shared" si="10006"/>
        <v>1148</v>
      </c>
      <c r="AT547" s="20">
        <f t="shared" si="10006"/>
        <v>489</v>
      </c>
      <c r="AU547" s="21">
        <f t="shared" si="10006"/>
        <v>805</v>
      </c>
      <c r="AV547" s="20">
        <f t="shared" si="10006"/>
        <v>583</v>
      </c>
      <c r="AW547" s="21">
        <f t="shared" si="10006"/>
        <v>1072</v>
      </c>
      <c r="AX547" s="20">
        <f t="shared" si="10006"/>
        <v>71</v>
      </c>
      <c r="AY547" s="21">
        <f t="shared" si="10006"/>
        <v>91</v>
      </c>
      <c r="AZ547" s="20">
        <f t="shared" si="10006"/>
        <v>932</v>
      </c>
      <c r="BA547" s="21">
        <f t="shared" si="10006"/>
        <v>636</v>
      </c>
      <c r="BB547" s="20">
        <f t="shared" si="10006"/>
        <v>448</v>
      </c>
      <c r="BC547" s="21">
        <f t="shared" si="10006"/>
        <v>292</v>
      </c>
      <c r="BD547" s="20">
        <f t="shared" si="10006"/>
        <v>1056</v>
      </c>
      <c r="BE547" s="21">
        <f t="shared" si="10006"/>
        <v>1279</v>
      </c>
      <c r="BF547" s="174">
        <f t="shared" si="10006"/>
        <v>9360</v>
      </c>
      <c r="BG547" s="175">
        <f t="shared" si="10006"/>
        <v>9291</v>
      </c>
      <c r="BI547" s="137" t="s">
        <v>27</v>
      </c>
      <c r="BJ547" s="129">
        <f>B547/B560</f>
        <v>5.9104820198928848E-2</v>
      </c>
      <c r="BK547" s="130">
        <f t="shared" ref="BK547" si="10007">C547/C560</f>
        <v>6.6171003717472116E-2</v>
      </c>
      <c r="BL547" s="131">
        <f t="shared" ref="BL547" si="10008">D547/D560</f>
        <v>6.7003792667509485E-2</v>
      </c>
      <c r="BM547" s="132">
        <f t="shared" ref="BM547" si="10009">E547/E560</f>
        <v>5.3201970443349754E-2</v>
      </c>
      <c r="BN547" s="129">
        <f t="shared" ref="BN547" si="10010">F547/F560</f>
        <v>5.4147812971342385E-2</v>
      </c>
      <c r="BO547" s="130">
        <f t="shared" ref="BO547" si="10011">G547/G560</f>
        <v>5.1434960864703692E-2</v>
      </c>
      <c r="BP547" s="131">
        <f t="shared" ref="BP547" si="10012">H547/H560</f>
        <v>7.1010668808076174E-2</v>
      </c>
      <c r="BQ547" s="132">
        <f t="shared" ref="BQ547" si="10013">I547/I560</f>
        <v>5.6524856596558315E-2</v>
      </c>
      <c r="BR547" s="129">
        <f t="shared" ref="BR547" si="10014">J547/J560</f>
        <v>6.0790273556231005E-2</v>
      </c>
      <c r="BS547" s="130">
        <f t="shared" ref="BS547" si="10015">K547/K560</f>
        <v>3.9564787339268048E-2</v>
      </c>
      <c r="BT547" s="131">
        <f t="shared" ref="BT547" si="10016">L547/L560</f>
        <v>4.1148325358851677E-2</v>
      </c>
      <c r="BU547" s="129">
        <f t="shared" ref="BU547" si="10017">M547/M560</f>
        <v>4.7055057618437902E-2</v>
      </c>
      <c r="BV547" s="133">
        <f t="shared" ref="BV547" si="10018">N547/N560</f>
        <v>4.9469496021220159E-2</v>
      </c>
      <c r="BW547" s="134">
        <f t="shared" ref="BW547" si="10019">O547/O560</f>
        <v>5.0924079244781276E-2</v>
      </c>
      <c r="BX547" s="129">
        <f t="shared" ref="BX547" si="10020">P547/P560</f>
        <v>6.4457202505219205E-2</v>
      </c>
      <c r="BY547" s="130">
        <f t="shared" ref="BY547" si="10021">Q547/Q560</f>
        <v>4.3970172280791975E-2</v>
      </c>
      <c r="BZ547" s="131">
        <f t="shared" ref="BZ547" si="10022">R547/R560</f>
        <v>5.8108621344473983E-2</v>
      </c>
      <c r="CA547" s="132">
        <f t="shared" ref="CA547" si="10023">S547/S560</f>
        <v>5.9588299024918745E-2</v>
      </c>
      <c r="CB547" s="129">
        <f t="shared" ref="CB547" si="10024">T547/T560</f>
        <v>4.6099290780141841E-2</v>
      </c>
      <c r="CC547" s="130">
        <f t="shared" ref="CC547" si="10025">U547/U560</f>
        <v>3.4976152623211444E-2</v>
      </c>
      <c r="CD547" s="131">
        <f t="shared" ref="CD547" si="10026">V547/V560</f>
        <v>5.1415797317436659E-2</v>
      </c>
      <c r="CE547" s="132">
        <f t="shared" ref="CE547" si="10027">W547/W560</f>
        <v>6.5303567702900064E-2</v>
      </c>
      <c r="CF547" s="129">
        <f t="shared" ref="CF547" si="10028">X547/X560</f>
        <v>4.7207207207207204E-2</v>
      </c>
      <c r="CG547" s="130">
        <f t="shared" ref="CG547" si="10029">Y547/Y560</f>
        <v>4.409270774448841E-2</v>
      </c>
      <c r="CH547" s="131">
        <f t="shared" ref="CH547" si="10030">Z547/Z560</f>
        <v>7.4083979673709555E-2</v>
      </c>
      <c r="CI547" s="129">
        <f t="shared" ref="CI547" si="10031">AA547/AA560</f>
        <v>6.1430132329731699E-2</v>
      </c>
      <c r="CJ547" s="135">
        <f t="shared" ref="CJ547" si="10032">AB547/AB560</f>
        <v>5.9314404432132962E-2</v>
      </c>
      <c r="CK547" s="136">
        <f t="shared" ref="CK547" si="10033">AC547/AC560</f>
        <v>5.5554591969473592E-2</v>
      </c>
    </row>
    <row r="548" spans="1:89" ht="13.5" thickTop="1" x14ac:dyDescent="0.2">
      <c r="A548" s="146" t="s">
        <v>28</v>
      </c>
      <c r="B548" s="203">
        <v>371</v>
      </c>
      <c r="C548" s="197">
        <v>427</v>
      </c>
      <c r="D548" s="198">
        <v>126</v>
      </c>
      <c r="E548" s="199">
        <v>140</v>
      </c>
      <c r="F548" s="196">
        <v>366</v>
      </c>
      <c r="G548" s="200">
        <v>429</v>
      </c>
      <c r="H548" s="198">
        <v>636</v>
      </c>
      <c r="I548" s="199">
        <v>568</v>
      </c>
      <c r="J548" s="196">
        <v>56</v>
      </c>
      <c r="K548" s="197">
        <v>45</v>
      </c>
      <c r="L548" s="198">
        <v>266</v>
      </c>
      <c r="M548" s="196">
        <v>166</v>
      </c>
      <c r="N548" s="201">
        <v>484</v>
      </c>
      <c r="O548" s="204">
        <v>427</v>
      </c>
      <c r="P548" s="196">
        <v>308</v>
      </c>
      <c r="Q548" s="197">
        <v>250</v>
      </c>
      <c r="R548" s="198">
        <v>323</v>
      </c>
      <c r="S548" s="199">
        <v>407</v>
      </c>
      <c r="T548" s="196">
        <v>47</v>
      </c>
      <c r="U548" s="200">
        <v>41</v>
      </c>
      <c r="V548" s="198">
        <v>260</v>
      </c>
      <c r="W548" s="205">
        <v>366</v>
      </c>
      <c r="X548" s="196">
        <v>163</v>
      </c>
      <c r="Y548" s="200">
        <v>82</v>
      </c>
      <c r="Z548" s="198">
        <v>590</v>
      </c>
      <c r="AA548" s="196">
        <v>570</v>
      </c>
      <c r="AB548" s="170">
        <f t="shared" si="9731"/>
        <v>3996</v>
      </c>
      <c r="AC548" s="171">
        <f t="shared" si="9732"/>
        <v>3918</v>
      </c>
      <c r="BI548" s="146" t="s">
        <v>28</v>
      </c>
      <c r="BJ548" s="129">
        <f>B548/B560</f>
        <v>7.0964039785768943E-2</v>
      </c>
      <c r="BK548" s="130">
        <f t="shared" ref="BK548" si="10034">C548/C560</f>
        <v>7.9368029739776955E-2</v>
      </c>
      <c r="BL548" s="131">
        <f t="shared" ref="BL548" si="10035">D548/D560</f>
        <v>7.9646017699115043E-2</v>
      </c>
      <c r="BM548" s="132">
        <f t="shared" ref="BM548" si="10036">E548/E560</f>
        <v>6.8965517241379309E-2</v>
      </c>
      <c r="BN548" s="129">
        <f t="shared" ref="BN548" si="10037">F548/F560</f>
        <v>5.5203619909502261E-2</v>
      </c>
      <c r="BO548" s="130">
        <f t="shared" ref="BO548" si="10038">G548/G560</f>
        <v>7.9947819604919867E-2</v>
      </c>
      <c r="BP548" s="131">
        <f t="shared" ref="BP548" si="10039">H548/H560</f>
        <v>7.2960881037054032E-2</v>
      </c>
      <c r="BQ548" s="132">
        <f t="shared" ref="BQ548" si="10040">I548/I560</f>
        <v>6.7877629063097508E-2</v>
      </c>
      <c r="BR548" s="129">
        <f t="shared" ref="BR548" si="10041">J548/J560</f>
        <v>5.6737588652482268E-2</v>
      </c>
      <c r="BS548" s="130">
        <f t="shared" ref="BS548" si="10042">K548/K560</f>
        <v>4.4510385756676561E-2</v>
      </c>
      <c r="BT548" s="131">
        <f t="shared" ref="BT548" si="10043">L548/L560</f>
        <v>8.4848484848484854E-2</v>
      </c>
      <c r="BU548" s="129">
        <f t="shared" ref="BU548" si="10044">M548/M560</f>
        <v>5.3137003841229193E-2</v>
      </c>
      <c r="BV548" s="133">
        <f t="shared" ref="BV548" si="10045">N548/N560</f>
        <v>6.4190981432360739E-2</v>
      </c>
      <c r="BW548" s="134">
        <f t="shared" ref="BW548" si="10046">O548/O560</f>
        <v>5.6774365111022469E-2</v>
      </c>
      <c r="BX548" s="129">
        <f t="shared" ref="BX548" si="10047">P548/P560</f>
        <v>8.0375782881002084E-2</v>
      </c>
      <c r="BY548" s="130">
        <f t="shared" ref="BY548" si="10048">Q548/Q560</f>
        <v>6.4283877603497047E-2</v>
      </c>
      <c r="BZ548" s="131">
        <f t="shared" ref="BZ548" si="10049">R548/R560</f>
        <v>6.133687808583365E-2</v>
      </c>
      <c r="CA548" s="132">
        <f t="shared" ref="CA548" si="10050">S548/S560</f>
        <v>7.3492235464066455E-2</v>
      </c>
      <c r="CB548" s="129">
        <f t="shared" ref="CB548" si="10051">T548/T560</f>
        <v>8.3333333333333329E-2</v>
      </c>
      <c r="CC548" s="130">
        <f t="shared" ref="CC548" si="10052">U548/U560</f>
        <v>6.518282988871224E-2</v>
      </c>
      <c r="CD548" s="131">
        <f t="shared" ref="CD548" si="10053">V548/V560</f>
        <v>6.4580228514654739E-2</v>
      </c>
      <c r="CE548" s="132">
        <f t="shared" ref="CE548" si="10054">W548/W560</f>
        <v>7.6361360317129146E-2</v>
      </c>
      <c r="CF548" s="129">
        <f t="shared" ref="CF548" si="10055">X548/X560</f>
        <v>5.8738738738738736E-2</v>
      </c>
      <c r="CG548" s="130">
        <f t="shared" ref="CG548" si="10056">Y548/Y560</f>
        <v>4.6353872244205764E-2</v>
      </c>
      <c r="CH548" s="131">
        <f t="shared" ref="CH548" si="10057">Z548/Z560</f>
        <v>7.8898101096549877E-2</v>
      </c>
      <c r="CI548" s="129">
        <f t="shared" ref="CI548" si="10058">AA548/AA560</f>
        <v>6.9199951438630572E-2</v>
      </c>
      <c r="CJ548" s="135">
        <f t="shared" ref="CJ548" si="10059">AB548/AB560</f>
        <v>6.9182825484764537E-2</v>
      </c>
      <c r="CK548" s="136">
        <f t="shared" ref="CK548" si="10060">AC548/AC560</f>
        <v>6.7955944844332664E-2</v>
      </c>
    </row>
    <row r="549" spans="1:89" x14ac:dyDescent="0.2">
      <c r="A549" s="137" t="s">
        <v>29</v>
      </c>
      <c r="B549" s="206">
        <v>440</v>
      </c>
      <c r="C549" s="190">
        <v>370</v>
      </c>
      <c r="D549" s="191">
        <v>111</v>
      </c>
      <c r="E549" s="192">
        <v>144</v>
      </c>
      <c r="F549" s="189">
        <v>482</v>
      </c>
      <c r="G549" s="193">
        <v>404</v>
      </c>
      <c r="H549" s="191">
        <v>634</v>
      </c>
      <c r="I549" s="192">
        <v>654</v>
      </c>
      <c r="J549" s="189">
        <v>55</v>
      </c>
      <c r="K549" s="190">
        <v>39</v>
      </c>
      <c r="L549" s="191">
        <v>207</v>
      </c>
      <c r="M549" s="189">
        <v>130</v>
      </c>
      <c r="N549" s="194">
        <v>493</v>
      </c>
      <c r="O549" s="207">
        <v>464</v>
      </c>
      <c r="P549" s="189">
        <v>253</v>
      </c>
      <c r="Q549" s="190">
        <v>275</v>
      </c>
      <c r="R549" s="191">
        <v>385</v>
      </c>
      <c r="S549" s="192">
        <v>472</v>
      </c>
      <c r="T549" s="189">
        <v>50</v>
      </c>
      <c r="U549" s="193">
        <v>54</v>
      </c>
      <c r="V549" s="191">
        <v>276</v>
      </c>
      <c r="W549" s="208">
        <v>381</v>
      </c>
      <c r="X549" s="189">
        <v>186</v>
      </c>
      <c r="Y549" s="193">
        <v>114</v>
      </c>
      <c r="Z549" s="191">
        <v>616</v>
      </c>
      <c r="AA549" s="189">
        <v>527</v>
      </c>
      <c r="AB549" s="170">
        <f t="shared" si="9731"/>
        <v>4188</v>
      </c>
      <c r="AC549" s="171">
        <f t="shared" si="9732"/>
        <v>4028</v>
      </c>
      <c r="BI549" s="137" t="s">
        <v>29</v>
      </c>
      <c r="BJ549" s="129">
        <f>B549/B560</f>
        <v>8.4162203519510329E-2</v>
      </c>
      <c r="BK549" s="130">
        <f t="shared" ref="BK549" si="10061">C549/C560</f>
        <v>6.8773234200743494E-2</v>
      </c>
      <c r="BL549" s="131">
        <f t="shared" ref="BL549" si="10062">D549/D560</f>
        <v>7.0164348925410874E-2</v>
      </c>
      <c r="BM549" s="132">
        <f t="shared" ref="BM549" si="10063">E549/E560</f>
        <v>7.093596059113301E-2</v>
      </c>
      <c r="BN549" s="129">
        <f t="shared" ref="BN549" si="10064">F549/F560</f>
        <v>7.2699849170437411E-2</v>
      </c>
      <c r="BO549" s="130">
        <f t="shared" ref="BO549" si="10065">G549/G560</f>
        <v>7.5288855758479309E-2</v>
      </c>
      <c r="BP549" s="131">
        <f t="shared" ref="BP549" si="10066">H549/H560</f>
        <v>7.2731444304233103E-2</v>
      </c>
      <c r="BQ549" s="132">
        <f t="shared" ref="BQ549" si="10067">I549/I560</f>
        <v>7.8154875717017208E-2</v>
      </c>
      <c r="BR549" s="129">
        <f t="shared" ref="BR549" si="10068">J549/J560</f>
        <v>5.5724417426545089E-2</v>
      </c>
      <c r="BS549" s="130">
        <f t="shared" ref="BS549" si="10069">K549/K560</f>
        <v>3.857566765578635E-2</v>
      </c>
      <c r="BT549" s="131">
        <f t="shared" ref="BT549" si="10070">L549/L560</f>
        <v>6.6028708133971298E-2</v>
      </c>
      <c r="BU549" s="129">
        <f t="shared" ref="BU549" si="10071">M549/M560</f>
        <v>4.1613316261203584E-2</v>
      </c>
      <c r="BV549" s="133">
        <f t="shared" ref="BV549" si="10072">N549/N560</f>
        <v>6.5384615384615388E-2</v>
      </c>
      <c r="BW549" s="134">
        <f t="shared" ref="BW549" si="10073">O549/O560</f>
        <v>6.1693923680361654E-2</v>
      </c>
      <c r="BX549" s="129">
        <f t="shared" ref="BX549" si="10074">P549/P560</f>
        <v>6.6022964509394572E-2</v>
      </c>
      <c r="BY549" s="130">
        <f t="shared" ref="BY549" si="10075">Q549/Q560</f>
        <v>7.0712265363846741E-2</v>
      </c>
      <c r="BZ549" s="131">
        <f t="shared" ref="BZ549" si="10076">R549/R560</f>
        <v>7.3110520319027719E-2</v>
      </c>
      <c r="CA549" s="132">
        <f t="shared" ref="CA549" si="10077">S549/S560</f>
        <v>8.5229324665944378E-2</v>
      </c>
      <c r="CB549" s="129">
        <f t="shared" ref="CB549" si="10078">T549/T560</f>
        <v>8.8652482269503549E-2</v>
      </c>
      <c r="CC549" s="130">
        <f t="shared" ref="CC549" si="10079">U549/U560</f>
        <v>8.5850556438791734E-2</v>
      </c>
      <c r="CD549" s="131">
        <f t="shared" ref="CD549" si="10080">V549/V560</f>
        <v>6.8554396423248884E-2</v>
      </c>
      <c r="CE549" s="132">
        <f t="shared" ref="CE549" si="10081">W549/W560</f>
        <v>7.9490924264552468E-2</v>
      </c>
      <c r="CF549" s="129">
        <f t="shared" ref="CF549" si="10082">X549/X560</f>
        <v>6.7027027027027022E-2</v>
      </c>
      <c r="CG549" s="130">
        <f t="shared" ref="CG549" si="10083">Y549/Y560</f>
        <v>6.4443188241944602E-2</v>
      </c>
      <c r="CH549" s="131">
        <f t="shared" ref="CH549" si="10084">Z549/Z560</f>
        <v>8.2374966568601229E-2</v>
      </c>
      <c r="CI549" s="129">
        <f t="shared" ref="CI549" si="10085">AA549/AA560</f>
        <v>6.3979604224839143E-2</v>
      </c>
      <c r="CJ549" s="135">
        <f t="shared" ref="CJ549" si="10086">AB549/AB560</f>
        <v>7.2506925207756229E-2</v>
      </c>
      <c r="CK549" s="136">
        <f t="shared" ref="CK549" si="10087">AC549/AC560</f>
        <v>6.9863845286618681E-2</v>
      </c>
    </row>
    <row r="550" spans="1:89" x14ac:dyDescent="0.2">
      <c r="A550" s="146" t="s">
        <v>30</v>
      </c>
      <c r="B550" s="203">
        <v>476</v>
      </c>
      <c r="C550" s="197">
        <v>406</v>
      </c>
      <c r="D550" s="198">
        <v>111</v>
      </c>
      <c r="E550" s="199">
        <v>180</v>
      </c>
      <c r="F550" s="196">
        <v>511</v>
      </c>
      <c r="G550" s="200">
        <v>448</v>
      </c>
      <c r="H550" s="198">
        <v>735</v>
      </c>
      <c r="I550" s="199">
        <v>667</v>
      </c>
      <c r="J550" s="196">
        <v>77</v>
      </c>
      <c r="K550" s="197">
        <v>48</v>
      </c>
      <c r="L550" s="198">
        <v>306</v>
      </c>
      <c r="M550" s="196">
        <v>163</v>
      </c>
      <c r="N550" s="201">
        <v>560</v>
      </c>
      <c r="O550" s="204">
        <v>548</v>
      </c>
      <c r="P550" s="196">
        <v>251</v>
      </c>
      <c r="Q550" s="197">
        <v>361</v>
      </c>
      <c r="R550" s="198">
        <v>289</v>
      </c>
      <c r="S550" s="199">
        <v>511</v>
      </c>
      <c r="T550" s="196">
        <v>42</v>
      </c>
      <c r="U550" s="200">
        <v>50</v>
      </c>
      <c r="V550" s="198">
        <v>326</v>
      </c>
      <c r="W550" s="205">
        <v>330</v>
      </c>
      <c r="X550" s="196">
        <v>251</v>
      </c>
      <c r="Y550" s="200">
        <v>158</v>
      </c>
      <c r="Z550" s="198">
        <v>571</v>
      </c>
      <c r="AA550" s="196">
        <v>668</v>
      </c>
      <c r="AB550" s="170">
        <f t="shared" si="9731"/>
        <v>4506</v>
      </c>
      <c r="AC550" s="171">
        <f t="shared" si="9732"/>
        <v>4538</v>
      </c>
      <c r="BI550" s="146" t="s">
        <v>30</v>
      </c>
      <c r="BJ550" s="129">
        <f>B550/B560</f>
        <v>9.1048201989288452E-2</v>
      </c>
      <c r="BK550" s="130">
        <f t="shared" ref="BK550" si="10088">C550/C560</f>
        <v>7.5464684014869887E-2</v>
      </c>
      <c r="BL550" s="131">
        <f t="shared" ref="BL550" si="10089">D550/D560</f>
        <v>7.0164348925410874E-2</v>
      </c>
      <c r="BM550" s="132">
        <f t="shared" ref="BM550" si="10090">E550/E560</f>
        <v>8.8669950738916259E-2</v>
      </c>
      <c r="BN550" s="129">
        <f t="shared" ref="BN550" si="10091">F550/F560</f>
        <v>7.7073906485671195E-2</v>
      </c>
      <c r="BO550" s="130">
        <f t="shared" ref="BO550" si="10092">G550/G560</f>
        <v>8.3488632128214682E-2</v>
      </c>
      <c r="BP550" s="131">
        <f t="shared" ref="BP550" si="10093">H550/H560</f>
        <v>8.4317999311689804E-2</v>
      </c>
      <c r="BQ550" s="132">
        <f t="shared" ref="BQ550" si="10094">I550/I560</f>
        <v>7.9708413001912046E-2</v>
      </c>
      <c r="BR550" s="129">
        <f t="shared" ref="BR550" si="10095">J550/J560</f>
        <v>7.8014184397163122E-2</v>
      </c>
      <c r="BS550" s="130">
        <f t="shared" ref="BS550" si="10096">K550/K560</f>
        <v>4.7477744807121663E-2</v>
      </c>
      <c r="BT550" s="131">
        <f t="shared" ref="BT550" si="10097">L550/L560</f>
        <v>9.7607655502392338E-2</v>
      </c>
      <c r="BU550" s="129">
        <f t="shared" ref="BU550" si="10098">M550/M560</f>
        <v>5.2176696542893725E-2</v>
      </c>
      <c r="BV550" s="133">
        <f t="shared" ref="BV550" si="10099">N550/N560</f>
        <v>7.4270557029177717E-2</v>
      </c>
      <c r="BW550" s="134">
        <f t="shared" ref="BW550" si="10100">O550/O560</f>
        <v>7.286265124318575E-2</v>
      </c>
      <c r="BX550" s="129">
        <f t="shared" ref="BX550" si="10101">P550/P560</f>
        <v>6.5501043841336121E-2</v>
      </c>
      <c r="BY550" s="130">
        <f t="shared" ref="BY550" si="10102">Q550/Q560</f>
        <v>9.2825919259449732E-2</v>
      </c>
      <c r="BZ550" s="131">
        <f t="shared" ref="BZ550" si="10103">R550/R560</f>
        <v>5.4880364603114316E-2</v>
      </c>
      <c r="CA550" s="132">
        <f t="shared" ref="CA550" si="10104">S550/S560</f>
        <v>9.2271578187071143E-2</v>
      </c>
      <c r="CB550" s="129">
        <f t="shared" ref="CB550" si="10105">T550/T560</f>
        <v>7.4468085106382975E-2</v>
      </c>
      <c r="CC550" s="130">
        <f t="shared" ref="CC550" si="10106">U550/U560</f>
        <v>7.9491255961844198E-2</v>
      </c>
      <c r="CD550" s="131">
        <f t="shared" ref="CD550" si="10107">V550/V560</f>
        <v>8.0973671137605563E-2</v>
      </c>
      <c r="CE550" s="132">
        <f t="shared" ref="CE550" si="10108">W550/W560</f>
        <v>6.8850406843313158E-2</v>
      </c>
      <c r="CF550" s="129">
        <f t="shared" ref="CF550" si="10109">X550/X560</f>
        <v>9.0450450450450456E-2</v>
      </c>
      <c r="CG550" s="130">
        <f t="shared" ref="CG550" si="10110">Y550/Y560</f>
        <v>8.9315997738835501E-2</v>
      </c>
      <c r="CH550" s="131">
        <f t="shared" ref="CH550" si="10111">Z550/Z560</f>
        <v>7.6357314790050812E-2</v>
      </c>
      <c r="CI550" s="129">
        <f t="shared" ref="CI550" si="10112">AA550/AA560</f>
        <v>8.1097486949131964E-2</v>
      </c>
      <c r="CJ550" s="135">
        <f t="shared" ref="CJ550" si="10113">AB550/AB560</f>
        <v>7.8012465373961212E-2</v>
      </c>
      <c r="CK550" s="136">
        <f t="shared" ref="CK550" si="10114">AC550/AC560</f>
        <v>7.8709565519035643E-2</v>
      </c>
    </row>
    <row r="551" spans="1:89" x14ac:dyDescent="0.2">
      <c r="A551" s="137" t="s">
        <v>31</v>
      </c>
      <c r="B551" s="206">
        <v>526</v>
      </c>
      <c r="C551" s="190">
        <v>401</v>
      </c>
      <c r="D551" s="191">
        <v>93</v>
      </c>
      <c r="E551" s="192">
        <v>193</v>
      </c>
      <c r="F551" s="189">
        <v>361</v>
      </c>
      <c r="G551" s="193">
        <v>553</v>
      </c>
      <c r="H551" s="191">
        <v>642</v>
      </c>
      <c r="I551" s="192">
        <v>706</v>
      </c>
      <c r="J551" s="189">
        <v>135</v>
      </c>
      <c r="K551" s="190">
        <v>46</v>
      </c>
      <c r="L551" s="191">
        <v>469</v>
      </c>
      <c r="M551" s="189">
        <v>157</v>
      </c>
      <c r="N551" s="194">
        <v>779</v>
      </c>
      <c r="O551" s="207">
        <v>600</v>
      </c>
      <c r="P551" s="189">
        <v>238</v>
      </c>
      <c r="Q551" s="190">
        <v>444</v>
      </c>
      <c r="R551" s="191">
        <v>294</v>
      </c>
      <c r="S551" s="192">
        <v>561</v>
      </c>
      <c r="T551" s="189">
        <v>29</v>
      </c>
      <c r="U551" s="193">
        <v>41</v>
      </c>
      <c r="V551" s="191">
        <v>606</v>
      </c>
      <c r="W551" s="208">
        <v>306</v>
      </c>
      <c r="X551" s="189">
        <v>197</v>
      </c>
      <c r="Y551" s="193">
        <v>134</v>
      </c>
      <c r="Z551" s="191">
        <v>485</v>
      </c>
      <c r="AA551" s="189">
        <v>611</v>
      </c>
      <c r="AB551" s="170">
        <f t="shared" si="9731"/>
        <v>4854</v>
      </c>
      <c r="AC551" s="171">
        <f t="shared" si="9732"/>
        <v>4753</v>
      </c>
      <c r="BI551" s="137" t="s">
        <v>31</v>
      </c>
      <c r="BJ551" s="129">
        <f>B551/B560</f>
        <v>0.10061208875286917</v>
      </c>
      <c r="BK551" s="130">
        <f t="shared" ref="BK551" si="10115">C551/C560</f>
        <v>7.4535315985130107E-2</v>
      </c>
      <c r="BL551" s="131">
        <f t="shared" ref="BL551" si="10116">D551/D560</f>
        <v>5.8786346396965866E-2</v>
      </c>
      <c r="BM551" s="132">
        <f t="shared" ref="BM551" si="10117">E551/E560</f>
        <v>9.5073891625615761E-2</v>
      </c>
      <c r="BN551" s="129">
        <f t="shared" ref="BN551" si="10118">F551/F560</f>
        <v>5.4449472096530921E-2</v>
      </c>
      <c r="BO551" s="130">
        <f t="shared" ref="BO551" si="10119">G551/G560</f>
        <v>0.10305628028326501</v>
      </c>
      <c r="BP551" s="131">
        <f t="shared" ref="BP551" si="10120">H551/H560</f>
        <v>7.3649191235516803E-2</v>
      </c>
      <c r="BQ551" s="132">
        <f t="shared" ref="BQ551" si="10121">I551/I560</f>
        <v>8.4369024856596558E-2</v>
      </c>
      <c r="BR551" s="129">
        <f t="shared" ref="BR551" si="10122">J551/J560</f>
        <v>0.13677811550151975</v>
      </c>
      <c r="BS551" s="130">
        <f t="shared" ref="BS551" si="10123">K551/K560</f>
        <v>4.549950544015826E-2</v>
      </c>
      <c r="BT551" s="131">
        <f t="shared" ref="BT551" si="10124">L551/L560</f>
        <v>0.1496012759170654</v>
      </c>
      <c r="BU551" s="129">
        <f t="shared" ref="BU551" si="10125">M551/M560</f>
        <v>5.0256081946222789E-2</v>
      </c>
      <c r="BV551" s="133">
        <f t="shared" ref="BV551" si="10126">N551/N560</f>
        <v>0.103315649867374</v>
      </c>
      <c r="BW551" s="134">
        <f t="shared" ref="BW551" si="10127">O551/O560</f>
        <v>7.9776625448743518E-2</v>
      </c>
      <c r="BX551" s="129">
        <f t="shared" ref="BX551" si="10128">P551/P560</f>
        <v>6.2108559498956162E-2</v>
      </c>
      <c r="BY551" s="130">
        <f t="shared" ref="BY551" si="10129">Q551/Q560</f>
        <v>0.11416816662381075</v>
      </c>
      <c r="BZ551" s="131">
        <f t="shared" ref="BZ551" si="10130">R551/R560</f>
        <v>5.5829851879984807E-2</v>
      </c>
      <c r="CA551" s="132">
        <f t="shared" ref="CA551" si="10131">S551/S560</f>
        <v>0.10130010834236186</v>
      </c>
      <c r="CB551" s="129">
        <f t="shared" ref="CB551" si="10132">T551/T560</f>
        <v>5.1418439716312055E-2</v>
      </c>
      <c r="CC551" s="130">
        <f t="shared" ref="CC551" si="10133">U551/U560</f>
        <v>6.518282988871224E-2</v>
      </c>
      <c r="CD551" s="131">
        <f t="shared" ref="CD551" si="10134">V551/V560</f>
        <v>0.15052160953800298</v>
      </c>
      <c r="CE551" s="132">
        <f t="shared" ref="CE551" si="10135">W551/W560</f>
        <v>6.3843104527435843E-2</v>
      </c>
      <c r="CF551" s="129">
        <f t="shared" ref="CF551" si="10136">X551/X560</f>
        <v>7.0990990990990988E-2</v>
      </c>
      <c r="CG551" s="130">
        <f t="shared" ref="CG551" si="10137">Y551/Y560</f>
        <v>7.5749010740531378E-2</v>
      </c>
      <c r="CH551" s="131">
        <f t="shared" ref="CH551" si="10138">Z551/Z560</f>
        <v>6.4856913613265579E-2</v>
      </c>
      <c r="CI551" s="129">
        <f t="shared" ref="CI551" si="10139">AA551/AA560</f>
        <v>7.4177491805268905E-2</v>
      </c>
      <c r="CJ551" s="135">
        <f t="shared" ref="CJ551" si="10140">AB551/AB560</f>
        <v>8.4037396121883656E-2</v>
      </c>
      <c r="CK551" s="136">
        <f t="shared" ref="CK551" si="10141">AC551/AC560</f>
        <v>8.2438643656231034E-2</v>
      </c>
    </row>
    <row r="552" spans="1:89" x14ac:dyDescent="0.2">
      <c r="A552" s="146" t="s">
        <v>32</v>
      </c>
      <c r="B552" s="203">
        <v>411</v>
      </c>
      <c r="C552" s="197">
        <v>446</v>
      </c>
      <c r="D552" s="198">
        <v>72</v>
      </c>
      <c r="E552" s="199">
        <v>180</v>
      </c>
      <c r="F552" s="196">
        <v>218</v>
      </c>
      <c r="G552" s="200">
        <v>758</v>
      </c>
      <c r="H552" s="198">
        <v>472</v>
      </c>
      <c r="I552" s="199">
        <v>906</v>
      </c>
      <c r="J552" s="196">
        <v>158</v>
      </c>
      <c r="K552" s="197">
        <v>62</v>
      </c>
      <c r="L552" s="198">
        <v>572</v>
      </c>
      <c r="M552" s="196">
        <v>98</v>
      </c>
      <c r="N552" s="201">
        <v>785</v>
      </c>
      <c r="O552" s="204">
        <v>524</v>
      </c>
      <c r="P552" s="196">
        <v>221</v>
      </c>
      <c r="Q552" s="197">
        <v>405</v>
      </c>
      <c r="R552" s="198">
        <v>303</v>
      </c>
      <c r="S552" s="199">
        <v>547</v>
      </c>
      <c r="T552" s="196">
        <v>31</v>
      </c>
      <c r="U552" s="200">
        <v>27</v>
      </c>
      <c r="V552" s="198">
        <v>566</v>
      </c>
      <c r="W552" s="205">
        <v>252</v>
      </c>
      <c r="X552" s="196">
        <v>153</v>
      </c>
      <c r="Y552" s="200">
        <v>132</v>
      </c>
      <c r="Z552" s="198">
        <v>402</v>
      </c>
      <c r="AA552" s="196">
        <v>560</v>
      </c>
      <c r="AB552" s="170">
        <f t="shared" si="9731"/>
        <v>4364</v>
      </c>
      <c r="AC552" s="171">
        <f t="shared" si="9732"/>
        <v>4897</v>
      </c>
      <c r="BI552" s="146" t="s">
        <v>32</v>
      </c>
      <c r="BJ552" s="129">
        <f>B552/B560</f>
        <v>7.861514919663351E-2</v>
      </c>
      <c r="BK552" s="130">
        <f t="shared" ref="BK552" si="10142">C552/C560</f>
        <v>8.2899628252788099E-2</v>
      </c>
      <c r="BL552" s="131">
        <f t="shared" ref="BL552" si="10143">D552/D560</f>
        <v>4.5512010113780026E-2</v>
      </c>
      <c r="BM552" s="132">
        <f t="shared" ref="BM552" si="10144">E552/E560</f>
        <v>8.8669950738916259E-2</v>
      </c>
      <c r="BN552" s="129">
        <f t="shared" ref="BN552" si="10145">F552/F560</f>
        <v>3.2880844645550529E-2</v>
      </c>
      <c r="BO552" s="130">
        <f t="shared" ref="BO552" si="10146">G552/G560</f>
        <v>0.14125978382407753</v>
      </c>
      <c r="BP552" s="131">
        <f t="shared" ref="BP552" si="10147">H552/H560</f>
        <v>5.414706894573821E-2</v>
      </c>
      <c r="BQ552" s="132">
        <f t="shared" ref="BQ552" si="10148">I552/I560</f>
        <v>0.10826959847036328</v>
      </c>
      <c r="BR552" s="129">
        <f t="shared" ref="BR552" si="10149">J552/J560</f>
        <v>0.16008105369807499</v>
      </c>
      <c r="BS552" s="130">
        <f t="shared" ref="BS552" si="10150">K552/K560</f>
        <v>6.1325420375865483E-2</v>
      </c>
      <c r="BT552" s="131">
        <f t="shared" ref="BT552" si="10151">L552/L560</f>
        <v>0.18245614035087721</v>
      </c>
      <c r="BU552" s="129">
        <f t="shared" ref="BU552" si="10152">M552/M560</f>
        <v>3.1370038412291933E-2</v>
      </c>
      <c r="BV552" s="133">
        <f t="shared" ref="BV552" si="10153">N552/N560</f>
        <v>0.10411140583554376</v>
      </c>
      <c r="BW552" s="134">
        <f t="shared" ref="BW552" si="10154">O552/O560</f>
        <v>6.9671586225236004E-2</v>
      </c>
      <c r="BX552" s="129">
        <f t="shared" ref="BX552" si="10155">P552/P560</f>
        <v>5.7672233820459287E-2</v>
      </c>
      <c r="BY552" s="130">
        <f t="shared" ref="BY552" si="10156">Q552/Q560</f>
        <v>0.10413988171766521</v>
      </c>
      <c r="BZ552" s="131">
        <f t="shared" ref="BZ552" si="10157">R552/R560</f>
        <v>5.7538928978351687E-2</v>
      </c>
      <c r="CA552" s="132">
        <f t="shared" ref="CA552" si="10158">S552/S560</f>
        <v>9.8772119898880462E-2</v>
      </c>
      <c r="CB552" s="129">
        <f t="shared" ref="CB552" si="10159">T552/T560</f>
        <v>5.4964539007092202E-2</v>
      </c>
      <c r="CC552" s="130">
        <f t="shared" ref="CC552" si="10160">U552/U560</f>
        <v>4.2925278219395867E-2</v>
      </c>
      <c r="CD552" s="131">
        <f t="shared" ref="CD552" si="10161">V552/V560</f>
        <v>0.14058618976651763</v>
      </c>
      <c r="CE552" s="132">
        <f t="shared" ref="CE552" si="10162">W552/W560</f>
        <v>5.2576674316711869E-2</v>
      </c>
      <c r="CF552" s="129">
        <f t="shared" ref="CF552" si="10163">X552/X560</f>
        <v>5.5135135135135134E-2</v>
      </c>
      <c r="CG552" s="130">
        <f t="shared" ref="CG552" si="10164">Y552/Y560</f>
        <v>7.4618428490672697E-2</v>
      </c>
      <c r="CH552" s="131">
        <f t="shared" ref="CH552" si="10165">Z552/Z560</f>
        <v>5.3757689221717038E-2</v>
      </c>
      <c r="CI552" s="129">
        <f t="shared" ref="CI552" si="10166">AA552/AA560</f>
        <v>6.798591720286512E-2</v>
      </c>
      <c r="CJ552" s="135">
        <f t="shared" ref="CJ552" si="10167">AB552/AB560</f>
        <v>7.5554016620498612E-2</v>
      </c>
      <c r="CK552" s="136">
        <f t="shared" ref="CK552" si="10168">AC552/AC560</f>
        <v>8.4936258780678175E-2</v>
      </c>
    </row>
    <row r="553" spans="1:89" x14ac:dyDescent="0.2">
      <c r="A553" s="137" t="s">
        <v>33</v>
      </c>
      <c r="B553" s="206">
        <v>75</v>
      </c>
      <c r="C553" s="190">
        <v>191</v>
      </c>
      <c r="D553" s="191">
        <v>35</v>
      </c>
      <c r="E553" s="192">
        <v>120</v>
      </c>
      <c r="F553" s="189">
        <v>121</v>
      </c>
      <c r="G553" s="193">
        <v>257</v>
      </c>
      <c r="H553" s="191">
        <v>152</v>
      </c>
      <c r="I553" s="192">
        <v>244</v>
      </c>
      <c r="J553" s="189">
        <v>36</v>
      </c>
      <c r="K553" s="190">
        <v>22</v>
      </c>
      <c r="L553" s="191">
        <v>121</v>
      </c>
      <c r="M553" s="189">
        <v>71</v>
      </c>
      <c r="N553" s="194">
        <v>146</v>
      </c>
      <c r="O553" s="207">
        <v>260</v>
      </c>
      <c r="P553" s="189">
        <v>50</v>
      </c>
      <c r="Q553" s="190">
        <v>160</v>
      </c>
      <c r="R553" s="191">
        <v>134</v>
      </c>
      <c r="S553" s="192">
        <v>179</v>
      </c>
      <c r="T553" s="189">
        <v>23</v>
      </c>
      <c r="U553" s="193">
        <v>23</v>
      </c>
      <c r="V553" s="191">
        <v>109</v>
      </c>
      <c r="W553" s="208">
        <v>116</v>
      </c>
      <c r="X553" s="189">
        <v>50</v>
      </c>
      <c r="Y553" s="193">
        <v>83</v>
      </c>
      <c r="Z553" s="191">
        <v>163</v>
      </c>
      <c r="AA553" s="189">
        <v>130</v>
      </c>
      <c r="AB553" s="170">
        <f t="shared" si="9731"/>
        <v>1215</v>
      </c>
      <c r="AC553" s="171">
        <f t="shared" si="9732"/>
        <v>1856</v>
      </c>
      <c r="BI553" s="137" t="s">
        <v>33</v>
      </c>
      <c r="BJ553" s="129">
        <f>B553/B560</f>
        <v>1.4345830145371078E-2</v>
      </c>
      <c r="BK553" s="130">
        <f t="shared" ref="BK553" si="10169">C553/C560</f>
        <v>3.5501858736059481E-2</v>
      </c>
      <c r="BL553" s="131">
        <f t="shared" ref="BL553" si="10170">D553/D560</f>
        <v>2.2123893805309734E-2</v>
      </c>
      <c r="BM553" s="132">
        <f t="shared" ref="BM553" si="10171">E553/E560</f>
        <v>5.9113300492610835E-2</v>
      </c>
      <c r="BN553" s="129">
        <f t="shared" ref="BN553" si="10172">F553/F560</f>
        <v>1.8250377073906487E-2</v>
      </c>
      <c r="BO553" s="130">
        <f t="shared" ref="BO553" si="10173">G553/G560</f>
        <v>4.7894148341408871E-2</v>
      </c>
      <c r="BP553" s="131">
        <f t="shared" ref="BP553" si="10174">H553/H560</f>
        <v>1.7437191694390272E-2</v>
      </c>
      <c r="BQ553" s="132">
        <f t="shared" ref="BQ553" si="10175">I553/I560</f>
        <v>2.9158699808795412E-2</v>
      </c>
      <c r="BR553" s="129">
        <f t="shared" ref="BR553" si="10176">J553/J560</f>
        <v>3.64741641337386E-2</v>
      </c>
      <c r="BS553" s="130">
        <f t="shared" ref="BS553" si="10177">K553/K560</f>
        <v>2.1760633036597428E-2</v>
      </c>
      <c r="BT553" s="131">
        <f t="shared" ref="BT553" si="10178">L553/L560</f>
        <v>3.8596491228070177E-2</v>
      </c>
      <c r="BU553" s="129">
        <f t="shared" ref="BU553" si="10179">M553/M560</f>
        <v>2.2727272727272728E-2</v>
      </c>
      <c r="BV553" s="133">
        <f t="shared" ref="BV553" si="10180">N553/N560</f>
        <v>1.9363395225464191E-2</v>
      </c>
      <c r="BW553" s="134">
        <f t="shared" ref="BW553" si="10181">O553/O560</f>
        <v>3.4569871027788857E-2</v>
      </c>
      <c r="BX553" s="129">
        <f t="shared" ref="BX553" si="10182">P553/P560</f>
        <v>1.3048016701461378E-2</v>
      </c>
      <c r="BY553" s="130">
        <f t="shared" ref="BY553" si="10183">Q553/Q560</f>
        <v>4.1141681666238106E-2</v>
      </c>
      <c r="BZ553" s="131">
        <f t="shared" ref="BZ553" si="10184">R553/R560</f>
        <v>2.544625902012913E-2</v>
      </c>
      <c r="CA553" s="132">
        <f t="shared" ref="CA553" si="10185">S553/S560</f>
        <v>3.2322137955940772E-2</v>
      </c>
      <c r="CB553" s="129">
        <f t="shared" ref="CB553" si="10186">T553/T560</f>
        <v>4.0780141843971635E-2</v>
      </c>
      <c r="CC553" s="130">
        <f t="shared" ref="CC553" si="10187">U553/U560</f>
        <v>3.6565977742448331E-2</v>
      </c>
      <c r="CD553" s="131">
        <f t="shared" ref="CD553" si="10188">V553/V560</f>
        <v>2.7074018877297566E-2</v>
      </c>
      <c r="CE553" s="132">
        <f t="shared" ref="CE553" si="10189">W553/W560</f>
        <v>2.4201961193407052E-2</v>
      </c>
      <c r="CF553" s="129">
        <f t="shared" ref="CF553" si="10190">X553/X560</f>
        <v>1.8018018018018018E-2</v>
      </c>
      <c r="CG553" s="130">
        <f t="shared" ref="CG553" si="10191">Y553/Y560</f>
        <v>4.6919163369135104E-2</v>
      </c>
      <c r="CH553" s="131">
        <f t="shared" ref="CH553" si="10192">Z553/Z560</f>
        <v>2.1797271997860392E-2</v>
      </c>
      <c r="CI553" s="129">
        <f t="shared" ref="CI553" si="10193">AA553/AA560</f>
        <v>1.5782445064950832E-2</v>
      </c>
      <c r="CJ553" s="135">
        <f t="shared" ref="CJ553" si="10194">AB553/AB560</f>
        <v>2.1035318559556787E-2</v>
      </c>
      <c r="CK553" s="136">
        <f t="shared" ref="CK553" si="10195">AC553/AC560</f>
        <v>3.2191483826207616E-2</v>
      </c>
    </row>
    <row r="554" spans="1:89" x14ac:dyDescent="0.2">
      <c r="A554" s="146" t="s">
        <v>34</v>
      </c>
      <c r="B554" s="203">
        <v>13</v>
      </c>
      <c r="C554" s="197">
        <v>62</v>
      </c>
      <c r="D554" s="198">
        <v>4</v>
      </c>
      <c r="E554" s="199">
        <v>46</v>
      </c>
      <c r="F554" s="196">
        <v>34</v>
      </c>
      <c r="G554" s="200">
        <v>79</v>
      </c>
      <c r="H554" s="198">
        <v>61</v>
      </c>
      <c r="I554" s="199">
        <v>79</v>
      </c>
      <c r="J554" s="196">
        <v>12</v>
      </c>
      <c r="K554" s="197">
        <v>8</v>
      </c>
      <c r="L554" s="198">
        <v>31</v>
      </c>
      <c r="M554" s="196">
        <v>40</v>
      </c>
      <c r="N554" s="201">
        <v>47</v>
      </c>
      <c r="O554" s="204">
        <v>104</v>
      </c>
      <c r="P554" s="196">
        <v>30</v>
      </c>
      <c r="Q554" s="197">
        <v>43</v>
      </c>
      <c r="R554" s="198">
        <v>37</v>
      </c>
      <c r="S554" s="199">
        <v>38</v>
      </c>
      <c r="T554" s="196">
        <v>7</v>
      </c>
      <c r="U554" s="200">
        <v>15</v>
      </c>
      <c r="V554" s="198">
        <v>31</v>
      </c>
      <c r="W554" s="205">
        <v>35</v>
      </c>
      <c r="X554" s="196">
        <v>17</v>
      </c>
      <c r="Y554" s="200">
        <v>44</v>
      </c>
      <c r="Z554" s="198">
        <v>55</v>
      </c>
      <c r="AA554" s="196">
        <v>67</v>
      </c>
      <c r="AB554" s="170">
        <f t="shared" si="9731"/>
        <v>379</v>
      </c>
      <c r="AC554" s="171">
        <f t="shared" si="9732"/>
        <v>660</v>
      </c>
      <c r="BI554" s="146" t="s">
        <v>34</v>
      </c>
      <c r="BJ554" s="129">
        <f>B554/B560</f>
        <v>2.4866105585309869E-3</v>
      </c>
      <c r="BK554" s="130">
        <f t="shared" ref="BK554" si="10196">C554/C560</f>
        <v>1.1524163568773234E-2</v>
      </c>
      <c r="BL554" s="131">
        <f t="shared" ref="BL554" si="10197">D554/D560</f>
        <v>2.5284450063211127E-3</v>
      </c>
      <c r="BM554" s="132">
        <f t="shared" ref="BM554" si="10198">E554/E560</f>
        <v>2.2660098522167486E-2</v>
      </c>
      <c r="BN554" s="129">
        <f t="shared" ref="BN554" si="10199">F554/F560</f>
        <v>5.1282051282051282E-3</v>
      </c>
      <c r="BO554" s="130">
        <f t="shared" ref="BO554" si="10200">G554/G560</f>
        <v>1.4722325754752142E-2</v>
      </c>
      <c r="BP554" s="131">
        <f t="shared" ref="BP554" si="10201">H554/H560</f>
        <v>6.9978203510382012E-3</v>
      </c>
      <c r="BQ554" s="132">
        <f t="shared" ref="BQ554" si="10202">I554/I560</f>
        <v>9.4407265774378579E-3</v>
      </c>
      <c r="BR554" s="129">
        <f t="shared" ref="BR554" si="10203">J554/J560</f>
        <v>1.2158054711246201E-2</v>
      </c>
      <c r="BS554" s="130">
        <f t="shared" ref="BS554" si="10204">K554/K560</f>
        <v>7.91295746785361E-3</v>
      </c>
      <c r="BT554" s="131">
        <f t="shared" ref="BT554" si="10205">L554/L560</f>
        <v>9.8883572567783091E-3</v>
      </c>
      <c r="BU554" s="129">
        <f t="shared" ref="BU554" si="10206">M554/M560</f>
        <v>1.2804097311139564E-2</v>
      </c>
      <c r="BV554" s="133">
        <f t="shared" ref="BV554" si="10207">N554/N560</f>
        <v>6.23342175066313E-3</v>
      </c>
      <c r="BW554" s="134">
        <f t="shared" ref="BW554" si="10208">O554/O560</f>
        <v>1.3827948411115542E-2</v>
      </c>
      <c r="BX554" s="129">
        <f t="shared" ref="BX554" si="10209">P554/P560</f>
        <v>7.8288100208768266E-3</v>
      </c>
      <c r="BY554" s="130">
        <f t="shared" ref="BY554" si="10210">Q554/Q560</f>
        <v>1.1056826947801491E-2</v>
      </c>
      <c r="BZ554" s="131">
        <f t="shared" ref="BZ554" si="10211">R554/R560</f>
        <v>7.0262058488416252E-3</v>
      </c>
      <c r="CA554" s="132">
        <f t="shared" ref="CA554" si="10212">S554/S560</f>
        <v>6.8616829180209466E-3</v>
      </c>
      <c r="CB554" s="129">
        <f t="shared" ref="CB554" si="10213">T554/T560</f>
        <v>1.2411347517730497E-2</v>
      </c>
      <c r="CC554" s="130">
        <f t="shared" ref="CC554" si="10214">U554/U560</f>
        <v>2.3847376788553261E-2</v>
      </c>
      <c r="CD554" s="131">
        <f t="shared" ref="CD554" si="10215">V554/V560</f>
        <v>7.699950322901143E-3</v>
      </c>
      <c r="CE554" s="132">
        <f t="shared" ref="CE554" si="10216">W554/W560</f>
        <v>7.3023158773210936E-3</v>
      </c>
      <c r="CF554" s="129">
        <f t="shared" ref="CF554" si="10217">X554/X560</f>
        <v>6.126126126126126E-3</v>
      </c>
      <c r="CG554" s="130">
        <f t="shared" ref="CG554" si="10218">Y554/Y560</f>
        <v>2.4872809496890899E-2</v>
      </c>
      <c r="CH554" s="131">
        <f t="shared" ref="CH554" si="10219">Z554/Z560</f>
        <v>7.3549077293393952E-3</v>
      </c>
      <c r="CI554" s="129">
        <f t="shared" ref="CI554" si="10220">AA554/AA560</f>
        <v>8.1340293796285049E-3</v>
      </c>
      <c r="CJ554" s="135">
        <f t="shared" ref="CJ554" si="10221">AB554/AB560</f>
        <v>6.5616343490304705E-3</v>
      </c>
      <c r="CK554" s="136">
        <f t="shared" ref="CK554" si="10222">AC554/AC560</f>
        <v>1.144740265371607E-2</v>
      </c>
    </row>
    <row r="555" spans="1:89" x14ac:dyDescent="0.2">
      <c r="A555" s="137" t="s">
        <v>35</v>
      </c>
      <c r="B555" s="206">
        <v>0</v>
      </c>
      <c r="C555" s="190">
        <v>23</v>
      </c>
      <c r="D555" s="191">
        <v>1</v>
      </c>
      <c r="E555" s="192">
        <v>16</v>
      </c>
      <c r="F555" s="189">
        <v>1</v>
      </c>
      <c r="G555" s="193">
        <v>19</v>
      </c>
      <c r="H555" s="191">
        <v>5</v>
      </c>
      <c r="I555" s="192">
        <v>18</v>
      </c>
      <c r="J555" s="189">
        <v>6</v>
      </c>
      <c r="K555" s="190">
        <v>1</v>
      </c>
      <c r="L555" s="191">
        <v>11</v>
      </c>
      <c r="M555" s="189">
        <v>3</v>
      </c>
      <c r="N555" s="194">
        <v>4</v>
      </c>
      <c r="O555" s="207">
        <v>6</v>
      </c>
      <c r="P555" s="189">
        <v>12</v>
      </c>
      <c r="Q555" s="190">
        <v>0</v>
      </c>
      <c r="R555" s="191">
        <v>2</v>
      </c>
      <c r="S555" s="192">
        <v>3</v>
      </c>
      <c r="T555" s="189">
        <v>2</v>
      </c>
      <c r="U555" s="193">
        <v>1</v>
      </c>
      <c r="V555" s="191">
        <v>3</v>
      </c>
      <c r="W555" s="208">
        <v>2</v>
      </c>
      <c r="X555" s="189">
        <v>1</v>
      </c>
      <c r="Y555" s="193">
        <v>1</v>
      </c>
      <c r="Z555" s="191">
        <v>1</v>
      </c>
      <c r="AA555" s="189">
        <v>7</v>
      </c>
      <c r="AB555" s="170">
        <f t="shared" si="9731"/>
        <v>49</v>
      </c>
      <c r="AC555" s="171">
        <f t="shared" si="9732"/>
        <v>100</v>
      </c>
      <c r="BI555" s="137" t="s">
        <v>35</v>
      </c>
      <c r="BJ555" s="129">
        <f>B555/B560</f>
        <v>0</v>
      </c>
      <c r="BK555" s="130">
        <f t="shared" ref="BK555" si="10223">C555/C560</f>
        <v>4.275092936802974E-3</v>
      </c>
      <c r="BL555" s="131">
        <f t="shared" ref="BL555" si="10224">D555/D560</f>
        <v>6.3211125158027818E-4</v>
      </c>
      <c r="BM555" s="132">
        <f t="shared" ref="BM555" si="10225">E555/E560</f>
        <v>7.8817733990147777E-3</v>
      </c>
      <c r="BN555" s="129">
        <f t="shared" ref="BN555" si="10226">F555/F560</f>
        <v>1.5082956259426848E-4</v>
      </c>
      <c r="BO555" s="130">
        <f t="shared" ref="BO555" si="10227">G555/G560</f>
        <v>3.5408125232948193E-3</v>
      </c>
      <c r="BP555" s="131">
        <f t="shared" ref="BP555" si="10228">H555/H560</f>
        <v>5.7359183205231152E-4</v>
      </c>
      <c r="BQ555" s="132">
        <f t="shared" ref="BQ555" si="10229">I555/I560</f>
        <v>2.1510516252390057E-3</v>
      </c>
      <c r="BR555" s="129">
        <f t="shared" ref="BR555" si="10230">J555/J560</f>
        <v>6.0790273556231003E-3</v>
      </c>
      <c r="BS555" s="130">
        <f t="shared" ref="BS555" si="10231">K555/K560</f>
        <v>9.8911968348170125E-4</v>
      </c>
      <c r="BT555" s="131">
        <f t="shared" ref="BT555" si="10232">L555/L560</f>
        <v>3.5087719298245615E-3</v>
      </c>
      <c r="BU555" s="129">
        <f t="shared" ref="BU555" si="10233">M555/M560</f>
        <v>9.6030729833546731E-4</v>
      </c>
      <c r="BV555" s="133">
        <f t="shared" ref="BV555" si="10234">N555/N560</f>
        <v>5.305039787798408E-4</v>
      </c>
      <c r="BW555" s="134">
        <f t="shared" ref="BW555" si="10235">O555/O560</f>
        <v>7.9776625448743513E-4</v>
      </c>
      <c r="BX555" s="129">
        <f t="shared" ref="BX555" si="10236">P555/P560</f>
        <v>3.1315240083507308E-3</v>
      </c>
      <c r="BY555" s="130">
        <f t="shared" ref="BY555" si="10237">Q555/Q560</f>
        <v>0</v>
      </c>
      <c r="BZ555" s="131">
        <f t="shared" ref="BZ555" si="10238">R555/R560</f>
        <v>3.7979491074819596E-4</v>
      </c>
      <c r="CA555" s="132">
        <f t="shared" ref="CA555" si="10239">S555/S560</f>
        <v>5.4171180931744309E-4</v>
      </c>
      <c r="CB555" s="129">
        <f t="shared" ref="CB555" si="10240">T555/T560</f>
        <v>3.5460992907801418E-3</v>
      </c>
      <c r="CC555" s="130">
        <f t="shared" ref="CC555" si="10241">U555/U560</f>
        <v>1.589825119236884E-3</v>
      </c>
      <c r="CD555" s="131">
        <f t="shared" ref="CD555" si="10242">V555/V560</f>
        <v>7.4515648286140089E-4</v>
      </c>
      <c r="CE555" s="132">
        <f t="shared" ref="CE555" si="10243">W555/W560</f>
        <v>4.1727519298977677E-4</v>
      </c>
      <c r="CF555" s="129">
        <f t="shared" ref="CF555" si="10244">X555/X560</f>
        <v>3.6036036036036037E-4</v>
      </c>
      <c r="CG555" s="130">
        <f t="shared" ref="CG555" si="10245">Y555/Y560</f>
        <v>5.6529112492933857E-4</v>
      </c>
      <c r="CH555" s="131">
        <f t="shared" ref="CH555" si="10246">Z555/Z560</f>
        <v>1.3372559507889809E-4</v>
      </c>
      <c r="CI555" s="129">
        <f t="shared" ref="CI555" si="10247">AA555/AA560</f>
        <v>8.4982396503581405E-4</v>
      </c>
      <c r="CJ555" s="135">
        <f t="shared" ref="CJ555" si="10248">AB555/AB560</f>
        <v>8.4833795013850412E-4</v>
      </c>
      <c r="CK555" s="136">
        <f t="shared" ref="CK555" si="10249">AC555/AC560</f>
        <v>1.7344549475327379E-3</v>
      </c>
    </row>
    <row r="556" spans="1:89" x14ac:dyDescent="0.2">
      <c r="A556" s="146" t="s">
        <v>36</v>
      </c>
      <c r="B556" s="203"/>
      <c r="C556" s="197"/>
      <c r="D556" s="198"/>
      <c r="E556" s="199"/>
      <c r="F556" s="196"/>
      <c r="G556" s="200"/>
      <c r="H556" s="198"/>
      <c r="I556" s="199"/>
      <c r="J556" s="196"/>
      <c r="K556" s="200"/>
      <c r="L556" s="198"/>
      <c r="M556" s="196"/>
      <c r="N556" s="201"/>
      <c r="O556" s="204"/>
      <c r="P556" s="196"/>
      <c r="Q556" s="200"/>
      <c r="R556" s="198"/>
      <c r="S556" s="199"/>
      <c r="T556" s="196"/>
      <c r="U556" s="200"/>
      <c r="V556" s="198"/>
      <c r="W556" s="199"/>
      <c r="X556" s="196"/>
      <c r="Y556" s="200"/>
      <c r="Z556" s="198"/>
      <c r="AA556" s="196"/>
      <c r="AB556" s="170">
        <f t="shared" si="9731"/>
        <v>0</v>
      </c>
      <c r="AC556" s="171">
        <f t="shared" si="9732"/>
        <v>0</v>
      </c>
      <c r="BI556" s="146" t="s">
        <v>36</v>
      </c>
      <c r="BJ556" s="129">
        <f>B556/B560</f>
        <v>0</v>
      </c>
      <c r="BK556" s="130">
        <f t="shared" ref="BK556" si="10250">C556/C560</f>
        <v>0</v>
      </c>
      <c r="BL556" s="131">
        <f t="shared" ref="BL556" si="10251">D556/D560</f>
        <v>0</v>
      </c>
      <c r="BM556" s="132">
        <f t="shared" ref="BM556" si="10252">E556/E560</f>
        <v>0</v>
      </c>
      <c r="BN556" s="129">
        <f t="shared" ref="BN556" si="10253">F556/F560</f>
        <v>0</v>
      </c>
      <c r="BO556" s="130">
        <f t="shared" ref="BO556" si="10254">G556/G560</f>
        <v>0</v>
      </c>
      <c r="BP556" s="131">
        <f t="shared" ref="BP556" si="10255">H556/H560</f>
        <v>0</v>
      </c>
      <c r="BQ556" s="132">
        <f t="shared" ref="BQ556" si="10256">I556/I560</f>
        <v>0</v>
      </c>
      <c r="BR556" s="129">
        <f t="shared" ref="BR556" si="10257">J556/J560</f>
        <v>0</v>
      </c>
      <c r="BS556" s="130">
        <f t="shared" ref="BS556" si="10258">K556/K560</f>
        <v>0</v>
      </c>
      <c r="BT556" s="131">
        <f t="shared" ref="BT556" si="10259">L556/L560</f>
        <v>0</v>
      </c>
      <c r="BU556" s="129">
        <f t="shared" ref="BU556" si="10260">M556/M560</f>
        <v>0</v>
      </c>
      <c r="BV556" s="133">
        <f t="shared" ref="BV556" si="10261">N556/N560</f>
        <v>0</v>
      </c>
      <c r="BW556" s="134">
        <f t="shared" ref="BW556" si="10262">O556/O560</f>
        <v>0</v>
      </c>
      <c r="BX556" s="129">
        <f t="shared" ref="BX556" si="10263">P556/P560</f>
        <v>0</v>
      </c>
      <c r="BY556" s="130">
        <f t="shared" ref="BY556" si="10264">Q556/Q560</f>
        <v>0</v>
      </c>
      <c r="BZ556" s="131">
        <f t="shared" ref="BZ556" si="10265">R556/R560</f>
        <v>0</v>
      </c>
      <c r="CA556" s="132">
        <f t="shared" ref="CA556" si="10266">S556/S560</f>
        <v>0</v>
      </c>
      <c r="CB556" s="129">
        <f t="shared" ref="CB556" si="10267">T556/T560</f>
        <v>0</v>
      </c>
      <c r="CC556" s="130">
        <f t="shared" ref="CC556" si="10268">U556/U560</f>
        <v>0</v>
      </c>
      <c r="CD556" s="131">
        <f t="shared" ref="CD556" si="10269">V556/V560</f>
        <v>0</v>
      </c>
      <c r="CE556" s="132">
        <f t="shared" ref="CE556" si="10270">W556/W560</f>
        <v>0</v>
      </c>
      <c r="CF556" s="129">
        <f t="shared" ref="CF556" si="10271">X556/X560</f>
        <v>0</v>
      </c>
      <c r="CG556" s="130">
        <f t="shared" ref="CG556" si="10272">Y556/Y560</f>
        <v>0</v>
      </c>
      <c r="CH556" s="131">
        <f t="shared" ref="CH556" si="10273">Z556/Z560</f>
        <v>0</v>
      </c>
      <c r="CI556" s="129">
        <f t="shared" ref="CI556" si="10274">AA556/AA560</f>
        <v>0</v>
      </c>
      <c r="CJ556" s="135">
        <f t="shared" ref="CJ556" si="10275">AB556/AB560</f>
        <v>0</v>
      </c>
      <c r="CK556" s="136">
        <f t="shared" ref="CK556" si="10276">AC556/AC560</f>
        <v>0</v>
      </c>
    </row>
    <row r="557" spans="1:89" x14ac:dyDescent="0.2">
      <c r="A557" s="137" t="s">
        <v>37</v>
      </c>
      <c r="B557" s="59"/>
      <c r="C557" s="60"/>
      <c r="D557" s="139"/>
      <c r="E557" s="140"/>
      <c r="F557" s="138"/>
      <c r="G557" s="141"/>
      <c r="H557" s="139"/>
      <c r="I557" s="140"/>
      <c r="J557" s="138"/>
      <c r="K557" s="141"/>
      <c r="L557" s="139"/>
      <c r="M557" s="138"/>
      <c r="N557" s="142"/>
      <c r="O557" s="143"/>
      <c r="P557" s="138"/>
      <c r="Q557" s="141"/>
      <c r="R557" s="139"/>
      <c r="S557" s="140"/>
      <c r="T557" s="138"/>
      <c r="U557" s="141"/>
      <c r="V557" s="139"/>
      <c r="W557" s="140"/>
      <c r="X557" s="138"/>
      <c r="Y557" s="141"/>
      <c r="Z557" s="144"/>
      <c r="AA557" s="145"/>
      <c r="AB557" s="170">
        <f t="shared" si="9731"/>
        <v>0</v>
      </c>
      <c r="AC557" s="171">
        <f t="shared" si="9732"/>
        <v>0</v>
      </c>
      <c r="BI557" s="137" t="s">
        <v>37</v>
      </c>
      <c r="BJ557" s="129">
        <f>B557/B560</f>
        <v>0</v>
      </c>
      <c r="BK557" s="130">
        <f t="shared" ref="BK557" si="10277">C557/C560</f>
        <v>0</v>
      </c>
      <c r="BL557" s="131">
        <f t="shared" ref="BL557" si="10278">D557/D560</f>
        <v>0</v>
      </c>
      <c r="BM557" s="132">
        <f t="shared" ref="BM557" si="10279">E557/E560</f>
        <v>0</v>
      </c>
      <c r="BN557" s="129">
        <f t="shared" ref="BN557" si="10280">F557/F560</f>
        <v>0</v>
      </c>
      <c r="BO557" s="130">
        <f t="shared" ref="BO557" si="10281">G557/G560</f>
        <v>0</v>
      </c>
      <c r="BP557" s="131">
        <f t="shared" ref="BP557" si="10282">H557/H560</f>
        <v>0</v>
      </c>
      <c r="BQ557" s="132">
        <f t="shared" ref="BQ557" si="10283">I557/I560</f>
        <v>0</v>
      </c>
      <c r="BR557" s="129">
        <f t="shared" ref="BR557" si="10284">J557/J560</f>
        <v>0</v>
      </c>
      <c r="BS557" s="130">
        <f t="shared" ref="BS557" si="10285">K557/K560</f>
        <v>0</v>
      </c>
      <c r="BT557" s="131">
        <f t="shared" ref="BT557" si="10286">L557/L560</f>
        <v>0</v>
      </c>
      <c r="BU557" s="129">
        <f t="shared" ref="BU557" si="10287">M557/M560</f>
        <v>0</v>
      </c>
      <c r="BV557" s="133">
        <f t="shared" ref="BV557" si="10288">N557/N560</f>
        <v>0</v>
      </c>
      <c r="BW557" s="134">
        <f t="shared" ref="BW557" si="10289">O557/O560</f>
        <v>0</v>
      </c>
      <c r="BX557" s="129">
        <f t="shared" ref="BX557" si="10290">P557/P560</f>
        <v>0</v>
      </c>
      <c r="BY557" s="130">
        <f t="shared" ref="BY557" si="10291">Q557/Q560</f>
        <v>0</v>
      </c>
      <c r="BZ557" s="131">
        <f t="shared" ref="BZ557" si="10292">R557/R560</f>
        <v>0</v>
      </c>
      <c r="CA557" s="132">
        <f t="shared" ref="CA557" si="10293">S557/S560</f>
        <v>0</v>
      </c>
      <c r="CB557" s="129">
        <f t="shared" ref="CB557" si="10294">T557/T560</f>
        <v>0</v>
      </c>
      <c r="CC557" s="130">
        <f t="shared" ref="CC557" si="10295">U557/U560</f>
        <v>0</v>
      </c>
      <c r="CD557" s="131">
        <f t="shared" ref="CD557" si="10296">V557/V560</f>
        <v>0</v>
      </c>
      <c r="CE557" s="132">
        <f t="shared" ref="CE557" si="10297">W557/W560</f>
        <v>0</v>
      </c>
      <c r="CF557" s="129">
        <f t="shared" ref="CF557" si="10298">X557/X560</f>
        <v>0</v>
      </c>
      <c r="CG557" s="130">
        <f t="shared" ref="CG557" si="10299">Y557/Y560</f>
        <v>0</v>
      </c>
      <c r="CH557" s="131">
        <f t="shared" ref="CH557" si="10300">Z557/Z560</f>
        <v>0</v>
      </c>
      <c r="CI557" s="129">
        <f t="shared" ref="CI557" si="10301">AA557/AA560</f>
        <v>0</v>
      </c>
      <c r="CJ557" s="135">
        <f t="shared" ref="CJ557" si="10302">AB557/AB560</f>
        <v>0</v>
      </c>
      <c r="CK557" s="136">
        <f t="shared" ref="CK557" si="10303">AC557/AC560</f>
        <v>0</v>
      </c>
    </row>
    <row r="558" spans="1:89" x14ac:dyDescent="0.2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0">
        <f t="shared" si="9731"/>
        <v>0</v>
      </c>
      <c r="AC558" s="171">
        <f t="shared" si="9732"/>
        <v>0</v>
      </c>
      <c r="BI558" s="146" t="s">
        <v>38</v>
      </c>
      <c r="BJ558" s="129">
        <f>B558/B560</f>
        <v>0</v>
      </c>
      <c r="BK558" s="130">
        <f t="shared" ref="BK558" si="10304">C558/C560</f>
        <v>0</v>
      </c>
      <c r="BL558" s="131">
        <f t="shared" ref="BL558" si="10305">D558/D560</f>
        <v>0</v>
      </c>
      <c r="BM558" s="132">
        <f t="shared" ref="BM558" si="10306">E558/E560</f>
        <v>0</v>
      </c>
      <c r="BN558" s="129">
        <f t="shared" ref="BN558" si="10307">F558/F560</f>
        <v>0</v>
      </c>
      <c r="BO558" s="130">
        <f t="shared" ref="BO558" si="10308">G558/G560</f>
        <v>0</v>
      </c>
      <c r="BP558" s="131">
        <f t="shared" ref="BP558" si="10309">H558/H560</f>
        <v>0</v>
      </c>
      <c r="BQ558" s="132">
        <f t="shared" ref="BQ558" si="10310">I558/I560</f>
        <v>0</v>
      </c>
      <c r="BR558" s="129">
        <f t="shared" ref="BR558" si="10311">J558/J560</f>
        <v>0</v>
      </c>
      <c r="BS558" s="130">
        <f t="shared" ref="BS558" si="10312">K558/K560</f>
        <v>0</v>
      </c>
      <c r="BT558" s="131">
        <f t="shared" ref="BT558" si="10313">L558/L560</f>
        <v>0</v>
      </c>
      <c r="BU558" s="129">
        <f t="shared" ref="BU558" si="10314">M558/M560</f>
        <v>0</v>
      </c>
      <c r="BV558" s="133">
        <f t="shared" ref="BV558" si="10315">N558/N560</f>
        <v>0</v>
      </c>
      <c r="BW558" s="134">
        <f t="shared" ref="BW558" si="10316">O558/O560</f>
        <v>0</v>
      </c>
      <c r="BX558" s="129">
        <f t="shared" ref="BX558" si="10317">P558/P560</f>
        <v>0</v>
      </c>
      <c r="BY558" s="130">
        <f t="shared" ref="BY558" si="10318">Q558/Q560</f>
        <v>0</v>
      </c>
      <c r="BZ558" s="131">
        <f t="shared" ref="BZ558" si="10319">R558/R560</f>
        <v>0</v>
      </c>
      <c r="CA558" s="132">
        <f t="shared" ref="CA558" si="10320">S558/S560</f>
        <v>0</v>
      </c>
      <c r="CB558" s="129">
        <f t="shared" ref="CB558" si="10321">T558/T560</f>
        <v>0</v>
      </c>
      <c r="CC558" s="130">
        <f t="shared" ref="CC558" si="10322">U558/U560</f>
        <v>0</v>
      </c>
      <c r="CD558" s="131">
        <f t="shared" ref="CD558" si="10323">V558/V560</f>
        <v>0</v>
      </c>
      <c r="CE558" s="132">
        <f t="shared" ref="CE558" si="10324">W558/W560</f>
        <v>0</v>
      </c>
      <c r="CF558" s="129">
        <f t="shared" ref="CF558" si="10325">X558/X560</f>
        <v>0</v>
      </c>
      <c r="CG558" s="130">
        <f t="shared" ref="CG558" si="10326">Y558/Y560</f>
        <v>0</v>
      </c>
      <c r="CH558" s="131">
        <f t="shared" ref="CH558" si="10327">Z558/Z560</f>
        <v>0</v>
      </c>
      <c r="CI558" s="129">
        <f t="shared" ref="CI558" si="10328">AA558/AA560</f>
        <v>0</v>
      </c>
      <c r="CJ558" s="135">
        <f t="shared" ref="CJ558" si="10329">AB558/AB560</f>
        <v>0</v>
      </c>
      <c r="CK558" s="136">
        <f t="shared" ref="CK558" si="10330">AC558/AC560</f>
        <v>0</v>
      </c>
    </row>
    <row r="559" spans="1:89" ht="13.5" thickBot="1" x14ac:dyDescent="0.25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0">
        <f t="shared" si="9731"/>
        <v>0</v>
      </c>
      <c r="AC559" s="171">
        <f t="shared" si="9732"/>
        <v>0</v>
      </c>
      <c r="BI559" s="137" t="s">
        <v>39</v>
      </c>
      <c r="BJ559" s="129">
        <f>B559/B560</f>
        <v>0</v>
      </c>
      <c r="BK559" s="130">
        <f t="shared" ref="BK559" si="10331">C559/C560</f>
        <v>0</v>
      </c>
      <c r="BL559" s="131">
        <f t="shared" ref="BL559" si="10332">D559/D560</f>
        <v>0</v>
      </c>
      <c r="BM559" s="132">
        <f t="shared" ref="BM559" si="10333">E559/E560</f>
        <v>0</v>
      </c>
      <c r="BN559" s="129">
        <f t="shared" ref="BN559" si="10334">F559/F560</f>
        <v>0</v>
      </c>
      <c r="BO559" s="130">
        <f t="shared" ref="BO559" si="10335">G559/G560</f>
        <v>0</v>
      </c>
      <c r="BP559" s="131">
        <f t="shared" ref="BP559" si="10336">H559/H560</f>
        <v>0</v>
      </c>
      <c r="BQ559" s="132">
        <f t="shared" ref="BQ559" si="10337">I559/I560</f>
        <v>0</v>
      </c>
      <c r="BR559" s="129">
        <f t="shared" ref="BR559" si="10338">J559/J560</f>
        <v>0</v>
      </c>
      <c r="BS559" s="130">
        <f t="shared" ref="BS559" si="10339">K559/K560</f>
        <v>0</v>
      </c>
      <c r="BT559" s="131">
        <f t="shared" ref="BT559" si="10340">L559/L560</f>
        <v>0</v>
      </c>
      <c r="BU559" s="129">
        <f t="shared" ref="BU559" si="10341">M559/M560</f>
        <v>0</v>
      </c>
      <c r="BV559" s="133">
        <f t="shared" ref="BV559" si="10342">N559/N560</f>
        <v>0</v>
      </c>
      <c r="BW559" s="134">
        <f t="shared" ref="BW559" si="10343">O559/O560</f>
        <v>0</v>
      </c>
      <c r="BX559" s="129">
        <f t="shared" ref="BX559" si="10344">P559/P560</f>
        <v>0</v>
      </c>
      <c r="BY559" s="130">
        <f t="shared" ref="BY559" si="10345">Q559/Q560</f>
        <v>0</v>
      </c>
      <c r="BZ559" s="131">
        <f t="shared" ref="BZ559" si="10346">R559/R560</f>
        <v>0</v>
      </c>
      <c r="CA559" s="132">
        <f t="shared" ref="CA559" si="10347">S559/S560</f>
        <v>0</v>
      </c>
      <c r="CB559" s="129">
        <f t="shared" ref="CB559" si="10348">T559/T560</f>
        <v>0</v>
      </c>
      <c r="CC559" s="130">
        <f t="shared" ref="CC559" si="10349">U559/U560</f>
        <v>0</v>
      </c>
      <c r="CD559" s="131">
        <f t="shared" ref="CD559" si="10350">V559/V560</f>
        <v>0</v>
      </c>
      <c r="CE559" s="132">
        <f t="shared" ref="CE559" si="10351">W559/W560</f>
        <v>0</v>
      </c>
      <c r="CF559" s="129">
        <f t="shared" ref="CF559" si="10352">X559/X560</f>
        <v>0</v>
      </c>
      <c r="CG559" s="130">
        <f t="shared" ref="CG559" si="10353">Y559/Y560</f>
        <v>0</v>
      </c>
      <c r="CH559" s="131">
        <f t="shared" ref="CH559" si="10354">Z559/Z560</f>
        <v>0</v>
      </c>
      <c r="CI559" s="129">
        <f t="shared" ref="CI559" si="10355">AA559/AA560</f>
        <v>0</v>
      </c>
      <c r="CJ559" s="135">
        <f t="shared" ref="CJ559" si="10356">AB559/AB560</f>
        <v>0</v>
      </c>
      <c r="CK559" s="136">
        <f t="shared" ref="CK559" si="10357">AC559/AC560</f>
        <v>0</v>
      </c>
    </row>
    <row r="560" spans="1:89" ht="14.25" thickTop="1" thickBot="1" x14ac:dyDescent="0.25">
      <c r="A560" s="269" t="s">
        <v>13</v>
      </c>
      <c r="B560" s="20">
        <f t="shared" ref="B560:AA560" si="10358">SUM(B537:B559)</f>
        <v>5228</v>
      </c>
      <c r="C560" s="21">
        <f t="shared" si="10358"/>
        <v>5380</v>
      </c>
      <c r="D560" s="20">
        <f t="shared" si="10358"/>
        <v>1582</v>
      </c>
      <c r="E560" s="21">
        <f t="shared" si="10358"/>
        <v>2030</v>
      </c>
      <c r="F560" s="20">
        <f t="shared" si="10358"/>
        <v>6630</v>
      </c>
      <c r="G560" s="21">
        <f t="shared" si="10358"/>
        <v>5366</v>
      </c>
      <c r="H560" s="20">
        <f t="shared" si="10358"/>
        <v>8717</v>
      </c>
      <c r="I560" s="21">
        <f t="shared" si="10358"/>
        <v>8368</v>
      </c>
      <c r="J560" s="20">
        <f t="shared" si="10358"/>
        <v>987</v>
      </c>
      <c r="K560" s="21">
        <f t="shared" si="10358"/>
        <v>1011</v>
      </c>
      <c r="L560" s="20">
        <f t="shared" si="10358"/>
        <v>3135</v>
      </c>
      <c r="M560" s="21">
        <f t="shared" si="10358"/>
        <v>3124</v>
      </c>
      <c r="N560" s="20">
        <f t="shared" si="10358"/>
        <v>7540</v>
      </c>
      <c r="O560" s="21">
        <f t="shared" si="10358"/>
        <v>7521</v>
      </c>
      <c r="P560" s="20">
        <f t="shared" si="10358"/>
        <v>3832</v>
      </c>
      <c r="Q560" s="21">
        <f t="shared" si="10358"/>
        <v>3889</v>
      </c>
      <c r="R560" s="20">
        <f t="shared" si="10358"/>
        <v>5266</v>
      </c>
      <c r="S560" s="21">
        <f t="shared" si="10358"/>
        <v>5538</v>
      </c>
      <c r="T560" s="20">
        <f t="shared" si="10358"/>
        <v>564</v>
      </c>
      <c r="U560" s="21">
        <f t="shared" si="10358"/>
        <v>629</v>
      </c>
      <c r="V560" s="20">
        <f t="shared" si="10358"/>
        <v>4026</v>
      </c>
      <c r="W560" s="21">
        <f t="shared" si="10358"/>
        <v>4793</v>
      </c>
      <c r="X560" s="20">
        <f t="shared" si="10358"/>
        <v>2775</v>
      </c>
      <c r="Y560" s="21">
        <f t="shared" si="10358"/>
        <v>1769</v>
      </c>
      <c r="Z560" s="20">
        <f t="shared" si="10358"/>
        <v>7478</v>
      </c>
      <c r="AA560" s="21">
        <f t="shared" si="10358"/>
        <v>8237</v>
      </c>
      <c r="AB560" s="174">
        <f t="shared" ref="AB560:AC560" si="10359">SUM(AB536:AB559)</f>
        <v>57760</v>
      </c>
      <c r="AC560" s="175">
        <f t="shared" si="10359"/>
        <v>57655</v>
      </c>
      <c r="BI560" s="269" t="s">
        <v>13</v>
      </c>
      <c r="BJ560" s="155">
        <f>SUM(BJ536:BJ559)</f>
        <v>0.99999999999999989</v>
      </c>
      <c r="BK560" s="156">
        <f t="shared" ref="BK560:CK560" si="10360">SUM(BK536:BK559)</f>
        <v>0.99999999999999989</v>
      </c>
      <c r="BL560" s="155">
        <f t="shared" si="10360"/>
        <v>1</v>
      </c>
      <c r="BM560" s="156">
        <f t="shared" si="10360"/>
        <v>1</v>
      </c>
      <c r="BN560" s="155">
        <f t="shared" si="10360"/>
        <v>1.0000000000000002</v>
      </c>
      <c r="BO560" s="156">
        <f t="shared" si="10360"/>
        <v>1</v>
      </c>
      <c r="BP560" s="155">
        <f t="shared" si="10360"/>
        <v>1</v>
      </c>
      <c r="BQ560" s="156">
        <f t="shared" si="10360"/>
        <v>0.99999999999999989</v>
      </c>
      <c r="BR560" s="155">
        <f t="shared" si="10360"/>
        <v>1.0000000000000002</v>
      </c>
      <c r="BS560" s="156">
        <f t="shared" si="10360"/>
        <v>1</v>
      </c>
      <c r="BT560" s="155">
        <f t="shared" si="10360"/>
        <v>1</v>
      </c>
      <c r="BU560" s="156">
        <f t="shared" si="10360"/>
        <v>0.99999999999999978</v>
      </c>
      <c r="BV560" s="155">
        <f t="shared" si="10360"/>
        <v>1</v>
      </c>
      <c r="BW560" s="156">
        <f t="shared" si="10360"/>
        <v>1</v>
      </c>
      <c r="BX560" s="155">
        <f t="shared" si="10360"/>
        <v>1.0000000000000002</v>
      </c>
      <c r="BY560" s="156">
        <f t="shared" si="10360"/>
        <v>1</v>
      </c>
      <c r="BZ560" s="155">
        <f t="shared" si="10360"/>
        <v>1</v>
      </c>
      <c r="CA560" s="156">
        <f t="shared" si="10360"/>
        <v>0.99999999999999978</v>
      </c>
      <c r="CB560" s="155">
        <f t="shared" si="10360"/>
        <v>1.0000000000000002</v>
      </c>
      <c r="CC560" s="156">
        <f t="shared" si="10360"/>
        <v>1</v>
      </c>
      <c r="CD560" s="155">
        <f t="shared" si="10360"/>
        <v>1</v>
      </c>
      <c r="CE560" s="156">
        <f t="shared" si="10360"/>
        <v>0.99999999999999967</v>
      </c>
      <c r="CF560" s="155">
        <f t="shared" si="10360"/>
        <v>1</v>
      </c>
      <c r="CG560" s="156">
        <f t="shared" si="10360"/>
        <v>1</v>
      </c>
      <c r="CH560" s="155">
        <f t="shared" si="10360"/>
        <v>1.0000000000000002</v>
      </c>
      <c r="CI560" s="156">
        <f t="shared" si="10360"/>
        <v>1</v>
      </c>
      <c r="CJ560" s="155">
        <f t="shared" si="10360"/>
        <v>1</v>
      </c>
      <c r="CK560" s="156">
        <f t="shared" si="10360"/>
        <v>1</v>
      </c>
    </row>
    <row r="561" spans="1:89" ht="13.5" thickTop="1" x14ac:dyDescent="0.2">
      <c r="A561" s="187"/>
    </row>
    <row r="563" spans="1:89" x14ac:dyDescent="0.2">
      <c r="A563" s="301">
        <f>+A532+1</f>
        <v>44305</v>
      </c>
      <c r="B563" s="301"/>
      <c r="C563" s="301"/>
      <c r="D563" s="301"/>
      <c r="BI563" s="300">
        <f>+BI501+2</f>
        <v>44305</v>
      </c>
      <c r="BJ563" s="300"/>
      <c r="BK563" s="300"/>
      <c r="BL563" s="300"/>
    </row>
    <row r="564" spans="1:89" ht="13.5" thickBot="1" x14ac:dyDescent="0.25">
      <c r="AE564" s="272" t="s">
        <v>84</v>
      </c>
    </row>
    <row r="565" spans="1:89" ht="14.25" thickTop="1" thickBot="1" x14ac:dyDescent="0.25">
      <c r="A565" s="298" t="s">
        <v>0</v>
      </c>
      <c r="B565" s="292" t="s">
        <v>1</v>
      </c>
      <c r="C565" s="293"/>
      <c r="D565" s="292" t="s">
        <v>2</v>
      </c>
      <c r="E565" s="293"/>
      <c r="F565" s="292" t="s">
        <v>3</v>
      </c>
      <c r="G565" s="293"/>
      <c r="H565" s="292" t="s">
        <v>4</v>
      </c>
      <c r="I565" s="293"/>
      <c r="J565" s="292" t="s">
        <v>5</v>
      </c>
      <c r="K565" s="293"/>
      <c r="L565" s="292" t="s">
        <v>6</v>
      </c>
      <c r="M565" s="293"/>
      <c r="N565" s="292" t="s">
        <v>7</v>
      </c>
      <c r="O565" s="293"/>
      <c r="P565" s="292" t="s">
        <v>8</v>
      </c>
      <c r="Q565" s="293"/>
      <c r="R565" s="292" t="s">
        <v>9</v>
      </c>
      <c r="S565" s="293"/>
      <c r="T565" s="292" t="s">
        <v>10</v>
      </c>
      <c r="U565" s="293"/>
      <c r="V565" s="292" t="s">
        <v>11</v>
      </c>
      <c r="W565" s="293"/>
      <c r="X565" s="292" t="s">
        <v>12</v>
      </c>
      <c r="Y565" s="293"/>
      <c r="Z565" s="294" t="s">
        <v>40</v>
      </c>
      <c r="AA565" s="295"/>
      <c r="AB565" s="296" t="s">
        <v>41</v>
      </c>
      <c r="AC565" s="297"/>
      <c r="AE565" s="298" t="s">
        <v>0</v>
      </c>
      <c r="AF565" s="292" t="s">
        <v>1</v>
      </c>
      <c r="AG565" s="293"/>
      <c r="AH565" s="292" t="s">
        <v>2</v>
      </c>
      <c r="AI565" s="293"/>
      <c r="AJ565" s="292" t="s">
        <v>3</v>
      </c>
      <c r="AK565" s="293"/>
      <c r="AL565" s="292" t="s">
        <v>4</v>
      </c>
      <c r="AM565" s="293"/>
      <c r="AN565" s="292" t="s">
        <v>5</v>
      </c>
      <c r="AO565" s="293"/>
      <c r="AP565" s="292" t="s">
        <v>6</v>
      </c>
      <c r="AQ565" s="293"/>
      <c r="AR565" s="292" t="s">
        <v>7</v>
      </c>
      <c r="AS565" s="293"/>
      <c r="AT565" s="292" t="s">
        <v>8</v>
      </c>
      <c r="AU565" s="293"/>
      <c r="AV565" s="292" t="s">
        <v>9</v>
      </c>
      <c r="AW565" s="293"/>
      <c r="AX565" s="292" t="s">
        <v>10</v>
      </c>
      <c r="AY565" s="293"/>
      <c r="AZ565" s="292" t="s">
        <v>11</v>
      </c>
      <c r="BA565" s="293"/>
      <c r="BB565" s="292" t="s">
        <v>12</v>
      </c>
      <c r="BC565" s="293"/>
      <c r="BD565" s="294" t="s">
        <v>40</v>
      </c>
      <c r="BE565" s="295"/>
      <c r="BF565" s="296" t="s">
        <v>41</v>
      </c>
      <c r="BG565" s="297"/>
      <c r="BI565" s="298" t="s">
        <v>0</v>
      </c>
      <c r="BJ565" s="292" t="s">
        <v>1</v>
      </c>
      <c r="BK565" s="293"/>
      <c r="BL565" s="292" t="s">
        <v>2</v>
      </c>
      <c r="BM565" s="293"/>
      <c r="BN565" s="292" t="s">
        <v>3</v>
      </c>
      <c r="BO565" s="293"/>
      <c r="BP565" s="292" t="s">
        <v>4</v>
      </c>
      <c r="BQ565" s="293"/>
      <c r="BR565" s="292" t="s">
        <v>5</v>
      </c>
      <c r="BS565" s="293"/>
      <c r="BT565" s="292" t="s">
        <v>6</v>
      </c>
      <c r="BU565" s="293"/>
      <c r="BV565" s="292" t="s">
        <v>7</v>
      </c>
      <c r="BW565" s="293"/>
      <c r="BX565" s="292" t="s">
        <v>8</v>
      </c>
      <c r="BY565" s="293"/>
      <c r="BZ565" s="292" t="s">
        <v>9</v>
      </c>
      <c r="CA565" s="293"/>
      <c r="CB565" s="292" t="s">
        <v>10</v>
      </c>
      <c r="CC565" s="293"/>
      <c r="CD565" s="292" t="s">
        <v>11</v>
      </c>
      <c r="CE565" s="293"/>
      <c r="CF565" s="292" t="s">
        <v>12</v>
      </c>
      <c r="CG565" s="293"/>
      <c r="CH565" s="294" t="s">
        <v>40</v>
      </c>
      <c r="CI565" s="295"/>
      <c r="CJ565" s="292" t="s">
        <v>41</v>
      </c>
      <c r="CK565" s="293"/>
    </row>
    <row r="566" spans="1:89" ht="15" thickTop="1" thickBot="1" x14ac:dyDescent="0.3">
      <c r="A566" s="299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9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9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3.5" thickTop="1" x14ac:dyDescent="0.2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5" t="str">
        <f>$AE$9</f>
        <v>07:00 - 07:59</v>
      </c>
      <c r="AF567" s="126">
        <f>SUMIF($A$9:$A$32,$AE567,B$567:B$590)</f>
        <v>1008</v>
      </c>
      <c r="AG567" s="186">
        <f t="shared" ref="AG567:AV569" si="10361">SUMIF($A$9:$A$32,$AE567,C$567:C$590)</f>
        <v>446</v>
      </c>
      <c r="AH567" s="127">
        <f t="shared" si="10361"/>
        <v>511</v>
      </c>
      <c r="AI567" s="180">
        <f t="shared" si="10361"/>
        <v>346</v>
      </c>
      <c r="AJ567" s="126">
        <f t="shared" si="10361"/>
        <v>1308</v>
      </c>
      <c r="AK567" s="128">
        <f t="shared" si="10361"/>
        <v>536</v>
      </c>
      <c r="AL567" s="127">
        <f t="shared" si="10361"/>
        <v>1071</v>
      </c>
      <c r="AM567" s="180">
        <f t="shared" si="10361"/>
        <v>883</v>
      </c>
      <c r="AN567" s="126">
        <f t="shared" si="10361"/>
        <v>147</v>
      </c>
      <c r="AO567" s="128">
        <f t="shared" si="10361"/>
        <v>391</v>
      </c>
      <c r="AP567" s="127">
        <f t="shared" si="10361"/>
        <v>334</v>
      </c>
      <c r="AQ567" s="126">
        <f t="shared" si="10361"/>
        <v>998</v>
      </c>
      <c r="AR567" s="179">
        <f t="shared" si="10361"/>
        <v>1114</v>
      </c>
      <c r="AS567" s="181">
        <f t="shared" si="10361"/>
        <v>1509</v>
      </c>
      <c r="AT567" s="126">
        <f t="shared" si="10361"/>
        <v>646</v>
      </c>
      <c r="AU567" s="128">
        <f t="shared" si="10361"/>
        <v>687</v>
      </c>
      <c r="AV567" s="127">
        <f t="shared" si="10361"/>
        <v>923</v>
      </c>
      <c r="AW567" s="180">
        <f t="shared" ref="AW567:BE569" si="10362">SUMIF($A$9:$A$32,$AE567,S$567:S$590)</f>
        <v>720</v>
      </c>
      <c r="AX567" s="126">
        <f t="shared" si="10362"/>
        <v>86</v>
      </c>
      <c r="AY567" s="128">
        <f t="shared" si="10362"/>
        <v>412</v>
      </c>
      <c r="AZ567" s="127">
        <f t="shared" si="10362"/>
        <v>436</v>
      </c>
      <c r="BA567" s="180">
        <f t="shared" si="10362"/>
        <v>819</v>
      </c>
      <c r="BB567" s="126">
        <f t="shared" si="10362"/>
        <v>587</v>
      </c>
      <c r="BC567" s="128">
        <f t="shared" si="10362"/>
        <v>643</v>
      </c>
      <c r="BD567" s="184">
        <f t="shared" si="10362"/>
        <v>1146</v>
      </c>
      <c r="BE567" s="185">
        <f t="shared" si="10362"/>
        <v>1061</v>
      </c>
      <c r="BF567" s="170">
        <f>AF567+AH567+AJ567+AL567+AN567+AP567+AR567+AT567+AV567+AX567+AZ567+BB567+BD567</f>
        <v>9317</v>
      </c>
      <c r="BG567" s="171">
        <f>AG567+AI567+AK567+AM567+AO567+AQ567+AS567+AU567+AW567+AY567+BA567+BC567+BE567</f>
        <v>9451</v>
      </c>
      <c r="BH567" s="231"/>
      <c r="BI567" s="125" t="s">
        <v>16</v>
      </c>
      <c r="BJ567" s="129">
        <f>B567/B591</f>
        <v>0</v>
      </c>
      <c r="BK567" s="130">
        <f t="shared" ref="BK567" si="10363">C567/C591</f>
        <v>0</v>
      </c>
      <c r="BL567" s="131">
        <f t="shared" ref="BL567" si="10364">D567/D591</f>
        <v>0</v>
      </c>
      <c r="BM567" s="132">
        <f t="shared" ref="BM567" si="10365">E567/E591</f>
        <v>0</v>
      </c>
      <c r="BN567" s="129">
        <f t="shared" ref="BN567" si="10366">F567/F591</f>
        <v>0</v>
      </c>
      <c r="BO567" s="130">
        <f t="shared" ref="BO567" si="10367">G567/G591</f>
        <v>0</v>
      </c>
      <c r="BP567" s="131">
        <f t="shared" ref="BP567" si="10368">H567/H591</f>
        <v>0</v>
      </c>
      <c r="BQ567" s="132">
        <f t="shared" ref="BQ567" si="10369">I567/I591</f>
        <v>0</v>
      </c>
      <c r="BR567" s="129">
        <f t="shared" ref="BR567" si="10370">J567/J591</f>
        <v>0</v>
      </c>
      <c r="BS567" s="130">
        <f t="shared" ref="BS567" si="10371">K567/K591</f>
        <v>0</v>
      </c>
      <c r="BT567" s="131">
        <f t="shared" ref="BT567" si="10372">L567/L591</f>
        <v>0</v>
      </c>
      <c r="BU567" s="129">
        <f t="shared" ref="BU567" si="10373">M567/M591</f>
        <v>0</v>
      </c>
      <c r="BV567" s="133">
        <f t="shared" ref="BV567" si="10374">N567/N591</f>
        <v>0</v>
      </c>
      <c r="BW567" s="134">
        <f t="shared" ref="BW567" si="10375">O567/O591</f>
        <v>0</v>
      </c>
      <c r="BX567" s="129">
        <f t="shared" ref="BX567" si="10376">P567/P591</f>
        <v>0</v>
      </c>
      <c r="BY567" s="130">
        <f t="shared" ref="BY567" si="10377">Q567/Q591</f>
        <v>0</v>
      </c>
      <c r="BZ567" s="131">
        <f t="shared" ref="BZ567" si="10378">R567/R591</f>
        <v>0</v>
      </c>
      <c r="CA567" s="132">
        <f t="shared" ref="CA567" si="10379">S567/S591</f>
        <v>0</v>
      </c>
      <c r="CB567" s="129">
        <f t="shared" ref="CB567" si="10380">T567/T591</f>
        <v>0</v>
      </c>
      <c r="CC567" s="130">
        <f t="shared" ref="CC567" si="10381">U567/U591</f>
        <v>0</v>
      </c>
      <c r="CD567" s="131">
        <f t="shared" ref="CD567" si="10382">V567/V591</f>
        <v>0</v>
      </c>
      <c r="CE567" s="132">
        <f t="shared" ref="CE567" si="10383">W567/W591</f>
        <v>0</v>
      </c>
      <c r="CF567" s="129">
        <f t="shared" ref="CF567" si="10384">X567/X591</f>
        <v>0</v>
      </c>
      <c r="CG567" s="130">
        <f t="shared" ref="CG567" si="10385">Y567/Y591</f>
        <v>0</v>
      </c>
      <c r="CH567" s="131">
        <f t="shared" ref="CH567" si="10386">Z567/Z591</f>
        <v>0</v>
      </c>
      <c r="CI567" s="129">
        <f t="shared" ref="CI567" si="10387">AA567/AA591</f>
        <v>0</v>
      </c>
      <c r="CJ567" s="135">
        <f t="shared" ref="CJ567" si="10388">AB567/AB591</f>
        <v>0</v>
      </c>
      <c r="CK567" s="136">
        <f t="shared" ref="CK567" si="10389">AC567/AC591</f>
        <v>0</v>
      </c>
    </row>
    <row r="568" spans="1:89" x14ac:dyDescent="0.2">
      <c r="A568" s="137" t="s">
        <v>17</v>
      </c>
      <c r="B568" s="189">
        <v>155</v>
      </c>
      <c r="C568" s="190">
        <v>0</v>
      </c>
      <c r="D568" s="191">
        <v>102</v>
      </c>
      <c r="E568" s="192">
        <v>1</v>
      </c>
      <c r="F568" s="189">
        <v>398</v>
      </c>
      <c r="G568" s="193">
        <v>1</v>
      </c>
      <c r="H568" s="191">
        <v>215</v>
      </c>
      <c r="I568" s="192">
        <v>17</v>
      </c>
      <c r="J568" s="189">
        <v>14</v>
      </c>
      <c r="K568" s="193">
        <v>5</v>
      </c>
      <c r="L568" s="191">
        <v>9</v>
      </c>
      <c r="M568" s="189">
        <v>23</v>
      </c>
      <c r="N568" s="194">
        <v>122</v>
      </c>
      <c r="O568" s="195">
        <v>59</v>
      </c>
      <c r="P568" s="189">
        <v>25</v>
      </c>
      <c r="Q568" s="193">
        <v>13</v>
      </c>
      <c r="R568" s="191">
        <v>14</v>
      </c>
      <c r="S568" s="192">
        <v>0</v>
      </c>
      <c r="T568" s="189">
        <v>1</v>
      </c>
      <c r="U568" s="193">
        <v>0</v>
      </c>
      <c r="V568" s="191">
        <v>0</v>
      </c>
      <c r="W568" s="192">
        <v>0</v>
      </c>
      <c r="X568" s="189">
        <v>0</v>
      </c>
      <c r="Y568" s="193">
        <v>0</v>
      </c>
      <c r="Z568" s="191">
        <v>0</v>
      </c>
      <c r="AA568" s="189">
        <v>0</v>
      </c>
      <c r="AB568" s="172">
        <v>1055</v>
      </c>
      <c r="AC568" s="173">
        <v>119</v>
      </c>
      <c r="AE568" s="277" t="str">
        <f>$AE$10</f>
        <v>08:00 - 08:59</v>
      </c>
      <c r="AF568" s="126">
        <f>SUMIF($A$9:$A$32,$AE568,B$567:B$590)</f>
        <v>1013</v>
      </c>
      <c r="AG568" s="190">
        <f t="shared" si="10361"/>
        <v>510</v>
      </c>
      <c r="AH568" s="191">
        <f t="shared" si="10361"/>
        <v>398</v>
      </c>
      <c r="AI568" s="192">
        <f t="shared" si="10361"/>
        <v>294</v>
      </c>
      <c r="AJ568" s="278">
        <f t="shared" si="10361"/>
        <v>1253</v>
      </c>
      <c r="AK568" s="193">
        <f t="shared" si="10361"/>
        <v>391</v>
      </c>
      <c r="AL568" s="191">
        <f t="shared" si="10361"/>
        <v>1186</v>
      </c>
      <c r="AM568" s="192">
        <f t="shared" si="10361"/>
        <v>818</v>
      </c>
      <c r="AN568" s="278">
        <f t="shared" si="10361"/>
        <v>135</v>
      </c>
      <c r="AO568" s="193">
        <f t="shared" si="10361"/>
        <v>392</v>
      </c>
      <c r="AP568" s="191">
        <f t="shared" si="10361"/>
        <v>306</v>
      </c>
      <c r="AQ568" s="278">
        <f t="shared" si="10361"/>
        <v>968</v>
      </c>
      <c r="AR568" s="194">
        <f t="shared" si="10361"/>
        <v>1007</v>
      </c>
      <c r="AS568" s="195">
        <f t="shared" si="10361"/>
        <v>1498</v>
      </c>
      <c r="AT568" s="278">
        <f t="shared" si="10361"/>
        <v>556</v>
      </c>
      <c r="AU568" s="193">
        <f t="shared" si="10361"/>
        <v>673</v>
      </c>
      <c r="AV568" s="191">
        <f t="shared" si="10361"/>
        <v>897</v>
      </c>
      <c r="AW568" s="192">
        <f t="shared" si="10362"/>
        <v>714</v>
      </c>
      <c r="AX568" s="278">
        <f t="shared" si="10362"/>
        <v>89</v>
      </c>
      <c r="AY568" s="193">
        <f t="shared" si="10362"/>
        <v>336</v>
      </c>
      <c r="AZ568" s="191">
        <f t="shared" si="10362"/>
        <v>347</v>
      </c>
      <c r="BA568" s="192">
        <f t="shared" si="10362"/>
        <v>885</v>
      </c>
      <c r="BB568" s="278">
        <f t="shared" si="10362"/>
        <v>473</v>
      </c>
      <c r="BC568" s="193">
        <f t="shared" si="10362"/>
        <v>560</v>
      </c>
      <c r="BD568" s="191">
        <f t="shared" si="10362"/>
        <v>1063</v>
      </c>
      <c r="BE568" s="278">
        <f t="shared" si="10362"/>
        <v>1113</v>
      </c>
      <c r="BF568" s="172">
        <f>SUM(AF568,AH568,AJ568,AL568,AN568,AP568,AR568,AT568,AV568,AX568,AZ568,BB568,BD568)</f>
        <v>8723</v>
      </c>
      <c r="BG568" s="173">
        <f>SUM(AG568,AI568,AK568,AM568,AO568,AQ568,AS568,AU568,AW568,AY568,BA568,BC568,BE568)</f>
        <v>9152</v>
      </c>
      <c r="BI568" s="137" t="s">
        <v>17</v>
      </c>
      <c r="BJ568" s="129">
        <f>B568/B591</f>
        <v>1.6112266112266113E-2</v>
      </c>
      <c r="BK568" s="130">
        <f t="shared" ref="BK568" si="10390">C568/C591</f>
        <v>0</v>
      </c>
      <c r="BL568" s="131">
        <f t="shared" ref="BL568" si="10391">D568/D591</f>
        <v>2.137916579333473E-2</v>
      </c>
      <c r="BM568" s="132">
        <f t="shared" ref="BM568" si="10392">E568/E591</f>
        <v>2.3512814483893723E-4</v>
      </c>
      <c r="BN568" s="129">
        <f t="shared" ref="BN568" si="10393">F568/F591</f>
        <v>3.2021884302840135E-2</v>
      </c>
      <c r="BO568" s="130">
        <f t="shared" ref="BO568" si="10394">G568/G591</f>
        <v>1.0537407797681771E-4</v>
      </c>
      <c r="BP568" s="131">
        <f t="shared" ref="BP568" si="10395">H568/H591</f>
        <v>1.5760152470312271E-2</v>
      </c>
      <c r="BQ568" s="132">
        <f t="shared" ref="BQ568" si="10396">I568/I591</f>
        <v>1.2478895984731704E-3</v>
      </c>
      <c r="BR568" s="129">
        <f t="shared" ref="BR568" si="10397">J568/J591</f>
        <v>5.1871063356798818E-3</v>
      </c>
      <c r="BS568" s="130">
        <f t="shared" ref="BS568" si="10398">K568/K591</f>
        <v>1.841620626151013E-3</v>
      </c>
      <c r="BT568" s="131">
        <f t="shared" ref="BT568" si="10399">L568/L591</f>
        <v>1.2649332396345748E-3</v>
      </c>
      <c r="BU568" s="129">
        <f t="shared" ref="BU568" si="10400">M568/M591</f>
        <v>3.0918134157816909E-3</v>
      </c>
      <c r="BV568" s="133">
        <f t="shared" ref="BV568" si="10401">N568/N591</f>
        <v>8.4592982942726398E-3</v>
      </c>
      <c r="BW568" s="134">
        <f t="shared" ref="BW568" si="10402">O568/O591</f>
        <v>3.8810682804894091E-3</v>
      </c>
      <c r="BX568" s="129">
        <f t="shared" ref="BX568" si="10403">P568/P591</f>
        <v>3.5536602700781805E-3</v>
      </c>
      <c r="BY568" s="130">
        <f t="shared" ref="BY568" si="10404">Q568/Q591</f>
        <v>1.6372795969773299E-3</v>
      </c>
      <c r="BZ568" s="131">
        <f t="shared" ref="BZ568" si="10405">R568/R591</f>
        <v>1.5308911973756151E-3</v>
      </c>
      <c r="CA568" s="132">
        <f t="shared" ref="CA568" si="10406">S568/S591</f>
        <v>0</v>
      </c>
      <c r="CB568" s="129">
        <f t="shared" ref="CB568" si="10407">T568/T591</f>
        <v>5.3276505061267978E-4</v>
      </c>
      <c r="CC568" s="130">
        <f t="shared" ref="CC568" si="10408">U568/U591</f>
        <v>0</v>
      </c>
      <c r="CD568" s="131">
        <f t="shared" ref="CD568" si="10409">V568/V591</f>
        <v>0</v>
      </c>
      <c r="CE568" s="132">
        <f t="shared" ref="CE568" si="10410">W568/W591</f>
        <v>0</v>
      </c>
      <c r="CF568" s="129">
        <f t="shared" ref="CF568" si="10411">X568/X591</f>
        <v>0</v>
      </c>
      <c r="CG568" s="130">
        <f t="shared" ref="CG568" si="10412">Y568/Y591</f>
        <v>0</v>
      </c>
      <c r="CH568" s="131">
        <f t="shared" ref="CH568" si="10413">Z568/Z591</f>
        <v>0</v>
      </c>
      <c r="CI568" s="129">
        <f t="shared" ref="CI568" si="10414">AA568/AA591</f>
        <v>0</v>
      </c>
      <c r="CJ568" s="135">
        <f t="shared" ref="CJ568" si="10415">AB568/AB591</f>
        <v>9.5674254103563974E-3</v>
      </c>
      <c r="CK568" s="136">
        <f t="shared" ref="CK568" si="10416">AC568/AC591</f>
        <v>1.0812971931705633E-3</v>
      </c>
    </row>
    <row r="569" spans="1:89" ht="13.5" thickBot="1" x14ac:dyDescent="0.25">
      <c r="A569" s="146" t="s">
        <v>18</v>
      </c>
      <c r="B569" s="196">
        <v>937</v>
      </c>
      <c r="C569" s="197">
        <v>0</v>
      </c>
      <c r="D569" s="198">
        <v>637</v>
      </c>
      <c r="E569" s="199">
        <v>65</v>
      </c>
      <c r="F569" s="196">
        <v>1296</v>
      </c>
      <c r="G569" s="200">
        <v>180</v>
      </c>
      <c r="H569" s="198">
        <v>1066</v>
      </c>
      <c r="I569" s="199">
        <v>304</v>
      </c>
      <c r="J569" s="196">
        <v>53</v>
      </c>
      <c r="K569" s="200">
        <v>93</v>
      </c>
      <c r="L569" s="198">
        <v>117</v>
      </c>
      <c r="M569" s="196">
        <v>342</v>
      </c>
      <c r="N569" s="201">
        <v>713</v>
      </c>
      <c r="O569" s="202">
        <v>843</v>
      </c>
      <c r="P569" s="196">
        <v>284</v>
      </c>
      <c r="Q569" s="200">
        <v>665</v>
      </c>
      <c r="R569" s="198">
        <v>364</v>
      </c>
      <c r="S569" s="199">
        <v>547</v>
      </c>
      <c r="T569" s="196">
        <v>16</v>
      </c>
      <c r="U569" s="200">
        <v>199</v>
      </c>
      <c r="V569" s="198">
        <v>220</v>
      </c>
      <c r="W569" s="199">
        <v>633</v>
      </c>
      <c r="X569" s="196">
        <v>417</v>
      </c>
      <c r="Y569" s="200">
        <v>231</v>
      </c>
      <c r="Z569" s="198">
        <v>810</v>
      </c>
      <c r="AA569" s="196">
        <v>670</v>
      </c>
      <c r="AB569" s="172">
        <v>6930</v>
      </c>
      <c r="AC569" s="173">
        <v>4772</v>
      </c>
      <c r="AE569" s="275">
        <f>$AE$11</f>
        <v>0</v>
      </c>
      <c r="AF569" s="126">
        <f>SUMIF($A$9:$A$32,$AE569,B$567:B$590)</f>
        <v>0</v>
      </c>
      <c r="AG569" s="197">
        <f t="shared" si="10361"/>
        <v>0</v>
      </c>
      <c r="AH569" s="198">
        <f t="shared" si="10361"/>
        <v>0</v>
      </c>
      <c r="AI569" s="199">
        <f t="shared" si="10361"/>
        <v>0</v>
      </c>
      <c r="AJ569" s="196">
        <f t="shared" si="10361"/>
        <v>0</v>
      </c>
      <c r="AK569" s="200">
        <f t="shared" si="10361"/>
        <v>0</v>
      </c>
      <c r="AL569" s="198">
        <f t="shared" si="10361"/>
        <v>0</v>
      </c>
      <c r="AM569" s="199">
        <f t="shared" si="10361"/>
        <v>0</v>
      </c>
      <c r="AN569" s="196">
        <f t="shared" si="10361"/>
        <v>0</v>
      </c>
      <c r="AO569" s="200">
        <f t="shared" si="10361"/>
        <v>0</v>
      </c>
      <c r="AP569" s="198">
        <f t="shared" si="10361"/>
        <v>0</v>
      </c>
      <c r="AQ569" s="196">
        <f t="shared" si="10361"/>
        <v>0</v>
      </c>
      <c r="AR569" s="201">
        <f t="shared" si="10361"/>
        <v>0</v>
      </c>
      <c r="AS569" s="202">
        <f t="shared" si="10361"/>
        <v>0</v>
      </c>
      <c r="AT569" s="196">
        <f t="shared" si="10361"/>
        <v>0</v>
      </c>
      <c r="AU569" s="200">
        <f t="shared" si="10361"/>
        <v>0</v>
      </c>
      <c r="AV569" s="198">
        <f t="shared" si="10361"/>
        <v>0</v>
      </c>
      <c r="AW569" s="199">
        <f t="shared" si="10362"/>
        <v>0</v>
      </c>
      <c r="AX569" s="196">
        <f t="shared" si="10362"/>
        <v>0</v>
      </c>
      <c r="AY569" s="200">
        <f t="shared" si="10362"/>
        <v>0</v>
      </c>
      <c r="AZ569" s="198">
        <f t="shared" si="10362"/>
        <v>0</v>
      </c>
      <c r="BA569" s="199">
        <f t="shared" si="10362"/>
        <v>0</v>
      </c>
      <c r="BB569" s="196">
        <f t="shared" si="10362"/>
        <v>0</v>
      </c>
      <c r="BC569" s="200">
        <f t="shared" si="10362"/>
        <v>0</v>
      </c>
      <c r="BD569" s="198">
        <f t="shared" si="10362"/>
        <v>0</v>
      </c>
      <c r="BE569" s="196">
        <f t="shared" si="10362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9.7401247401247407E-2</v>
      </c>
      <c r="BK569" s="130">
        <f t="shared" ref="BK569" si="10417">C569/C591</f>
        <v>0</v>
      </c>
      <c r="BL569" s="131">
        <f t="shared" ref="BL569" si="10418">D569/D591</f>
        <v>0.1335149863760218</v>
      </c>
      <c r="BM569" s="132">
        <f t="shared" ref="BM569" si="10419">E569/E591</f>
        <v>1.528332941453092E-2</v>
      </c>
      <c r="BN569" s="129">
        <f t="shared" ref="BN569" si="10420">F569/F591</f>
        <v>0.10427226647356988</v>
      </c>
      <c r="BO569" s="130">
        <f t="shared" ref="BO569" si="10421">G569/G591</f>
        <v>1.8967334035827187E-2</v>
      </c>
      <c r="BP569" s="131">
        <f t="shared" ref="BP569" si="10422">H569/H591</f>
        <v>7.8141035038850615E-2</v>
      </c>
      <c r="BQ569" s="132">
        <f t="shared" ref="BQ569" si="10423">I569/I591</f>
        <v>2.2315202231520222E-2</v>
      </c>
      <c r="BR569" s="129">
        <f t="shared" ref="BR569" si="10424">J569/J591</f>
        <v>1.9636902556502408E-2</v>
      </c>
      <c r="BS569" s="130">
        <f t="shared" ref="BS569" si="10425">K569/K591</f>
        <v>3.4254143646408837E-2</v>
      </c>
      <c r="BT569" s="131">
        <f t="shared" ref="BT569" si="10426">L569/L591</f>
        <v>1.6444132115249473E-2</v>
      </c>
      <c r="BU569" s="129">
        <f t="shared" ref="BU569" si="10427">M569/M591</f>
        <v>4.5973921225971236E-2</v>
      </c>
      <c r="BV569" s="133">
        <f t="shared" ref="BV569" si="10428">N569/N591</f>
        <v>4.9438358064068787E-2</v>
      </c>
      <c r="BW569" s="134">
        <f t="shared" ref="BW569" si="10429">O569/O591</f>
        <v>5.5453229838179185E-2</v>
      </c>
      <c r="BX569" s="129">
        <f t="shared" ref="BX569" si="10430">P569/P591</f>
        <v>4.0369580668088129E-2</v>
      </c>
      <c r="BY569" s="130">
        <f t="shared" ref="BY569" si="10431">Q569/Q591</f>
        <v>8.3753148614609571E-2</v>
      </c>
      <c r="BZ569" s="131">
        <f t="shared" ref="BZ569" si="10432">R569/R591</f>
        <v>3.9803171131765992E-2</v>
      </c>
      <c r="CA569" s="132">
        <f t="shared" ref="CA569" si="10433">S569/S591</f>
        <v>5.5286031938548613E-2</v>
      </c>
      <c r="CB569" s="129">
        <f t="shared" ref="CB569" si="10434">T569/T591</f>
        <v>8.5242408098028764E-3</v>
      </c>
      <c r="CC569" s="130">
        <f t="shared" ref="CC569" si="10435">U569/U591</f>
        <v>8.2333471245345471E-2</v>
      </c>
      <c r="CD569" s="131">
        <f t="shared" ref="CD569" si="10436">V569/V591</f>
        <v>3.1568374228727221E-2</v>
      </c>
      <c r="CE569" s="132">
        <f t="shared" ref="CE569" si="10437">W569/W591</f>
        <v>7.01229644400133E-2</v>
      </c>
      <c r="CF569" s="129">
        <f t="shared" ref="CF569" si="10438">X569/X591</f>
        <v>6.3489646772228986E-2</v>
      </c>
      <c r="CG569" s="130">
        <f t="shared" ref="CG569" si="10439">Y569/Y591</f>
        <v>5.2309782608695655E-2</v>
      </c>
      <c r="CH569" s="131">
        <f t="shared" ref="CH569" si="10440">Z569/Z591</f>
        <v>5.7948204321075975E-2</v>
      </c>
      <c r="CI569" s="129">
        <f t="shared" ref="CI569" si="10441">AA569/AA591</f>
        <v>4.4717346325835947E-2</v>
      </c>
      <c r="CJ569" s="135">
        <f t="shared" ref="CJ569" si="10442">AB569/AB591</f>
        <v>6.2845742268976143E-2</v>
      </c>
      <c r="CK569" s="136">
        <f t="shared" ref="CK569" si="10443">AC569/AC591</f>
        <v>4.3360926099243094E-2</v>
      </c>
    </row>
    <row r="570" spans="1:89" ht="14.25" thickTop="1" thickBot="1" x14ac:dyDescent="0.25">
      <c r="A570" s="137" t="s">
        <v>19</v>
      </c>
      <c r="B570" s="189">
        <v>1176</v>
      </c>
      <c r="C570" s="190">
        <v>487</v>
      </c>
      <c r="D570" s="191">
        <v>736</v>
      </c>
      <c r="E570" s="192">
        <v>282</v>
      </c>
      <c r="F570" s="189">
        <v>1335</v>
      </c>
      <c r="G570" s="193">
        <v>456</v>
      </c>
      <c r="H570" s="191">
        <v>1117</v>
      </c>
      <c r="I570" s="192">
        <v>781</v>
      </c>
      <c r="J570" s="189">
        <v>144</v>
      </c>
      <c r="K570" s="193">
        <v>275</v>
      </c>
      <c r="L570" s="191">
        <v>242</v>
      </c>
      <c r="M570" s="189">
        <v>775</v>
      </c>
      <c r="N570" s="194">
        <v>1057</v>
      </c>
      <c r="O570" s="195">
        <v>1385</v>
      </c>
      <c r="P570" s="189">
        <v>547</v>
      </c>
      <c r="Q570" s="193">
        <v>752</v>
      </c>
      <c r="R570" s="191">
        <v>730</v>
      </c>
      <c r="S570" s="192">
        <v>748</v>
      </c>
      <c r="T570" s="189">
        <v>57</v>
      </c>
      <c r="U570" s="193">
        <v>335</v>
      </c>
      <c r="V570" s="191">
        <v>422</v>
      </c>
      <c r="W570" s="192">
        <v>952</v>
      </c>
      <c r="X570" s="189">
        <v>626</v>
      </c>
      <c r="Y570" s="193">
        <v>488</v>
      </c>
      <c r="Z570" s="191">
        <v>1292</v>
      </c>
      <c r="AA570" s="189">
        <v>1297</v>
      </c>
      <c r="AB570" s="172">
        <v>9481</v>
      </c>
      <c r="AC570" s="173">
        <v>9013</v>
      </c>
      <c r="AE570" s="269" t="s">
        <v>13</v>
      </c>
      <c r="AF570" s="20">
        <f t="shared" ref="AF570:BG570" si="10444">SUM(AF567:AF569)</f>
        <v>2021</v>
      </c>
      <c r="AG570" s="21">
        <f t="shared" si="10444"/>
        <v>956</v>
      </c>
      <c r="AH570" s="20">
        <f t="shared" si="10444"/>
        <v>909</v>
      </c>
      <c r="AI570" s="21">
        <f t="shared" si="10444"/>
        <v>640</v>
      </c>
      <c r="AJ570" s="20">
        <f t="shared" si="10444"/>
        <v>2561</v>
      </c>
      <c r="AK570" s="21">
        <f t="shared" si="10444"/>
        <v>927</v>
      </c>
      <c r="AL570" s="20">
        <f t="shared" si="10444"/>
        <v>2257</v>
      </c>
      <c r="AM570" s="21">
        <f t="shared" si="10444"/>
        <v>1701</v>
      </c>
      <c r="AN570" s="20">
        <f t="shared" si="10444"/>
        <v>282</v>
      </c>
      <c r="AO570" s="21">
        <f t="shared" si="10444"/>
        <v>783</v>
      </c>
      <c r="AP570" s="20">
        <f t="shared" si="10444"/>
        <v>640</v>
      </c>
      <c r="AQ570" s="21">
        <f t="shared" si="10444"/>
        <v>1966</v>
      </c>
      <c r="AR570" s="20">
        <f t="shared" si="10444"/>
        <v>2121</v>
      </c>
      <c r="AS570" s="21">
        <f t="shared" si="10444"/>
        <v>3007</v>
      </c>
      <c r="AT570" s="20">
        <f t="shared" si="10444"/>
        <v>1202</v>
      </c>
      <c r="AU570" s="21">
        <f t="shared" si="10444"/>
        <v>1360</v>
      </c>
      <c r="AV570" s="20">
        <f t="shared" si="10444"/>
        <v>1820</v>
      </c>
      <c r="AW570" s="21">
        <f t="shared" si="10444"/>
        <v>1434</v>
      </c>
      <c r="AX570" s="20">
        <f t="shared" si="10444"/>
        <v>175</v>
      </c>
      <c r="AY570" s="21">
        <f t="shared" si="10444"/>
        <v>748</v>
      </c>
      <c r="AZ570" s="20">
        <f t="shared" si="10444"/>
        <v>783</v>
      </c>
      <c r="BA570" s="21">
        <f t="shared" si="10444"/>
        <v>1704</v>
      </c>
      <c r="BB570" s="20">
        <f t="shared" si="10444"/>
        <v>1060</v>
      </c>
      <c r="BC570" s="21">
        <f t="shared" si="10444"/>
        <v>1203</v>
      </c>
      <c r="BD570" s="20">
        <f t="shared" si="10444"/>
        <v>2209</v>
      </c>
      <c r="BE570" s="21">
        <f t="shared" si="10444"/>
        <v>2174</v>
      </c>
      <c r="BF570" s="174">
        <f t="shared" si="10444"/>
        <v>18040</v>
      </c>
      <c r="BG570" s="175">
        <f t="shared" si="10444"/>
        <v>18603</v>
      </c>
      <c r="BI570" s="137" t="s">
        <v>19</v>
      </c>
      <c r="BJ570" s="129">
        <f>B570/B591</f>
        <v>0.12224532224532225</v>
      </c>
      <c r="BK570" s="130">
        <f t="shared" ref="BK570" si="10445">C570/C591</f>
        <v>5.6274555119020103E-2</v>
      </c>
      <c r="BL570" s="131">
        <f t="shared" ref="BL570" si="10446">D570/D591</f>
        <v>0.15426535317543491</v>
      </c>
      <c r="BM570" s="132">
        <f t="shared" ref="BM570" si="10447">E570/E591</f>
        <v>6.6306136844580296E-2</v>
      </c>
      <c r="BN570" s="129">
        <f t="shared" ref="BN570" si="10448">F570/F591</f>
        <v>0.10741008930726527</v>
      </c>
      <c r="BO570" s="130">
        <f t="shared" ref="BO570" si="10449">G570/G591</f>
        <v>4.805057955742887E-2</v>
      </c>
      <c r="BP570" s="131">
        <f t="shared" ref="BP570" si="10450">H570/H591</f>
        <v>8.187948981087817E-2</v>
      </c>
      <c r="BQ570" s="132">
        <f t="shared" ref="BQ570" si="10451">I570/I591</f>
        <v>5.7329516259267417E-2</v>
      </c>
      <c r="BR570" s="129">
        <f t="shared" ref="BR570" si="10452">J570/J591</f>
        <v>5.3353093738421641E-2</v>
      </c>
      <c r="BS570" s="130">
        <f t="shared" ref="BS570" si="10453">K570/K591</f>
        <v>0.10128913443830571</v>
      </c>
      <c r="BT570" s="131">
        <f t="shared" ref="BT570" si="10454">L570/L591</f>
        <v>3.4012649332396346E-2</v>
      </c>
      <c r="BU570" s="129">
        <f t="shared" ref="BU570" si="10455">M570/M591</f>
        <v>0.10418066944481785</v>
      </c>
      <c r="BV570" s="133">
        <f t="shared" ref="BV570" si="10456">N570/N591</f>
        <v>7.3290805713493279E-2</v>
      </c>
      <c r="BW570" s="134">
        <f t="shared" ref="BW570" si="10457">O570/O591</f>
        <v>9.1106433364031042E-2</v>
      </c>
      <c r="BX570" s="129">
        <f t="shared" ref="BX570" si="10458">P570/P591</f>
        <v>7.7754086709310596E-2</v>
      </c>
      <c r="BY570" s="130">
        <f t="shared" ref="BY570" si="10459">Q570/Q591</f>
        <v>9.4710327455919396E-2</v>
      </c>
      <c r="BZ570" s="131">
        <f t="shared" ref="BZ570" si="10460">R570/R591</f>
        <v>7.9825041006014216E-2</v>
      </c>
      <c r="CA570" s="132">
        <f t="shared" ref="CA570" si="10461">S570/S591</f>
        <v>7.560137457044673E-2</v>
      </c>
      <c r="CB570" s="129">
        <f t="shared" ref="CB570" si="10462">T570/T591</f>
        <v>3.0367607884922748E-2</v>
      </c>
      <c r="CC570" s="130">
        <f t="shared" ref="CC570" si="10463">U570/U591</f>
        <v>0.13860157219693836</v>
      </c>
      <c r="CD570" s="131">
        <f t="shared" ref="CD570" si="10464">V570/V591</f>
        <v>6.0553881475104029E-2</v>
      </c>
      <c r="CE570" s="132">
        <f t="shared" ref="CE570" si="10465">W570/W591</f>
        <v>0.10546139359698682</v>
      </c>
      <c r="CF570" s="129">
        <f t="shared" ref="CF570" si="10466">X570/X591</f>
        <v>9.5310596833130326E-2</v>
      </c>
      <c r="CG570" s="130">
        <f t="shared" ref="CG570" si="10467">Y570/Y591</f>
        <v>0.1105072463768116</v>
      </c>
      <c r="CH570" s="131">
        <f t="shared" ref="CH570" si="10468">Z570/Z591</f>
        <v>9.2430962941765629E-2</v>
      </c>
      <c r="CI570" s="129">
        <f t="shared" ref="CI570" si="10469">AA570/AA591</f>
        <v>8.6564773409864515E-2</v>
      </c>
      <c r="CJ570" s="135">
        <f t="shared" ref="CJ570" si="10470">AB570/AB591</f>
        <v>8.5979867597714699E-2</v>
      </c>
      <c r="CK570" s="136">
        <f t="shared" ref="CK570" si="10471">AC570/AC591</f>
        <v>8.1896904218876354E-2</v>
      </c>
    </row>
    <row r="571" spans="1:89" ht="13.5" thickTop="1" x14ac:dyDescent="0.2">
      <c r="A571" s="146" t="s">
        <v>20</v>
      </c>
      <c r="B571" s="196">
        <v>1008</v>
      </c>
      <c r="C571" s="197">
        <v>446</v>
      </c>
      <c r="D571" s="198">
        <v>511</v>
      </c>
      <c r="E571" s="199">
        <v>346</v>
      </c>
      <c r="F571" s="196">
        <v>1308</v>
      </c>
      <c r="G571" s="200">
        <v>536</v>
      </c>
      <c r="H571" s="198">
        <v>1071</v>
      </c>
      <c r="I571" s="199">
        <v>883</v>
      </c>
      <c r="J571" s="196">
        <v>147</v>
      </c>
      <c r="K571" s="200">
        <v>391</v>
      </c>
      <c r="L571" s="198">
        <v>334</v>
      </c>
      <c r="M571" s="196">
        <v>998</v>
      </c>
      <c r="N571" s="201">
        <v>1114</v>
      </c>
      <c r="O571" s="202">
        <v>1509</v>
      </c>
      <c r="P571" s="196">
        <v>646</v>
      </c>
      <c r="Q571" s="200">
        <v>687</v>
      </c>
      <c r="R571" s="198">
        <v>923</v>
      </c>
      <c r="S571" s="199">
        <v>720</v>
      </c>
      <c r="T571" s="196">
        <v>86</v>
      </c>
      <c r="U571" s="200">
        <v>412</v>
      </c>
      <c r="V571" s="198">
        <v>436</v>
      </c>
      <c r="W571" s="199">
        <v>819</v>
      </c>
      <c r="X571" s="196">
        <v>587</v>
      </c>
      <c r="Y571" s="200">
        <v>643</v>
      </c>
      <c r="Z571" s="198">
        <v>1146</v>
      </c>
      <c r="AA571" s="196">
        <v>1061</v>
      </c>
      <c r="AB571" s="172">
        <v>9317</v>
      </c>
      <c r="AC571" s="173">
        <v>9451</v>
      </c>
      <c r="BI571" s="146" t="s">
        <v>20</v>
      </c>
      <c r="BJ571" s="129">
        <f>B571/B591</f>
        <v>0.10478170478170479</v>
      </c>
      <c r="BK571" s="130">
        <f t="shared" ref="BK571" si="10472">C571/C591</f>
        <v>5.1536861566905477E-2</v>
      </c>
      <c r="BL571" s="131">
        <f t="shared" ref="BL571" si="10473">D571/D591</f>
        <v>0.10710542863131418</v>
      </c>
      <c r="BM571" s="132">
        <f t="shared" ref="BM571" si="10474">E571/E591</f>
        <v>8.1354338114272284E-2</v>
      </c>
      <c r="BN571" s="129">
        <f t="shared" ref="BN571" si="10475">F571/F591</f>
        <v>0.10523775042239923</v>
      </c>
      <c r="BO571" s="130">
        <f t="shared" ref="BO571" si="10476">G571/G591</f>
        <v>5.6480505795574287E-2</v>
      </c>
      <c r="BP571" s="131">
        <f t="shared" ref="BP571" si="10477">H571/H591</f>
        <v>7.8507550212578797E-2</v>
      </c>
      <c r="BQ571" s="132">
        <f t="shared" ref="BQ571" si="10478">I571/I591</f>
        <v>6.4816853850106437E-2</v>
      </c>
      <c r="BR571" s="129">
        <f t="shared" ref="BR571" si="10479">J571/J591</f>
        <v>5.4464616524638756E-2</v>
      </c>
      <c r="BS571" s="130">
        <f t="shared" ref="BS571" si="10480">K571/K591</f>
        <v>0.14401473296500922</v>
      </c>
      <c r="BT571" s="131">
        <f t="shared" ref="BT571" si="10481">L571/L591</f>
        <v>4.6943078004216446E-2</v>
      </c>
      <c r="BU571" s="129">
        <f t="shared" ref="BU571" si="10482">M571/M591</f>
        <v>0.13415781691087511</v>
      </c>
      <c r="BV571" s="133">
        <f t="shared" ref="BV571" si="10483">N571/N591</f>
        <v>7.7243100818194424E-2</v>
      </c>
      <c r="BW571" s="134">
        <f t="shared" ref="BW571" si="10484">O571/O591</f>
        <v>9.9263254834890152E-2</v>
      </c>
      <c r="BX571" s="129">
        <f t="shared" ref="BX571" si="10485">P571/P591</f>
        <v>9.1826581378820188E-2</v>
      </c>
      <c r="BY571" s="130">
        <f t="shared" ref="BY571" si="10486">Q571/Q591</f>
        <v>8.652392947103274E-2</v>
      </c>
      <c r="BZ571" s="131">
        <f t="shared" ref="BZ571" si="10487">R571/R591</f>
        <v>0.10092946965554948</v>
      </c>
      <c r="CA571" s="132">
        <f t="shared" ref="CA571" si="10488">S571/S591</f>
        <v>7.2771376591873868E-2</v>
      </c>
      <c r="CB571" s="129">
        <f t="shared" ref="CB571" si="10489">T571/T591</f>
        <v>4.5817794352690462E-2</v>
      </c>
      <c r="CC571" s="130">
        <f t="shared" ref="CC571" si="10490">U571/U591</f>
        <v>0.17045924700041373</v>
      </c>
      <c r="CD571" s="131">
        <f t="shared" ref="CD571" si="10491">V571/V591</f>
        <v>6.2562778016932122E-2</v>
      </c>
      <c r="CE571" s="132">
        <f t="shared" ref="CE571" si="10492">W571/W591</f>
        <v>9.072781655034895E-2</v>
      </c>
      <c r="CF571" s="129">
        <f t="shared" ref="CF571" si="10493">X571/X591</f>
        <v>8.9372716199756397E-2</v>
      </c>
      <c r="CG571" s="130">
        <f t="shared" ref="CG571" si="10494">Y571/Y591</f>
        <v>0.14560688405797101</v>
      </c>
      <c r="CH571" s="131">
        <f t="shared" ref="CH571" si="10495">Z571/Z591</f>
        <v>8.1985977965374157E-2</v>
      </c>
      <c r="CI571" s="129">
        <f t="shared" ref="CI571" si="10496">AA571/AA591</f>
        <v>7.0813588733898425E-2</v>
      </c>
      <c r="CJ571" s="135">
        <f t="shared" ref="CJ571" si="10497">AB571/AB591</f>
        <v>8.4492609050512382E-2</v>
      </c>
      <c r="CK571" s="136">
        <f t="shared" ref="CK571" si="10498">AC571/AC591</f>
        <v>8.5876804812226842E-2</v>
      </c>
    </row>
    <row r="572" spans="1:89" ht="13.5" thickBot="1" x14ac:dyDescent="0.25">
      <c r="A572" s="137" t="s">
        <v>21</v>
      </c>
      <c r="B572" s="189">
        <v>1013</v>
      </c>
      <c r="C572" s="190">
        <v>510</v>
      </c>
      <c r="D572" s="191">
        <v>398</v>
      </c>
      <c r="E572" s="192">
        <v>294</v>
      </c>
      <c r="F572" s="189">
        <v>1253</v>
      </c>
      <c r="G572" s="193">
        <v>391</v>
      </c>
      <c r="H572" s="191">
        <v>1186</v>
      </c>
      <c r="I572" s="192">
        <v>818</v>
      </c>
      <c r="J572" s="189">
        <v>135</v>
      </c>
      <c r="K572" s="193">
        <v>392</v>
      </c>
      <c r="L572" s="191">
        <v>306</v>
      </c>
      <c r="M572" s="189">
        <v>968</v>
      </c>
      <c r="N572" s="194">
        <v>1007</v>
      </c>
      <c r="O572" s="195">
        <v>1498</v>
      </c>
      <c r="P572" s="189">
        <v>556</v>
      </c>
      <c r="Q572" s="193">
        <v>673</v>
      </c>
      <c r="R572" s="191">
        <v>897</v>
      </c>
      <c r="S572" s="192">
        <v>714</v>
      </c>
      <c r="T572" s="189">
        <v>89</v>
      </c>
      <c r="U572" s="193">
        <v>336</v>
      </c>
      <c r="V572" s="191">
        <v>347</v>
      </c>
      <c r="W572" s="192">
        <v>885</v>
      </c>
      <c r="X572" s="189">
        <v>473</v>
      </c>
      <c r="Y572" s="193">
        <v>560</v>
      </c>
      <c r="Z572" s="191">
        <v>1063</v>
      </c>
      <c r="AA572" s="189">
        <v>1113</v>
      </c>
      <c r="AB572" s="172">
        <v>8723</v>
      </c>
      <c r="AC572" s="173">
        <v>9152</v>
      </c>
      <c r="AE572" s="272" t="s">
        <v>85</v>
      </c>
      <c r="BI572" s="137" t="s">
        <v>21</v>
      </c>
      <c r="BJ572" s="129">
        <f>B572/B591</f>
        <v>0.10530145530145531</v>
      </c>
      <c r="BK572" s="130">
        <f t="shared" ref="BK572" si="10499">C572/C591</f>
        <v>5.8932285648255145E-2</v>
      </c>
      <c r="BL572" s="131">
        <f t="shared" ref="BL572" si="10500">D572/D591</f>
        <v>8.3420666526933557E-2</v>
      </c>
      <c r="BM572" s="132">
        <f t="shared" ref="BM572" si="10501">E572/E591</f>
        <v>6.9127674582647541E-2</v>
      </c>
      <c r="BN572" s="129">
        <f t="shared" ref="BN572" si="10502">F572/F591</f>
        <v>0.10081261565693136</v>
      </c>
      <c r="BO572" s="130">
        <f t="shared" ref="BO572" si="10503">G572/G591</f>
        <v>4.120126448893572E-2</v>
      </c>
      <c r="BP572" s="131">
        <f t="shared" ref="BP572" si="10504">H572/H591</f>
        <v>8.6937399208327229E-2</v>
      </c>
      <c r="BQ572" s="132">
        <f t="shared" ref="BQ572" si="10505">I572/I591</f>
        <v>6.0045511267709024E-2</v>
      </c>
      <c r="BR572" s="129">
        <f t="shared" ref="BR572" si="10506">J572/J591</f>
        <v>5.0018525379770286E-2</v>
      </c>
      <c r="BS572" s="130">
        <f t="shared" ref="BS572" si="10507">K572/K591</f>
        <v>0.14438305709023941</v>
      </c>
      <c r="BT572" s="131">
        <f t="shared" ref="BT572" si="10508">L572/L591</f>
        <v>4.3007730147575543E-2</v>
      </c>
      <c r="BU572" s="129">
        <f t="shared" ref="BU572" si="10509">M572/M591</f>
        <v>0.13012501680333377</v>
      </c>
      <c r="BV572" s="133">
        <f t="shared" ref="BV572" si="10510">N572/N591</f>
        <v>6.9823880183053674E-2</v>
      </c>
      <c r="BW572" s="134">
        <f t="shared" ref="BW572" si="10511">O572/O591</f>
        <v>9.8539665833442966E-2</v>
      </c>
      <c r="BX572" s="129">
        <f t="shared" ref="BX572" si="10512">P572/P591</f>
        <v>7.9033404406538735E-2</v>
      </c>
      <c r="BY572" s="130">
        <f t="shared" ref="BY572" si="10513">Q572/Q591</f>
        <v>8.4760705289672542E-2</v>
      </c>
      <c r="BZ572" s="131">
        <f t="shared" ref="BZ572" si="10514">R572/R591</f>
        <v>9.8086386003280485E-2</v>
      </c>
      <c r="CA572" s="132">
        <f t="shared" ref="CA572" si="10515">S572/S591</f>
        <v>7.2164948453608241E-2</v>
      </c>
      <c r="CB572" s="129">
        <f t="shared" ref="CB572" si="10516">T572/T591</f>
        <v>4.7416089504528504E-2</v>
      </c>
      <c r="CC572" s="130">
        <f t="shared" ref="CC572" si="10517">U572/U591</f>
        <v>0.13901530823334712</v>
      </c>
      <c r="CD572" s="131">
        <f t="shared" ref="CD572" si="10518">V572/V591</f>
        <v>4.979193571531066E-2</v>
      </c>
      <c r="CE572" s="132">
        <f t="shared" ref="CE572" si="10519">W572/W591</f>
        <v>9.8039215686274508E-2</v>
      </c>
      <c r="CF572" s="129">
        <f t="shared" ref="CF572" si="10520">X572/X591</f>
        <v>7.2015834348355665E-2</v>
      </c>
      <c r="CG572" s="130">
        <f t="shared" ref="CG572" si="10521">Y572/Y591</f>
        <v>0.12681159420289856</v>
      </c>
      <c r="CH572" s="131">
        <f t="shared" ref="CH572" si="10522">Z572/Z591</f>
        <v>7.6048075547288596E-2</v>
      </c>
      <c r="CI572" s="129">
        <f t="shared" ref="CI572" si="10523">AA572/AA591</f>
        <v>7.4284188747246876E-2</v>
      </c>
      <c r="CJ572" s="135">
        <f t="shared" ref="CJ572" si="10524">AB572/AB591</f>
        <v>7.9105831141742994E-2</v>
      </c>
      <c r="CK572" s="136">
        <f t="shared" ref="CK572" si="10525">AC572/AC591</f>
        <v>8.3159932032747852E-2</v>
      </c>
    </row>
    <row r="573" spans="1:89" ht="14.25" thickTop="1" thickBot="1" x14ac:dyDescent="0.25">
      <c r="A573" s="146" t="s">
        <v>22</v>
      </c>
      <c r="B573" s="196">
        <v>779</v>
      </c>
      <c r="C573" s="197">
        <v>560</v>
      </c>
      <c r="D573" s="198">
        <v>307</v>
      </c>
      <c r="E573" s="199">
        <v>276</v>
      </c>
      <c r="F573" s="196">
        <v>1171</v>
      </c>
      <c r="G573" s="200">
        <v>400</v>
      </c>
      <c r="H573" s="198">
        <v>1037</v>
      </c>
      <c r="I573" s="199">
        <v>805</v>
      </c>
      <c r="J573" s="196">
        <v>154</v>
      </c>
      <c r="K573" s="200">
        <v>376</v>
      </c>
      <c r="L573" s="198">
        <v>335</v>
      </c>
      <c r="M573" s="196">
        <v>854</v>
      </c>
      <c r="N573" s="201">
        <v>930</v>
      </c>
      <c r="O573" s="202">
        <v>1406</v>
      </c>
      <c r="P573" s="196">
        <v>432</v>
      </c>
      <c r="Q573" s="200">
        <v>525</v>
      </c>
      <c r="R573" s="198">
        <v>737</v>
      </c>
      <c r="S573" s="199">
        <v>682</v>
      </c>
      <c r="T573" s="196">
        <v>77</v>
      </c>
      <c r="U573" s="200">
        <v>200</v>
      </c>
      <c r="V573" s="198">
        <v>325</v>
      </c>
      <c r="W573" s="199">
        <v>759</v>
      </c>
      <c r="X573" s="196">
        <v>410</v>
      </c>
      <c r="Y573" s="200">
        <v>340</v>
      </c>
      <c r="Z573" s="198">
        <v>987</v>
      </c>
      <c r="AA573" s="196">
        <v>1029</v>
      </c>
      <c r="AB573" s="172">
        <v>7681</v>
      </c>
      <c r="AC573" s="173">
        <v>8212</v>
      </c>
      <c r="AE573" s="298" t="s">
        <v>0</v>
      </c>
      <c r="AF573" s="292" t="s">
        <v>1</v>
      </c>
      <c r="AG573" s="293"/>
      <c r="AH573" s="292" t="s">
        <v>2</v>
      </c>
      <c r="AI573" s="293"/>
      <c r="AJ573" s="292" t="s">
        <v>3</v>
      </c>
      <c r="AK573" s="293"/>
      <c r="AL573" s="292" t="s">
        <v>4</v>
      </c>
      <c r="AM573" s="293"/>
      <c r="AN573" s="292" t="s">
        <v>5</v>
      </c>
      <c r="AO573" s="293"/>
      <c r="AP573" s="292" t="s">
        <v>6</v>
      </c>
      <c r="AQ573" s="293"/>
      <c r="AR573" s="292" t="s">
        <v>7</v>
      </c>
      <c r="AS573" s="293"/>
      <c r="AT573" s="292" t="s">
        <v>8</v>
      </c>
      <c r="AU573" s="293"/>
      <c r="AV573" s="292" t="s">
        <v>9</v>
      </c>
      <c r="AW573" s="293"/>
      <c r="AX573" s="292" t="s">
        <v>10</v>
      </c>
      <c r="AY573" s="293"/>
      <c r="AZ573" s="292" t="s">
        <v>11</v>
      </c>
      <c r="BA573" s="293"/>
      <c r="BB573" s="292" t="s">
        <v>12</v>
      </c>
      <c r="BC573" s="293"/>
      <c r="BD573" s="294" t="s">
        <v>40</v>
      </c>
      <c r="BE573" s="295"/>
      <c r="BF573" s="296" t="s">
        <v>41</v>
      </c>
      <c r="BG573" s="297"/>
      <c r="BI573" s="146" t="s">
        <v>22</v>
      </c>
      <c r="BJ573" s="129">
        <f>B573/B591</f>
        <v>8.0977130977130982E-2</v>
      </c>
      <c r="BK573" s="130">
        <f t="shared" ref="BK573" si="10526">C573/C591</f>
        <v>6.4709960711809567E-2</v>
      </c>
      <c r="BL573" s="131">
        <f t="shared" ref="BL573" si="10527">D573/D591</f>
        <v>6.4347097044644724E-2</v>
      </c>
      <c r="BM573" s="132">
        <f t="shared" ref="BM573" si="10528">E573/E591</f>
        <v>6.4895367975546667E-2</v>
      </c>
      <c r="BN573" s="129">
        <f t="shared" ref="BN573" si="10529">F573/F591</f>
        <v>9.4215142006597474E-2</v>
      </c>
      <c r="BO573" s="130">
        <f t="shared" ref="BO573" si="10530">G573/G591</f>
        <v>4.214963119072708E-2</v>
      </c>
      <c r="BP573" s="131">
        <f t="shared" ref="BP573" si="10531">H573/H591</f>
        <v>7.6015247031227098E-2</v>
      </c>
      <c r="BQ573" s="132">
        <f t="shared" ref="BQ573" si="10532">I573/I591</f>
        <v>5.9091242751229539E-2</v>
      </c>
      <c r="BR573" s="129">
        <f t="shared" ref="BR573" si="10533">J573/J591</f>
        <v>5.7058169692478698E-2</v>
      </c>
      <c r="BS573" s="130">
        <f t="shared" ref="BS573" si="10534">K573/K591</f>
        <v>0.13848987108655617</v>
      </c>
      <c r="BT573" s="131">
        <f t="shared" ref="BT573" si="10535">L573/L591</f>
        <v>4.7083626141953619E-2</v>
      </c>
      <c r="BU573" s="129">
        <f t="shared" ref="BU573" si="10536">M573/M591</f>
        <v>0.1148003763946767</v>
      </c>
      <c r="BV573" s="133">
        <f t="shared" ref="BV573" si="10537">N573/N591</f>
        <v>6.4484814866176673E-2</v>
      </c>
      <c r="BW573" s="134">
        <f t="shared" ref="BW573" si="10538">O573/O591</f>
        <v>9.2487830548612024E-2</v>
      </c>
      <c r="BX573" s="129">
        <f t="shared" ref="BX573" si="10539">P573/P591</f>
        <v>6.1407249466950961E-2</v>
      </c>
      <c r="BY573" s="130">
        <f t="shared" ref="BY573" si="10540">Q573/Q591</f>
        <v>6.6120906801007559E-2</v>
      </c>
      <c r="BZ573" s="131">
        <f t="shared" ref="BZ573" si="10541">R573/R591</f>
        <v>8.0590486604702027E-2</v>
      </c>
      <c r="CA573" s="132">
        <f t="shared" ref="CA573" si="10542">S573/S591</f>
        <v>6.893066504952497E-2</v>
      </c>
      <c r="CB573" s="129">
        <f t="shared" ref="CB573" si="10543">T573/T591</f>
        <v>4.1022908897176344E-2</v>
      </c>
      <c r="CC573" s="130">
        <f t="shared" ref="CC573" si="10544">U573/U591</f>
        <v>8.2747207281754234E-2</v>
      </c>
      <c r="CD573" s="131">
        <f t="shared" ref="CD573" si="10545">V573/V591</f>
        <v>4.6635098292437942E-2</v>
      </c>
      <c r="CE573" s="132">
        <f t="shared" ref="CE573" si="10546">W573/W591</f>
        <v>8.4081090063143904E-2</v>
      </c>
      <c r="CF573" s="129">
        <f t="shared" ref="CF573" si="10547">X573/X591</f>
        <v>6.2423873325213153E-2</v>
      </c>
      <c r="CG573" s="130">
        <f t="shared" ref="CG573" si="10548">Y573/Y591</f>
        <v>7.6992753623188401E-2</v>
      </c>
      <c r="CH573" s="131">
        <f t="shared" ref="CH573" si="10549">Z573/Z591</f>
        <v>7.0610960080125906E-2</v>
      </c>
      <c r="CI573" s="129">
        <f t="shared" ref="CI573" si="10550">AA573/AA591</f>
        <v>6.8677834879530136E-2</v>
      </c>
      <c r="CJ573" s="135">
        <f t="shared" ref="CJ573" si="10551">AB573/AB591</f>
        <v>6.9656298177201412E-2</v>
      </c>
      <c r="CK573" s="136">
        <f t="shared" ref="CK573" si="10552">AC573/AC591</f>
        <v>7.4618592859803906E-2</v>
      </c>
    </row>
    <row r="574" spans="1:89" ht="15" thickTop="1" thickBot="1" x14ac:dyDescent="0.3">
      <c r="A574" s="137" t="s">
        <v>23</v>
      </c>
      <c r="B574" s="189">
        <v>553</v>
      </c>
      <c r="C574" s="190">
        <v>402</v>
      </c>
      <c r="D574" s="191">
        <v>218</v>
      </c>
      <c r="E574" s="192">
        <v>316</v>
      </c>
      <c r="F574" s="189">
        <v>782</v>
      </c>
      <c r="G574" s="193">
        <v>423</v>
      </c>
      <c r="H574" s="191">
        <v>852</v>
      </c>
      <c r="I574" s="192">
        <v>819</v>
      </c>
      <c r="J574" s="189">
        <v>173</v>
      </c>
      <c r="K574" s="193">
        <v>254</v>
      </c>
      <c r="L574" s="191">
        <v>322</v>
      </c>
      <c r="M574" s="189">
        <v>604</v>
      </c>
      <c r="N574" s="194">
        <v>753</v>
      </c>
      <c r="O574" s="195">
        <v>1057</v>
      </c>
      <c r="P574" s="189">
        <v>386</v>
      </c>
      <c r="Q574" s="193">
        <v>423</v>
      </c>
      <c r="R574" s="191">
        <v>658</v>
      </c>
      <c r="S574" s="192">
        <v>596</v>
      </c>
      <c r="T574" s="189">
        <v>99</v>
      </c>
      <c r="U574" s="193">
        <v>131</v>
      </c>
      <c r="V574" s="191">
        <v>317</v>
      </c>
      <c r="W574" s="192">
        <v>578</v>
      </c>
      <c r="X574" s="189">
        <v>355</v>
      </c>
      <c r="Y574" s="193">
        <v>199</v>
      </c>
      <c r="Z574" s="191">
        <v>865</v>
      </c>
      <c r="AA574" s="189">
        <v>1025</v>
      </c>
      <c r="AB574" s="172">
        <v>6333</v>
      </c>
      <c r="AC574" s="173">
        <v>6827</v>
      </c>
      <c r="AE574" s="299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5.7484407484407488E-2</v>
      </c>
      <c r="BK574" s="130">
        <f t="shared" ref="BK574" si="10553">C574/C591</f>
        <v>4.6452507510977584E-2</v>
      </c>
      <c r="BL574" s="131">
        <f t="shared" ref="BL574" si="10554">D574/D591</f>
        <v>4.5692726891636976E-2</v>
      </c>
      <c r="BM574" s="132">
        <f t="shared" ref="BM574" si="10555">E574/E591</f>
        <v>7.4300493769104164E-2</v>
      </c>
      <c r="BN574" s="129">
        <f t="shared" ref="BN574" si="10556">F574/F591</f>
        <v>6.2917370665379349E-2</v>
      </c>
      <c r="BO574" s="130">
        <f t="shared" ref="BO574" si="10557">G574/G591</f>
        <v>4.4573234984193889E-2</v>
      </c>
      <c r="BP574" s="131">
        <f t="shared" ref="BP574" si="10558">H574/H591</f>
        <v>6.2454185603283974E-2</v>
      </c>
      <c r="BQ574" s="132">
        <f t="shared" ref="BQ574" si="10559">I574/I591</f>
        <v>6.0118916538207445E-2</v>
      </c>
      <c r="BR574" s="129">
        <f t="shared" ref="BR574" si="10560">J574/J591</f>
        <v>6.4097814005187104E-2</v>
      </c>
      <c r="BS574" s="130">
        <f t="shared" ref="BS574" si="10561">K574/K591</f>
        <v>9.3554327808471449E-2</v>
      </c>
      <c r="BT574" s="131">
        <f t="shared" ref="BT574" si="10562">L574/L591</f>
        <v>4.5256500351370348E-2</v>
      </c>
      <c r="BU574" s="129">
        <f t="shared" ref="BU574" si="10563">M574/M591</f>
        <v>8.1193708831832231E-2</v>
      </c>
      <c r="BV574" s="133">
        <f t="shared" ref="BV574" si="10564">N574/N591</f>
        <v>5.221189848842047E-2</v>
      </c>
      <c r="BW574" s="134">
        <f t="shared" ref="BW574" si="10565">O574/O591</f>
        <v>6.953032495724247E-2</v>
      </c>
      <c r="BX574" s="129">
        <f t="shared" ref="BX574" si="10566">P574/P591</f>
        <v>5.4868514570007104E-2</v>
      </c>
      <c r="BY574" s="130">
        <f t="shared" ref="BY574" si="10567">Q574/Q591</f>
        <v>5.3274559193954657E-2</v>
      </c>
      <c r="BZ574" s="131">
        <f t="shared" ref="BZ574" si="10568">R574/R591</f>
        <v>7.1951886276653915E-2</v>
      </c>
      <c r="CA574" s="132">
        <f t="shared" ref="CA574" si="10569">S574/S591</f>
        <v>6.0238528401051143E-2</v>
      </c>
      <c r="CB574" s="129">
        <f t="shared" ref="CB574" si="10570">T574/T591</f>
        <v>5.27437400106553E-2</v>
      </c>
      <c r="CC574" s="130">
        <f t="shared" ref="CC574" si="10571">U574/U591</f>
        <v>5.4199420769549027E-2</v>
      </c>
      <c r="CD574" s="131">
        <f t="shared" ref="CD574" si="10572">V574/V591</f>
        <v>4.5487157411393316E-2</v>
      </c>
      <c r="CE574" s="132">
        <f t="shared" ref="CE574" si="10573">W574/W591</f>
        <v>6.4030131826741998E-2</v>
      </c>
      <c r="CF574" s="129">
        <f t="shared" ref="CF574" si="10574">X574/X591</f>
        <v>5.4049939098660169E-2</v>
      </c>
      <c r="CG574" s="130">
        <f t="shared" ref="CG574" si="10575">Y574/Y591</f>
        <v>4.5063405797101448E-2</v>
      </c>
      <c r="CH574" s="131">
        <f t="shared" ref="CH574" si="10576">Z574/Z591</f>
        <v>6.1882958935470023E-2</v>
      </c>
      <c r="CI574" s="129">
        <f t="shared" ref="CI574" si="10577">AA574/AA591</f>
        <v>6.8410865647734104E-2</v>
      </c>
      <c r="CJ574" s="135">
        <f t="shared" ref="CJ574" si="10578">AB574/AB591</f>
        <v>5.7431758411172575E-2</v>
      </c>
      <c r="CK574" s="136">
        <f t="shared" ref="CK574" si="10579">AC574/AC591</f>
        <v>6.2033747376264166E-2</v>
      </c>
    </row>
    <row r="575" spans="1:89" ht="13.5" thickTop="1" x14ac:dyDescent="0.2">
      <c r="A575" s="146" t="s">
        <v>24</v>
      </c>
      <c r="B575" s="203">
        <v>455</v>
      </c>
      <c r="C575" s="197">
        <v>476</v>
      </c>
      <c r="D575" s="198">
        <v>187</v>
      </c>
      <c r="E575" s="199">
        <v>281</v>
      </c>
      <c r="F575" s="196">
        <v>639</v>
      </c>
      <c r="G575" s="200">
        <v>444</v>
      </c>
      <c r="H575" s="198">
        <v>795</v>
      </c>
      <c r="I575" s="199">
        <v>728</v>
      </c>
      <c r="J575" s="196">
        <v>166</v>
      </c>
      <c r="K575" s="200">
        <v>175</v>
      </c>
      <c r="L575" s="198">
        <v>390</v>
      </c>
      <c r="M575" s="196">
        <v>393</v>
      </c>
      <c r="N575" s="201">
        <v>702</v>
      </c>
      <c r="O575" s="204">
        <v>690</v>
      </c>
      <c r="P575" s="196">
        <v>344</v>
      </c>
      <c r="Q575" s="200">
        <v>361</v>
      </c>
      <c r="R575" s="198">
        <v>595</v>
      </c>
      <c r="S575" s="199">
        <v>534</v>
      </c>
      <c r="T575" s="196">
        <v>109</v>
      </c>
      <c r="U575" s="200">
        <v>144</v>
      </c>
      <c r="V575" s="198">
        <v>312</v>
      </c>
      <c r="W575" s="205">
        <v>467</v>
      </c>
      <c r="X575" s="196">
        <v>286</v>
      </c>
      <c r="Y575" s="200">
        <v>181</v>
      </c>
      <c r="Z575" s="198">
        <v>875</v>
      </c>
      <c r="AA575" s="196">
        <v>985</v>
      </c>
      <c r="AB575" s="172">
        <v>5855</v>
      </c>
      <c r="AC575" s="173">
        <v>5859</v>
      </c>
      <c r="AE575" s="275" t="str">
        <f>$AE$17</f>
        <v>17:00 - 17:59</v>
      </c>
      <c r="AF575" s="126">
        <f t="shared" ref="AF575:AU577" si="10580">SUMIF($A$9:$A$32,$AE575,B$567:B$590)</f>
        <v>500</v>
      </c>
      <c r="AG575" s="186">
        <f t="shared" si="10580"/>
        <v>1075</v>
      </c>
      <c r="AH575" s="127">
        <f t="shared" si="10580"/>
        <v>279</v>
      </c>
      <c r="AI575" s="180">
        <f t="shared" si="10580"/>
        <v>355</v>
      </c>
      <c r="AJ575" s="126">
        <f t="shared" si="10580"/>
        <v>639</v>
      </c>
      <c r="AK575" s="128">
        <f t="shared" si="10580"/>
        <v>1232</v>
      </c>
      <c r="AL575" s="127">
        <f t="shared" si="10580"/>
        <v>968</v>
      </c>
      <c r="AM575" s="180">
        <f t="shared" si="10580"/>
        <v>1361</v>
      </c>
      <c r="AN575" s="126">
        <f t="shared" si="10580"/>
        <v>362</v>
      </c>
      <c r="AO575" s="128">
        <f t="shared" si="10580"/>
        <v>84</v>
      </c>
      <c r="AP575" s="127">
        <f t="shared" si="10580"/>
        <v>946</v>
      </c>
      <c r="AQ575" s="126">
        <f t="shared" si="10580"/>
        <v>264</v>
      </c>
      <c r="AR575" s="179">
        <f t="shared" si="10580"/>
        <v>1437</v>
      </c>
      <c r="AS575" s="181">
        <f t="shared" si="10580"/>
        <v>954</v>
      </c>
      <c r="AT575" s="126">
        <f t="shared" si="10580"/>
        <v>711</v>
      </c>
      <c r="AU575" s="128">
        <f t="shared" si="10580"/>
        <v>635</v>
      </c>
      <c r="AV575" s="127">
        <f t="shared" ref="AP575:BE577" si="10581">SUMIF($A$9:$A$32,$AE575,R$567:R$590)</f>
        <v>573</v>
      </c>
      <c r="AW575" s="180">
        <f t="shared" si="10581"/>
        <v>873</v>
      </c>
      <c r="AX575" s="126">
        <f t="shared" si="10581"/>
        <v>299</v>
      </c>
      <c r="AY575" s="128">
        <f t="shared" si="10581"/>
        <v>57</v>
      </c>
      <c r="AZ575" s="127">
        <f t="shared" si="10581"/>
        <v>715</v>
      </c>
      <c r="BA575" s="180">
        <f t="shared" si="10581"/>
        <v>579</v>
      </c>
      <c r="BB575" s="126">
        <f t="shared" si="10581"/>
        <v>657</v>
      </c>
      <c r="BC575" s="128">
        <f t="shared" si="10581"/>
        <v>227</v>
      </c>
      <c r="BD575" s="184">
        <f t="shared" si="10581"/>
        <v>956</v>
      </c>
      <c r="BE575" s="185">
        <f t="shared" si="10581"/>
        <v>1094</v>
      </c>
      <c r="BF575" s="170">
        <f>AF575+AH575+AJ575+AL575+AN575+AP575+AR575+AT575+AV575+AX575+AZ575+BB575+BD575</f>
        <v>9042</v>
      </c>
      <c r="BG575" s="171">
        <f>AG575+AI575+AK575+AM575+AO575+AQ575+AS575+AU575+AW575+AY575+BA575+BC575+BE575</f>
        <v>8790</v>
      </c>
      <c r="BI575" s="146" t="s">
        <v>24</v>
      </c>
      <c r="BJ575" s="129">
        <f>B575/B591</f>
        <v>4.72972972972973E-2</v>
      </c>
      <c r="BK575" s="130">
        <f t="shared" ref="BK575" si="10582">C575/C591</f>
        <v>5.5003466605038132E-2</v>
      </c>
      <c r="BL575" s="131">
        <f t="shared" ref="BL575" si="10583">D575/D591</f>
        <v>3.9195137287780339E-2</v>
      </c>
      <c r="BM575" s="132">
        <f t="shared" ref="BM575" si="10584">E575/E591</f>
        <v>6.6071008699741363E-2</v>
      </c>
      <c r="BN575" s="129">
        <f t="shared" ref="BN575" si="10585">F575/F591</f>
        <v>5.1412020275162923E-2</v>
      </c>
      <c r="BO575" s="130">
        <f t="shared" ref="BO575" si="10586">G575/G591</f>
        <v>4.6786090621707063E-2</v>
      </c>
      <c r="BP575" s="131">
        <f t="shared" ref="BP575" si="10587">H575/H591</f>
        <v>5.8275912622782582E-2</v>
      </c>
      <c r="BQ575" s="132">
        <f t="shared" ref="BQ575" si="10588">I575/I591</f>
        <v>5.3439036922851062E-2</v>
      </c>
      <c r="BR575" s="129">
        <f t="shared" ref="BR575" si="10589">J575/J591</f>
        <v>6.1504260837347169E-2</v>
      </c>
      <c r="BS575" s="130">
        <f t="shared" ref="BS575" si="10590">K575/K591</f>
        <v>6.4456721915285453E-2</v>
      </c>
      <c r="BT575" s="131">
        <f t="shared" ref="BT575" si="10591">L575/L591</f>
        <v>5.4813773717498245E-2</v>
      </c>
      <c r="BU575" s="129">
        <f t="shared" ref="BU575" si="10592">M575/M591</f>
        <v>5.2829681408791504E-2</v>
      </c>
      <c r="BV575" s="133">
        <f t="shared" ref="BV575" si="10593">N575/N591</f>
        <v>4.8675634447372072E-2</v>
      </c>
      <c r="BW575" s="134">
        <f t="shared" ref="BW575" si="10594">O575/O591</f>
        <v>4.5388764636232072E-2</v>
      </c>
      <c r="BX575" s="129">
        <f t="shared" ref="BX575" si="10595">P575/P591</f>
        <v>4.8898365316275762E-2</v>
      </c>
      <c r="BY575" s="130">
        <f t="shared" ref="BY575" si="10596">Q575/Q591</f>
        <v>4.5465994962216622E-2</v>
      </c>
      <c r="BZ575" s="131">
        <f t="shared" ref="BZ575" si="10597">R575/R591</f>
        <v>6.5062875888463642E-2</v>
      </c>
      <c r="CA575" s="132">
        <f t="shared" ref="CA575" si="10598">S575/S591</f>
        <v>5.3972104305639784E-2</v>
      </c>
      <c r="CB575" s="129">
        <f t="shared" ref="CB575" si="10599">T575/T591</f>
        <v>5.8071390516782097E-2</v>
      </c>
      <c r="CC575" s="130">
        <f t="shared" ref="CC575" si="10600">U575/U591</f>
        <v>5.9577989242863054E-2</v>
      </c>
      <c r="CD575" s="131">
        <f t="shared" ref="CD575" si="10601">V575/V591</f>
        <v>4.4769694360740422E-2</v>
      </c>
      <c r="CE575" s="132">
        <f t="shared" ref="CE575" si="10602">W575/W591</f>
        <v>5.1733687825412648E-2</v>
      </c>
      <c r="CF575" s="129">
        <f t="shared" ref="CF575" si="10603">X575/X591</f>
        <v>4.3544457978075518E-2</v>
      </c>
      <c r="CG575" s="130">
        <f t="shared" ref="CG575" si="10604">Y575/Y591</f>
        <v>4.0987318840579712E-2</v>
      </c>
      <c r="CH575" s="131">
        <f t="shared" ref="CH575" si="10605">Z575/Z591</f>
        <v>6.2598368865359855E-2</v>
      </c>
      <c r="CI575" s="129">
        <f t="shared" ref="CI575" si="10606">AA575/AA591</f>
        <v>6.574117332977375E-2</v>
      </c>
      <c r="CJ575" s="135">
        <f t="shared" ref="CJ575" si="10607">AB575/AB591</f>
        <v>5.3096943865058491E-2</v>
      </c>
      <c r="CK575" s="136">
        <f t="shared" ref="CK575" si="10608">AC575/AC591</f>
        <v>5.3237985334338912E-2</v>
      </c>
    </row>
    <row r="576" spans="1:89" x14ac:dyDescent="0.2">
      <c r="A576" s="137" t="s">
        <v>25</v>
      </c>
      <c r="B576" s="206">
        <v>430</v>
      </c>
      <c r="C576" s="190">
        <v>406</v>
      </c>
      <c r="D576" s="191">
        <v>171</v>
      </c>
      <c r="E576" s="192">
        <v>245</v>
      </c>
      <c r="F576" s="189">
        <v>549</v>
      </c>
      <c r="G576" s="193">
        <v>399</v>
      </c>
      <c r="H576" s="191">
        <v>688</v>
      </c>
      <c r="I576" s="192">
        <v>696</v>
      </c>
      <c r="J576" s="189">
        <v>157</v>
      </c>
      <c r="K576" s="190">
        <v>132</v>
      </c>
      <c r="L576" s="191">
        <v>350</v>
      </c>
      <c r="M576" s="189">
        <v>375</v>
      </c>
      <c r="N576" s="194">
        <v>673</v>
      </c>
      <c r="O576" s="207">
        <v>680</v>
      </c>
      <c r="P576" s="189">
        <v>317</v>
      </c>
      <c r="Q576" s="190">
        <v>317</v>
      </c>
      <c r="R576" s="191">
        <v>489</v>
      </c>
      <c r="S576" s="192">
        <v>462</v>
      </c>
      <c r="T576" s="198">
        <v>85</v>
      </c>
      <c r="U576" s="189">
        <v>103</v>
      </c>
      <c r="V576" s="191">
        <v>364</v>
      </c>
      <c r="W576" s="208">
        <v>494</v>
      </c>
      <c r="X576" s="189">
        <v>265</v>
      </c>
      <c r="Y576" s="193">
        <v>162</v>
      </c>
      <c r="Z576" s="191">
        <v>776</v>
      </c>
      <c r="AA576" s="189">
        <v>989</v>
      </c>
      <c r="AB576" s="172">
        <v>5314</v>
      </c>
      <c r="AC576" s="173">
        <v>5460</v>
      </c>
      <c r="AE576" s="277" t="str">
        <f>$AE$18</f>
        <v>18:00 - 18:59</v>
      </c>
      <c r="AF576" s="126">
        <f t="shared" si="10580"/>
        <v>573</v>
      </c>
      <c r="AG576" s="190">
        <f t="shared" si="10580"/>
        <v>962</v>
      </c>
      <c r="AH576" s="191">
        <f t="shared" si="10580"/>
        <v>205</v>
      </c>
      <c r="AI576" s="192">
        <f t="shared" si="10580"/>
        <v>362</v>
      </c>
      <c r="AJ576" s="278">
        <f t="shared" si="10580"/>
        <v>434</v>
      </c>
      <c r="AK576" s="193">
        <f t="shared" si="10580"/>
        <v>1226</v>
      </c>
      <c r="AL576" s="191">
        <f t="shared" si="10580"/>
        <v>781</v>
      </c>
      <c r="AM576" s="192">
        <f t="shared" si="10580"/>
        <v>1326</v>
      </c>
      <c r="AN576" s="278">
        <f t="shared" si="10580"/>
        <v>236</v>
      </c>
      <c r="AO576" s="193">
        <f t="shared" si="10580"/>
        <v>85</v>
      </c>
      <c r="AP576" s="191">
        <f t="shared" si="10581"/>
        <v>885</v>
      </c>
      <c r="AQ576" s="278">
        <f t="shared" si="10581"/>
        <v>223</v>
      </c>
      <c r="AR576" s="194">
        <f t="shared" si="10581"/>
        <v>1232</v>
      </c>
      <c r="AS576" s="195">
        <f t="shared" si="10581"/>
        <v>897</v>
      </c>
      <c r="AT576" s="278">
        <f t="shared" si="10581"/>
        <v>506</v>
      </c>
      <c r="AU576" s="193">
        <f t="shared" si="10581"/>
        <v>641</v>
      </c>
      <c r="AV576" s="191">
        <f t="shared" si="10581"/>
        <v>559</v>
      </c>
      <c r="AW576" s="192">
        <f t="shared" si="10581"/>
        <v>908</v>
      </c>
      <c r="AX576" s="278">
        <f t="shared" si="10581"/>
        <v>176</v>
      </c>
      <c r="AY576" s="193">
        <f t="shared" si="10581"/>
        <v>46</v>
      </c>
      <c r="AZ576" s="191">
        <f t="shared" si="10581"/>
        <v>909</v>
      </c>
      <c r="BA576" s="192">
        <f t="shared" si="10581"/>
        <v>507</v>
      </c>
      <c r="BB576" s="278">
        <f t="shared" si="10581"/>
        <v>685</v>
      </c>
      <c r="BC576" s="193">
        <f t="shared" si="10581"/>
        <v>261</v>
      </c>
      <c r="BD576" s="191">
        <f t="shared" si="10581"/>
        <v>734</v>
      </c>
      <c r="BE576" s="278">
        <f t="shared" si="10581"/>
        <v>1121</v>
      </c>
      <c r="BF576" s="172">
        <f>SUM(AF576,AH576,AJ576,AL576,AN576,AP576,AR576,AT576,AV576,AX576,AZ576,BB576,BD576)</f>
        <v>7915</v>
      </c>
      <c r="BG576" s="173">
        <f>SUM(AG576,AI576,AK576,AM576,AO576,AQ576,AS576,AU576,AW576,AY576,BA576,BC576,BE576)</f>
        <v>8565</v>
      </c>
      <c r="BI576" s="137" t="s">
        <v>25</v>
      </c>
      <c r="BJ576" s="129">
        <f>B576/B591</f>
        <v>4.4698544698544701E-2</v>
      </c>
      <c r="BK576" s="130">
        <f t="shared" ref="BK576" si="10609">C576/C591</f>
        <v>4.6914721516061936E-2</v>
      </c>
      <c r="BL576" s="131">
        <f t="shared" ref="BL576" si="10610">D576/D591</f>
        <v>3.5841542653531754E-2</v>
      </c>
      <c r="BM576" s="132">
        <f t="shared" ref="BM576" si="10611">E576/E591</f>
        <v>5.760639548553962E-2</v>
      </c>
      <c r="BN576" s="129">
        <f t="shared" ref="BN576" si="10612">F576/F591</f>
        <v>4.4170890658942794E-2</v>
      </c>
      <c r="BO576" s="130">
        <f t="shared" ref="BO576" si="10613">G576/G591</f>
        <v>4.2044257112750262E-2</v>
      </c>
      <c r="BP576" s="131">
        <f t="shared" ref="BP576" si="10614">H576/H591</f>
        <v>5.0432487904999268E-2</v>
      </c>
      <c r="BQ576" s="132">
        <f t="shared" ref="BQ576" si="10615">I576/I591</f>
        <v>5.1090068266901566E-2</v>
      </c>
      <c r="BR576" s="129">
        <f t="shared" ref="BR576" si="10616">J576/J591</f>
        <v>5.8169692478695814E-2</v>
      </c>
      <c r="BS576" s="130">
        <f t="shared" ref="BS576" si="10617">K576/K591</f>
        <v>4.861878453038674E-2</v>
      </c>
      <c r="BT576" s="131">
        <f t="shared" ref="BT576" si="10618">L576/L591</f>
        <v>4.9191848208011243E-2</v>
      </c>
      <c r="BU576" s="129">
        <f t="shared" ref="BU576" si="10619">M576/M591</f>
        <v>5.0410001344266701E-2</v>
      </c>
      <c r="BV576" s="133">
        <f t="shared" ref="BV576" si="10620">N576/N591</f>
        <v>4.6664817639717096E-2</v>
      </c>
      <c r="BW576" s="134">
        <f t="shared" ref="BW576" si="10621">O576/O591</f>
        <v>4.4730956453098276E-2</v>
      </c>
      <c r="BX576" s="129">
        <f t="shared" ref="BX576" si="10622">P576/P591</f>
        <v>4.5060412224591326E-2</v>
      </c>
      <c r="BY576" s="130">
        <f t="shared" ref="BY576" si="10623">Q576/Q591</f>
        <v>3.9924433249370277E-2</v>
      </c>
      <c r="BZ576" s="131">
        <f t="shared" ref="BZ576" si="10624">R576/R591</f>
        <v>5.3471842536905415E-2</v>
      </c>
      <c r="CA576" s="132">
        <f t="shared" ref="CA576" si="10625">S576/S591</f>
        <v>4.6694966646452396E-2</v>
      </c>
      <c r="CB576" s="129">
        <f t="shared" ref="CB576" si="10626">T576/T591</f>
        <v>4.5285029302077784E-2</v>
      </c>
      <c r="CC576" s="130">
        <f t="shared" ref="CC576" si="10627">U576/U591</f>
        <v>4.2614811750103433E-2</v>
      </c>
      <c r="CD576" s="131">
        <f t="shared" ref="CD576" si="10628">V576/V591</f>
        <v>5.2231310087530493E-2</v>
      </c>
      <c r="CE576" s="132">
        <f t="shared" ref="CE576" si="10629">W576/W591</f>
        <v>5.4724714744654922E-2</v>
      </c>
      <c r="CF576" s="129">
        <f t="shared" ref="CF576" si="10630">X576/X591</f>
        <v>4.0347137637028012E-2</v>
      </c>
      <c r="CG576" s="130">
        <f t="shared" ref="CG576" si="10631">Y576/Y591</f>
        <v>3.6684782608695655E-2</v>
      </c>
      <c r="CH576" s="131">
        <f t="shared" ref="CH576" si="10632">Z576/Z591</f>
        <v>5.5515810559450568E-2</v>
      </c>
      <c r="CI576" s="129">
        <f t="shared" ref="CI576" si="10633">AA576/AA591</f>
        <v>6.6008142561569783E-2</v>
      </c>
      <c r="CJ576" s="135">
        <f t="shared" ref="CJ576" si="10634">AB576/AB591</f>
        <v>4.8190804389226446E-2</v>
      </c>
      <c r="CK576" s="136">
        <f t="shared" ref="CK576" si="10635">AC576/AC591</f>
        <v>4.9612459451355256E-2</v>
      </c>
    </row>
    <row r="577" spans="1:89" ht="13.5" thickBot="1" x14ac:dyDescent="0.25">
      <c r="A577" s="146" t="s">
        <v>26</v>
      </c>
      <c r="B577" s="203">
        <v>342</v>
      </c>
      <c r="C577" s="197">
        <v>473</v>
      </c>
      <c r="D577" s="198">
        <v>185</v>
      </c>
      <c r="E577" s="199">
        <v>216</v>
      </c>
      <c r="F577" s="196">
        <v>488</v>
      </c>
      <c r="G577" s="200">
        <v>378</v>
      </c>
      <c r="H577" s="198">
        <v>685</v>
      </c>
      <c r="I577" s="199">
        <v>692</v>
      </c>
      <c r="J577" s="196">
        <v>136</v>
      </c>
      <c r="K577" s="197">
        <v>103</v>
      </c>
      <c r="L577" s="198">
        <v>354</v>
      </c>
      <c r="M577" s="196">
        <v>320</v>
      </c>
      <c r="N577" s="201">
        <v>617</v>
      </c>
      <c r="O577" s="204">
        <v>602</v>
      </c>
      <c r="P577" s="196">
        <v>344</v>
      </c>
      <c r="Q577" s="197">
        <v>300</v>
      </c>
      <c r="R577" s="198">
        <v>418</v>
      </c>
      <c r="S577" s="199">
        <v>426</v>
      </c>
      <c r="T577" s="196">
        <v>82</v>
      </c>
      <c r="U577" s="200">
        <v>102</v>
      </c>
      <c r="V577" s="198">
        <v>313</v>
      </c>
      <c r="W577" s="205">
        <v>342</v>
      </c>
      <c r="X577" s="196">
        <v>234</v>
      </c>
      <c r="Y577" s="200">
        <v>130</v>
      </c>
      <c r="Z577" s="198">
        <v>745</v>
      </c>
      <c r="AA577" s="196">
        <v>738</v>
      </c>
      <c r="AB577" s="172">
        <v>4943</v>
      </c>
      <c r="AC577" s="173">
        <v>4822</v>
      </c>
      <c r="AE577" s="275">
        <f>$AE$19</f>
        <v>0</v>
      </c>
      <c r="AF577" s="126">
        <f t="shared" si="10580"/>
        <v>0</v>
      </c>
      <c r="AG577" s="197">
        <f t="shared" si="10580"/>
        <v>0</v>
      </c>
      <c r="AH577" s="198">
        <f t="shared" si="10580"/>
        <v>0</v>
      </c>
      <c r="AI577" s="199">
        <f t="shared" si="10580"/>
        <v>0</v>
      </c>
      <c r="AJ577" s="196">
        <f t="shared" si="10580"/>
        <v>0</v>
      </c>
      <c r="AK577" s="200">
        <f t="shared" si="10580"/>
        <v>0</v>
      </c>
      <c r="AL577" s="198">
        <f t="shared" si="10580"/>
        <v>0</v>
      </c>
      <c r="AM577" s="199">
        <f t="shared" si="10580"/>
        <v>0</v>
      </c>
      <c r="AN577" s="196">
        <f t="shared" si="10580"/>
        <v>0</v>
      </c>
      <c r="AO577" s="200">
        <f t="shared" si="10580"/>
        <v>0</v>
      </c>
      <c r="AP577" s="198">
        <f t="shared" si="10581"/>
        <v>0</v>
      </c>
      <c r="AQ577" s="196">
        <f t="shared" si="10581"/>
        <v>0</v>
      </c>
      <c r="AR577" s="201">
        <f t="shared" si="10581"/>
        <v>0</v>
      </c>
      <c r="AS577" s="202">
        <f t="shared" si="10581"/>
        <v>0</v>
      </c>
      <c r="AT577" s="196">
        <f t="shared" si="10581"/>
        <v>0</v>
      </c>
      <c r="AU577" s="200">
        <f t="shared" si="10581"/>
        <v>0</v>
      </c>
      <c r="AV577" s="198">
        <f t="shared" si="10581"/>
        <v>0</v>
      </c>
      <c r="AW577" s="199">
        <f t="shared" si="10581"/>
        <v>0</v>
      </c>
      <c r="AX577" s="196">
        <f t="shared" si="10581"/>
        <v>0</v>
      </c>
      <c r="AY577" s="200">
        <f t="shared" si="10581"/>
        <v>0</v>
      </c>
      <c r="AZ577" s="198">
        <f t="shared" si="10581"/>
        <v>0</v>
      </c>
      <c r="BA577" s="199">
        <f t="shared" si="10581"/>
        <v>0</v>
      </c>
      <c r="BB577" s="196">
        <f t="shared" si="10581"/>
        <v>0</v>
      </c>
      <c r="BC577" s="200">
        <f t="shared" si="10581"/>
        <v>0</v>
      </c>
      <c r="BD577" s="198">
        <f t="shared" si="10581"/>
        <v>0</v>
      </c>
      <c r="BE577" s="196">
        <f t="shared" si="10581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3.5550935550935553E-2</v>
      </c>
      <c r="BK577" s="130">
        <f t="shared" ref="BK577" si="10636">C577/C591</f>
        <v>5.4656806101224864E-2</v>
      </c>
      <c r="BL577" s="131">
        <f t="shared" ref="BL577" si="10637">D577/D591</f>
        <v>3.8775937958499269E-2</v>
      </c>
      <c r="BM577" s="132">
        <f t="shared" ref="BM577" si="10638">E577/E591</f>
        <v>5.0787679285210441E-2</v>
      </c>
      <c r="BN577" s="129">
        <f t="shared" ref="BN577" si="10639">F577/F591</f>
        <v>3.9263013919060265E-2</v>
      </c>
      <c r="BO577" s="130">
        <f t="shared" ref="BO577" si="10640">G577/G591</f>
        <v>3.9831401475237095E-2</v>
      </c>
      <c r="BP577" s="131">
        <f t="shared" ref="BP577" si="10641">H577/H591</f>
        <v>5.0212578800762353E-2</v>
      </c>
      <c r="BQ577" s="132">
        <f t="shared" ref="BQ577" si="10642">I577/I591</f>
        <v>5.0796447184907875E-2</v>
      </c>
      <c r="BR577" s="129">
        <f t="shared" ref="BR577" si="10643">J577/J591</f>
        <v>5.0389032975175989E-2</v>
      </c>
      <c r="BS577" s="130">
        <f t="shared" ref="BS577" si="10644">K577/K591</f>
        <v>3.7937384898710867E-2</v>
      </c>
      <c r="BT577" s="131">
        <f t="shared" ref="BT577" si="10645">L577/L591</f>
        <v>4.9754040758959943E-2</v>
      </c>
      <c r="BU577" s="129">
        <f t="shared" ref="BU577" si="10646">M577/M591</f>
        <v>4.3016534480440918E-2</v>
      </c>
      <c r="BV577" s="133">
        <f t="shared" ref="BV577" si="10647">N577/N591</f>
        <v>4.2781861045624738E-2</v>
      </c>
      <c r="BW577" s="134">
        <f t="shared" ref="BW577" si="10648">O577/O591</f>
        <v>3.9600052624654651E-2</v>
      </c>
      <c r="BX577" s="129">
        <f t="shared" ref="BX577" si="10649">P577/P591</f>
        <v>4.8898365316275762E-2</v>
      </c>
      <c r="BY577" s="130">
        <f t="shared" ref="BY577" si="10650">Q577/Q591</f>
        <v>3.7783375314861464E-2</v>
      </c>
      <c r="BZ577" s="131">
        <f t="shared" ref="BZ577" si="10651">R577/R591</f>
        <v>4.5708037178786222E-2</v>
      </c>
      <c r="CA577" s="132">
        <f t="shared" ref="CA577" si="10652">S577/S591</f>
        <v>4.3056397816858702E-2</v>
      </c>
      <c r="CB577" s="129">
        <f t="shared" ref="CB577" si="10653">T577/T591</f>
        <v>4.3686734150239742E-2</v>
      </c>
      <c r="CC577" s="130">
        <f t="shared" ref="CC577" si="10654">U577/U591</f>
        <v>4.2201075713694663E-2</v>
      </c>
      <c r="CD577" s="131">
        <f t="shared" ref="CD577" si="10655">V577/V591</f>
        <v>4.4913186970871002E-2</v>
      </c>
      <c r="CE577" s="132">
        <f t="shared" ref="CE577" si="10656">W577/W591</f>
        <v>3.7886340977068791E-2</v>
      </c>
      <c r="CF577" s="129">
        <f t="shared" ref="CF577" si="10657">X577/X591</f>
        <v>3.5627283800243603E-2</v>
      </c>
      <c r="CG577" s="130">
        <f t="shared" ref="CG577" si="10658">Y577/Y591</f>
        <v>2.9438405797101448E-2</v>
      </c>
      <c r="CH577" s="131">
        <f t="shared" ref="CH577" si="10659">Z577/Z591</f>
        <v>5.3298039776792101E-2</v>
      </c>
      <c r="CI577" s="129">
        <f t="shared" ref="CI577" si="10660">AA577/AA591</f>
        <v>4.9255823266368549E-2</v>
      </c>
      <c r="CJ577" s="135">
        <f t="shared" ref="CJ577" si="10661">AB577/AB591</f>
        <v>4.4826335358665093E-2</v>
      </c>
      <c r="CK577" s="136">
        <f t="shared" ref="CK577" si="10662">AC577/AC591</f>
        <v>4.381525265099543E-2</v>
      </c>
    </row>
    <row r="578" spans="1:89" ht="14.25" thickTop="1" thickBot="1" x14ac:dyDescent="0.25">
      <c r="A578" s="137" t="s">
        <v>27</v>
      </c>
      <c r="B578" s="206">
        <v>302</v>
      </c>
      <c r="C578" s="190">
        <v>532</v>
      </c>
      <c r="D578" s="191">
        <v>171</v>
      </c>
      <c r="E578" s="192">
        <v>166</v>
      </c>
      <c r="F578" s="189">
        <v>422</v>
      </c>
      <c r="G578" s="193">
        <v>465</v>
      </c>
      <c r="H578" s="191">
        <v>676</v>
      </c>
      <c r="I578" s="192">
        <v>677</v>
      </c>
      <c r="J578" s="189">
        <v>172</v>
      </c>
      <c r="K578" s="190">
        <v>87</v>
      </c>
      <c r="L578" s="191">
        <v>387</v>
      </c>
      <c r="M578" s="189">
        <v>276</v>
      </c>
      <c r="N578" s="194">
        <v>728</v>
      </c>
      <c r="O578" s="207">
        <v>648</v>
      </c>
      <c r="P578" s="189">
        <v>359</v>
      </c>
      <c r="Q578" s="190">
        <v>288</v>
      </c>
      <c r="R578" s="191">
        <v>477</v>
      </c>
      <c r="S578" s="192">
        <v>522</v>
      </c>
      <c r="T578" s="189">
        <v>115</v>
      </c>
      <c r="U578" s="193">
        <v>76</v>
      </c>
      <c r="V578" s="191">
        <v>349</v>
      </c>
      <c r="W578" s="208">
        <v>430</v>
      </c>
      <c r="X578" s="189">
        <v>254</v>
      </c>
      <c r="Y578" s="193">
        <v>150</v>
      </c>
      <c r="Z578" s="191">
        <v>815</v>
      </c>
      <c r="AA578" s="189">
        <v>753</v>
      </c>
      <c r="AB578" s="172">
        <v>5227</v>
      </c>
      <c r="AC578" s="173">
        <v>5070</v>
      </c>
      <c r="AE578" s="269" t="s">
        <v>13</v>
      </c>
      <c r="AF578" s="20">
        <f t="shared" ref="AF578:BG578" si="10663">SUM(AF575:AF577)</f>
        <v>1073</v>
      </c>
      <c r="AG578" s="21">
        <f t="shared" si="10663"/>
        <v>2037</v>
      </c>
      <c r="AH578" s="20">
        <f t="shared" si="10663"/>
        <v>484</v>
      </c>
      <c r="AI578" s="21">
        <f t="shared" si="10663"/>
        <v>717</v>
      </c>
      <c r="AJ578" s="20">
        <f t="shared" si="10663"/>
        <v>1073</v>
      </c>
      <c r="AK578" s="21">
        <f t="shared" si="10663"/>
        <v>2458</v>
      </c>
      <c r="AL578" s="20">
        <f t="shared" si="10663"/>
        <v>1749</v>
      </c>
      <c r="AM578" s="21">
        <f t="shared" si="10663"/>
        <v>2687</v>
      </c>
      <c r="AN578" s="20">
        <f t="shared" si="10663"/>
        <v>598</v>
      </c>
      <c r="AO578" s="21">
        <f t="shared" si="10663"/>
        <v>169</v>
      </c>
      <c r="AP578" s="20">
        <f t="shared" si="10663"/>
        <v>1831</v>
      </c>
      <c r="AQ578" s="21">
        <f t="shared" si="10663"/>
        <v>487</v>
      </c>
      <c r="AR578" s="20">
        <f t="shared" si="10663"/>
        <v>2669</v>
      </c>
      <c r="AS578" s="21">
        <f t="shared" si="10663"/>
        <v>1851</v>
      </c>
      <c r="AT578" s="20">
        <f t="shared" si="10663"/>
        <v>1217</v>
      </c>
      <c r="AU578" s="21">
        <f t="shared" si="10663"/>
        <v>1276</v>
      </c>
      <c r="AV578" s="20">
        <f t="shared" si="10663"/>
        <v>1132</v>
      </c>
      <c r="AW578" s="21">
        <f t="shared" si="10663"/>
        <v>1781</v>
      </c>
      <c r="AX578" s="20">
        <f t="shared" si="10663"/>
        <v>475</v>
      </c>
      <c r="AY578" s="21">
        <f t="shared" si="10663"/>
        <v>103</v>
      </c>
      <c r="AZ578" s="20">
        <f t="shared" si="10663"/>
        <v>1624</v>
      </c>
      <c r="BA578" s="21">
        <f t="shared" si="10663"/>
        <v>1086</v>
      </c>
      <c r="BB578" s="20">
        <f t="shared" si="10663"/>
        <v>1342</v>
      </c>
      <c r="BC578" s="21">
        <f t="shared" si="10663"/>
        <v>488</v>
      </c>
      <c r="BD578" s="20">
        <f t="shared" si="10663"/>
        <v>1690</v>
      </c>
      <c r="BE578" s="21">
        <f t="shared" si="10663"/>
        <v>2215</v>
      </c>
      <c r="BF578" s="174">
        <f t="shared" si="10663"/>
        <v>16957</v>
      </c>
      <c r="BG578" s="175">
        <f t="shared" si="10663"/>
        <v>17355</v>
      </c>
      <c r="BI578" s="137" t="s">
        <v>27</v>
      </c>
      <c r="BJ578" s="129">
        <f>B578/B591</f>
        <v>3.1392931392931395E-2</v>
      </c>
      <c r="BK578" s="130">
        <f t="shared" ref="BK578" si="10664">C578/C591</f>
        <v>6.1474462676219088E-2</v>
      </c>
      <c r="BL578" s="131">
        <f t="shared" ref="BL578" si="10665">D578/D591</f>
        <v>3.5841542653531754E-2</v>
      </c>
      <c r="BM578" s="132">
        <f t="shared" ref="BM578" si="10666">E578/E591</f>
        <v>3.9031272043263579E-2</v>
      </c>
      <c r="BN578" s="129">
        <f t="shared" ref="BN578" si="10667">F578/F591</f>
        <v>3.3952852200498831E-2</v>
      </c>
      <c r="BO578" s="130">
        <f t="shared" ref="BO578" si="10668">G578/G591</f>
        <v>4.899894625922023E-2</v>
      </c>
      <c r="BP578" s="131">
        <f t="shared" ref="BP578" si="10669">H578/H591</f>
        <v>4.9552851488051608E-2</v>
      </c>
      <c r="BQ578" s="132">
        <f t="shared" ref="BQ578" si="10670">I578/I591</f>
        <v>4.9695368127431548E-2</v>
      </c>
      <c r="BR578" s="129">
        <f t="shared" ref="BR578" si="10671">J578/J591</f>
        <v>6.3727306409781401E-2</v>
      </c>
      <c r="BS578" s="130">
        <f t="shared" ref="BS578" si="10672">K578/K591</f>
        <v>3.2044198895027624E-2</v>
      </c>
      <c r="BT578" s="131">
        <f t="shared" ref="BT578" si="10673">L578/L591</f>
        <v>5.4392129304286718E-2</v>
      </c>
      <c r="BU578" s="129">
        <f t="shared" ref="BU578" si="10674">M578/M591</f>
        <v>3.710176098938029E-2</v>
      </c>
      <c r="BV578" s="133">
        <f t="shared" ref="BV578" si="10675">N578/N591</f>
        <v>5.0478435723200668E-2</v>
      </c>
      <c r="BW578" s="134">
        <f t="shared" ref="BW578" si="10676">O578/O591</f>
        <v>4.2625970267070122E-2</v>
      </c>
      <c r="BX578" s="129">
        <f t="shared" ref="BX578" si="10677">P578/P591</f>
        <v>5.1030561478322675E-2</v>
      </c>
      <c r="BY578" s="130">
        <f t="shared" ref="BY578" si="10678">Q578/Q591</f>
        <v>3.6272040302267002E-2</v>
      </c>
      <c r="BZ578" s="131">
        <f t="shared" ref="BZ578" si="10679">R578/R591</f>
        <v>5.2159650082012031E-2</v>
      </c>
      <c r="CA578" s="132">
        <f t="shared" ref="CA578" si="10680">S578/S591</f>
        <v>5.2759248029108551E-2</v>
      </c>
      <c r="CB578" s="129">
        <f t="shared" ref="CB578" si="10681">T578/T591</f>
        <v>6.126798082045818E-2</v>
      </c>
      <c r="CC578" s="130">
        <f t="shared" ref="CC578" si="10682">U578/U591</f>
        <v>3.1443938767066609E-2</v>
      </c>
      <c r="CD578" s="131">
        <f t="shared" ref="CD578" si="10683">V578/V591</f>
        <v>5.007892093557182E-2</v>
      </c>
      <c r="CE578" s="132">
        <f t="shared" ref="CE578" si="10684">W578/W591</f>
        <v>4.7634873158302872E-2</v>
      </c>
      <c r="CF578" s="129">
        <f t="shared" ref="CF578" si="10685">X578/X591</f>
        <v>3.8672350791717415E-2</v>
      </c>
      <c r="CG578" s="130">
        <f t="shared" ref="CG578" si="10686">Y578/Y591</f>
        <v>3.3967391304347824E-2</v>
      </c>
      <c r="CH578" s="131">
        <f t="shared" ref="CH578" si="10687">Z578/Z591</f>
        <v>5.8305909286020891E-2</v>
      </c>
      <c r="CI578" s="129">
        <f t="shared" ref="CI578" si="10688">AA578/AA591</f>
        <v>5.0256957885603686E-2</v>
      </c>
      <c r="CJ578" s="135">
        <f t="shared" ref="CJ578" si="10689">AB578/AB591</f>
        <v>4.740183186723497E-2</v>
      </c>
      <c r="CK578" s="136">
        <f t="shared" ref="CK578" si="10690">AC578/AC591</f>
        <v>4.6068712347687023E-2</v>
      </c>
    </row>
    <row r="579" spans="1:89" ht="13.5" thickTop="1" x14ac:dyDescent="0.2">
      <c r="A579" s="146" t="s">
        <v>28</v>
      </c>
      <c r="B579" s="203">
        <v>347</v>
      </c>
      <c r="C579" s="197">
        <v>507</v>
      </c>
      <c r="D579" s="198">
        <v>257</v>
      </c>
      <c r="E579" s="199">
        <v>234</v>
      </c>
      <c r="F579" s="196">
        <v>495</v>
      </c>
      <c r="G579" s="200">
        <v>616</v>
      </c>
      <c r="H579" s="198">
        <v>684</v>
      </c>
      <c r="I579" s="199">
        <v>887</v>
      </c>
      <c r="J579" s="196">
        <v>190</v>
      </c>
      <c r="K579" s="197">
        <v>67</v>
      </c>
      <c r="L579" s="198">
        <v>492</v>
      </c>
      <c r="M579" s="196">
        <v>264</v>
      </c>
      <c r="N579" s="201">
        <v>911</v>
      </c>
      <c r="O579" s="204">
        <v>656</v>
      </c>
      <c r="P579" s="196">
        <v>386</v>
      </c>
      <c r="Q579" s="197">
        <v>344</v>
      </c>
      <c r="R579" s="198">
        <v>433</v>
      </c>
      <c r="S579" s="199">
        <v>534</v>
      </c>
      <c r="T579" s="196">
        <v>169</v>
      </c>
      <c r="U579" s="200">
        <v>66</v>
      </c>
      <c r="V579" s="198">
        <v>479</v>
      </c>
      <c r="W579" s="205">
        <v>420</v>
      </c>
      <c r="X579" s="196">
        <v>342</v>
      </c>
      <c r="Y579" s="200">
        <v>178</v>
      </c>
      <c r="Z579" s="198">
        <v>905</v>
      </c>
      <c r="AA579" s="196">
        <v>962</v>
      </c>
      <c r="AB579" s="172">
        <v>6090</v>
      </c>
      <c r="AC579" s="173">
        <v>5735</v>
      </c>
      <c r="BI579" s="146" t="s">
        <v>28</v>
      </c>
      <c r="BJ579" s="129">
        <f>B579/B591</f>
        <v>3.6070686070686073E-2</v>
      </c>
      <c r="BK579" s="130">
        <f t="shared" ref="BK579" si="10691">C579/C591</f>
        <v>5.8585625144441877E-2</v>
      </c>
      <c r="BL579" s="131">
        <f t="shared" ref="BL579" si="10692">D579/D591</f>
        <v>5.3867113812617898E-2</v>
      </c>
      <c r="BM579" s="132">
        <f t="shared" ref="BM579" si="10693">E579/E591</f>
        <v>5.5019985892311309E-2</v>
      </c>
      <c r="BN579" s="129">
        <f t="shared" ref="BN579" si="10694">F579/F591</f>
        <v>3.9826212889210719E-2</v>
      </c>
      <c r="BO579" s="130">
        <f t="shared" ref="BO579" si="10695">G579/G591</f>
        <v>6.4910432033719712E-2</v>
      </c>
      <c r="BP579" s="131">
        <f t="shared" ref="BP579" si="10696">H579/H591</f>
        <v>5.0139275766016712E-2</v>
      </c>
      <c r="BQ579" s="132">
        <f t="shared" ref="BQ579" si="10697">I579/I591</f>
        <v>6.5110474932100121E-2</v>
      </c>
      <c r="BR579" s="129">
        <f t="shared" ref="BR579" si="10698">J579/J591</f>
        <v>7.039644312708411E-2</v>
      </c>
      <c r="BS579" s="130">
        <f t="shared" ref="BS579" si="10699">K579/K591</f>
        <v>2.4677716390423574E-2</v>
      </c>
      <c r="BT579" s="131">
        <f t="shared" ref="BT579" si="10700">L579/L591</f>
        <v>6.914968376669009E-2</v>
      </c>
      <c r="BU579" s="129">
        <f t="shared" ref="BU579" si="10701">M579/M591</f>
        <v>3.548864094636376E-2</v>
      </c>
      <c r="BV579" s="133">
        <f t="shared" ref="BV579" si="10702">N579/N591</f>
        <v>6.3167383164609625E-2</v>
      </c>
      <c r="BW579" s="134">
        <f t="shared" ref="BW579" si="10703">O579/O591</f>
        <v>4.3152216813577164E-2</v>
      </c>
      <c r="BX579" s="129">
        <f t="shared" ref="BX579" si="10704">P579/P591</f>
        <v>5.4868514570007104E-2</v>
      </c>
      <c r="BY579" s="130">
        <f t="shared" ref="BY579" si="10705">Q579/Q591</f>
        <v>4.3324937027707809E-2</v>
      </c>
      <c r="BZ579" s="131">
        <f t="shared" ref="BZ579" si="10706">R579/R591</f>
        <v>4.7348277747402953E-2</v>
      </c>
      <c r="CA579" s="132">
        <f t="shared" ref="CA579" si="10707">S579/S591</f>
        <v>5.3972104305639784E-2</v>
      </c>
      <c r="CB579" s="129">
        <f t="shared" ref="CB579" si="10708">T579/T591</f>
        <v>9.0037293553542883E-2</v>
      </c>
      <c r="CC579" s="130">
        <f t="shared" ref="CC579" si="10709">U579/U591</f>
        <v>2.7306578402978898E-2</v>
      </c>
      <c r="CD579" s="131">
        <f t="shared" ref="CD579" si="10710">V579/V591</f>
        <v>6.8732960252546993E-2</v>
      </c>
      <c r="CE579" s="132">
        <f t="shared" ref="CE579" si="10711">W579/W591</f>
        <v>4.6527085410435362E-2</v>
      </c>
      <c r="CF579" s="129">
        <f t="shared" ref="CF579" si="10712">X579/X591</f>
        <v>5.207064555420219E-2</v>
      </c>
      <c r="CG579" s="130">
        <f t="shared" ref="CG579" si="10713">Y579/Y591</f>
        <v>4.0307971014492752E-2</v>
      </c>
      <c r="CH579" s="131">
        <f t="shared" ref="CH579" si="10714">Z579/Z591</f>
        <v>6.4744598655029337E-2</v>
      </c>
      <c r="CI579" s="129">
        <f t="shared" ref="CI579" si="10715">AA579/AA591</f>
        <v>6.4206100246946535E-2</v>
      </c>
      <c r="CJ579" s="135">
        <f t="shared" ref="CJ579" si="10716">AB579/AB591</f>
        <v>5.522807653940328E-2</v>
      </c>
      <c r="CK579" s="136">
        <f t="shared" ref="CK579" si="10717">AC579/AC591</f>
        <v>5.2111255485993109E-2</v>
      </c>
    </row>
    <row r="580" spans="1:89" x14ac:dyDescent="0.2">
      <c r="A580" s="137" t="s">
        <v>29</v>
      </c>
      <c r="B580" s="206">
        <v>425</v>
      </c>
      <c r="C580" s="190">
        <v>803</v>
      </c>
      <c r="D580" s="191">
        <v>257</v>
      </c>
      <c r="E580" s="192">
        <v>291</v>
      </c>
      <c r="F580" s="189">
        <v>560</v>
      </c>
      <c r="G580" s="193">
        <v>837</v>
      </c>
      <c r="H580" s="191">
        <v>827</v>
      </c>
      <c r="I580" s="192">
        <v>1184</v>
      </c>
      <c r="J580" s="189">
        <v>220</v>
      </c>
      <c r="K580" s="190">
        <v>78</v>
      </c>
      <c r="L580" s="191">
        <v>782</v>
      </c>
      <c r="M580" s="189">
        <v>231</v>
      </c>
      <c r="N580" s="194">
        <v>1161</v>
      </c>
      <c r="O580" s="207">
        <v>804</v>
      </c>
      <c r="P580" s="189">
        <v>594</v>
      </c>
      <c r="Q580" s="190">
        <v>480</v>
      </c>
      <c r="R580" s="191">
        <v>586</v>
      </c>
      <c r="S580" s="192">
        <v>687</v>
      </c>
      <c r="T580" s="189">
        <v>289</v>
      </c>
      <c r="U580" s="193">
        <v>56</v>
      </c>
      <c r="V580" s="191">
        <v>689</v>
      </c>
      <c r="W580" s="208">
        <v>542</v>
      </c>
      <c r="X580" s="189">
        <v>577</v>
      </c>
      <c r="Y580" s="193">
        <v>175</v>
      </c>
      <c r="Z580" s="191">
        <v>983</v>
      </c>
      <c r="AA580" s="189">
        <v>1061</v>
      </c>
      <c r="AB580" s="172">
        <v>7950</v>
      </c>
      <c r="AC580" s="173">
        <v>7229</v>
      </c>
      <c r="BI580" s="137" t="s">
        <v>29</v>
      </c>
      <c r="BJ580" s="129">
        <f>B580/B591</f>
        <v>4.4178794178794181E-2</v>
      </c>
      <c r="BK580" s="130">
        <f t="shared" ref="BK580" si="10718">C580/C591</f>
        <v>9.2789461520684083E-2</v>
      </c>
      <c r="BL580" s="131">
        <f t="shared" ref="BL580" si="10719">D580/D591</f>
        <v>5.3867113812617898E-2</v>
      </c>
      <c r="BM580" s="132">
        <f t="shared" ref="BM580" si="10720">E580/E591</f>
        <v>6.8422290148130727E-2</v>
      </c>
      <c r="BN580" s="129">
        <f t="shared" ref="BN580" si="10721">F580/F591</f>
        <v>4.5055917612036367E-2</v>
      </c>
      <c r="BO580" s="130">
        <f t="shared" ref="BO580" si="10722">G580/G591</f>
        <v>8.8198103266596412E-2</v>
      </c>
      <c r="BP580" s="131">
        <f t="shared" ref="BP580" si="10723">H580/H591</f>
        <v>6.0621609734643013E-2</v>
      </c>
      <c r="BQ580" s="132">
        <f t="shared" ref="BQ580" si="10724">I580/I591</f>
        <v>8.6911840270131394E-2</v>
      </c>
      <c r="BR580" s="129">
        <f t="shared" ref="BR580" si="10725">J580/J591</f>
        <v>8.1511670989255283E-2</v>
      </c>
      <c r="BS580" s="130">
        <f t="shared" ref="BS580" si="10726">K580/K591</f>
        <v>2.8729281767955802E-2</v>
      </c>
      <c r="BT580" s="131">
        <f t="shared" ref="BT580" si="10727">L580/L591</f>
        <v>0.10990864371047084</v>
      </c>
      <c r="BU580" s="129">
        <f t="shared" ref="BU580" si="10728">M580/M591</f>
        <v>3.1052560828068287E-2</v>
      </c>
      <c r="BV580" s="133">
        <f t="shared" ref="BV580" si="10729">N580/N591</f>
        <v>8.0502010816807648E-2</v>
      </c>
      <c r="BW580" s="134">
        <f t="shared" ref="BW580" si="10730">O580/O591</f>
        <v>5.2887777923957373E-2</v>
      </c>
      <c r="BX580" s="129">
        <f t="shared" ref="BX580" si="10731">P580/P591</f>
        <v>8.4434968017057563E-2</v>
      </c>
      <c r="BY580" s="130">
        <f t="shared" ref="BY580" si="10732">Q580/Q591</f>
        <v>6.0453400503778336E-2</v>
      </c>
      <c r="BZ580" s="131">
        <f t="shared" ref="BZ580" si="10733">R580/R591</f>
        <v>6.4078731547293599E-2</v>
      </c>
      <c r="CA580" s="132">
        <f t="shared" ref="CA580" si="10734">S580/S591</f>
        <v>6.9436021831412981E-2</v>
      </c>
      <c r="CB580" s="129">
        <f t="shared" ref="CB580" si="10735">T580/T591</f>
        <v>0.15396909962706445</v>
      </c>
      <c r="CC580" s="130">
        <f t="shared" ref="CC580" si="10736">U580/U591</f>
        <v>2.3169218038891187E-2</v>
      </c>
      <c r="CD580" s="131">
        <f t="shared" ref="CD580" si="10737">V580/V591</f>
        <v>9.8866408379968435E-2</v>
      </c>
      <c r="CE580" s="132">
        <f t="shared" ref="CE580" si="10738">W580/W591</f>
        <v>6.0042095934418963E-2</v>
      </c>
      <c r="CF580" s="129">
        <f t="shared" ref="CF580" si="10739">X580/X591</f>
        <v>8.7850182704019494E-2</v>
      </c>
      <c r="CG580" s="130">
        <f t="shared" ref="CG580" si="10740">Y580/Y591</f>
        <v>3.96286231884058E-2</v>
      </c>
      <c r="CH580" s="131">
        <f t="shared" ref="CH580" si="10741">Z580/Z591</f>
        <v>7.0324796108169982E-2</v>
      </c>
      <c r="CI580" s="129">
        <f t="shared" ref="CI580" si="10742">AA580/AA591</f>
        <v>7.0813588733898425E-2</v>
      </c>
      <c r="CJ580" s="135">
        <f t="shared" ref="CJ580" si="10743">AB580/AB591</f>
        <v>7.209576494060034E-2</v>
      </c>
      <c r="CK580" s="136">
        <f t="shared" ref="CK580" si="10744">AC580/AC591</f>
        <v>6.5686532852352958E-2</v>
      </c>
    </row>
    <row r="581" spans="1:89" x14ac:dyDescent="0.2">
      <c r="A581" s="146" t="s">
        <v>30</v>
      </c>
      <c r="B581" s="203">
        <v>500</v>
      </c>
      <c r="C581" s="197">
        <v>1075</v>
      </c>
      <c r="D581" s="198">
        <v>279</v>
      </c>
      <c r="E581" s="199">
        <v>355</v>
      </c>
      <c r="F581" s="196">
        <v>639</v>
      </c>
      <c r="G581" s="200">
        <v>1232</v>
      </c>
      <c r="H581" s="198">
        <v>968</v>
      </c>
      <c r="I581" s="199">
        <v>1361</v>
      </c>
      <c r="J581" s="196">
        <v>362</v>
      </c>
      <c r="K581" s="197">
        <v>84</v>
      </c>
      <c r="L581" s="198">
        <v>946</v>
      </c>
      <c r="M581" s="196">
        <v>264</v>
      </c>
      <c r="N581" s="201">
        <v>1437</v>
      </c>
      <c r="O581" s="204">
        <v>954</v>
      </c>
      <c r="P581" s="196">
        <v>711</v>
      </c>
      <c r="Q581" s="197">
        <v>635</v>
      </c>
      <c r="R581" s="198">
        <v>573</v>
      </c>
      <c r="S581" s="199">
        <v>873</v>
      </c>
      <c r="T581" s="196">
        <v>299</v>
      </c>
      <c r="U581" s="200">
        <v>57</v>
      </c>
      <c r="V581" s="198">
        <v>715</v>
      </c>
      <c r="W581" s="205">
        <v>579</v>
      </c>
      <c r="X581" s="196">
        <v>657</v>
      </c>
      <c r="Y581" s="200">
        <v>227</v>
      </c>
      <c r="Z581" s="198">
        <v>956</v>
      </c>
      <c r="AA581" s="196">
        <v>1094</v>
      </c>
      <c r="AB581" s="172">
        <v>9042</v>
      </c>
      <c r="AC581" s="173">
        <v>8790</v>
      </c>
      <c r="BI581" s="146" t="s">
        <v>30</v>
      </c>
      <c r="BJ581" s="129">
        <f>B581/B591</f>
        <v>5.1975051975051978E-2</v>
      </c>
      <c r="BK581" s="130">
        <f t="shared" ref="BK581" si="10745">C581/C591</f>
        <v>0.12422001386642015</v>
      </c>
      <c r="BL581" s="131">
        <f t="shared" ref="BL581" si="10746">D581/D591</f>
        <v>5.8478306434709706E-2</v>
      </c>
      <c r="BM581" s="132">
        <f t="shared" ref="BM581" si="10747">E581/E591</f>
        <v>8.3470491417822715E-2</v>
      </c>
      <c r="BN581" s="129">
        <f t="shared" ref="BN581" si="10748">F581/F591</f>
        <v>5.1412020275162923E-2</v>
      </c>
      <c r="BO581" s="130">
        <f t="shared" ref="BO581" si="10749">G581/G591</f>
        <v>0.12982086406743942</v>
      </c>
      <c r="BP581" s="131">
        <f t="shared" ref="BP581" si="10750">H581/H591</f>
        <v>7.0957337633778039E-2</v>
      </c>
      <c r="BQ581" s="132">
        <f t="shared" ref="BQ581" si="10751">I581/I591</f>
        <v>9.9904573148352049E-2</v>
      </c>
      <c r="BR581" s="129">
        <f t="shared" ref="BR581" si="10752">J581/J591</f>
        <v>0.13412374953686551</v>
      </c>
      <c r="BS581" s="130">
        <f t="shared" ref="BS581" si="10753">K581/K591</f>
        <v>3.0939226519337018E-2</v>
      </c>
      <c r="BT581" s="131">
        <f t="shared" ref="BT581" si="10754">L581/L591</f>
        <v>0.13295853829936755</v>
      </c>
      <c r="BU581" s="129">
        <f t="shared" ref="BU581" si="10755">M581/M591</f>
        <v>3.548864094636376E-2</v>
      </c>
      <c r="BV581" s="133">
        <f t="shared" ref="BV581" si="10756">N581/N591</f>
        <v>9.9639439744834288E-2</v>
      </c>
      <c r="BW581" s="134">
        <f t="shared" ref="BW581" si="10757">O581/O591</f>
        <v>6.2754900670964342E-2</v>
      </c>
      <c r="BX581" s="129">
        <f t="shared" ref="BX581" si="10758">P581/P591</f>
        <v>0.10106609808102346</v>
      </c>
      <c r="BY581" s="130">
        <f t="shared" ref="BY581" si="10759">Q581/Q591</f>
        <v>7.9974811083123432E-2</v>
      </c>
      <c r="BZ581" s="131">
        <f t="shared" ref="BZ581" si="10760">R581/R591</f>
        <v>6.2657189721159107E-2</v>
      </c>
      <c r="CA581" s="132">
        <f t="shared" ref="CA581" si="10761">S581/S591</f>
        <v>8.8235294117647065E-2</v>
      </c>
      <c r="CB581" s="129">
        <f t="shared" ref="CB581" si="10762">T581/T591</f>
        <v>0.15929675013319125</v>
      </c>
      <c r="CC581" s="130">
        <f t="shared" ref="CC581" si="10763">U581/U591</f>
        <v>2.3582954075299957E-2</v>
      </c>
      <c r="CD581" s="131">
        <f t="shared" ref="CD581" si="10764">V581/V591</f>
        <v>0.10259721624336347</v>
      </c>
      <c r="CE581" s="132">
        <f t="shared" ref="CE581" si="10765">W581/W591</f>
        <v>6.4140910601528753E-2</v>
      </c>
      <c r="CF581" s="129">
        <f t="shared" ref="CF581" si="10766">X581/X591</f>
        <v>0.10003045066991474</v>
      </c>
      <c r="CG581" s="130">
        <f t="shared" ref="CG581" si="10767">Y581/Y591</f>
        <v>5.1403985507246376E-2</v>
      </c>
      <c r="CH581" s="131">
        <f t="shared" ref="CH581" si="10768">Z581/Z591</f>
        <v>6.8393189297467447E-2</v>
      </c>
      <c r="CI581" s="129">
        <f t="shared" ref="CI581" si="10769">AA581/AA591</f>
        <v>7.3016084896215708E-2</v>
      </c>
      <c r="CJ581" s="135">
        <f t="shared" ref="CJ581" si="10770">AB581/AB591</f>
        <v>8.1998730389045066E-2</v>
      </c>
      <c r="CK581" s="136">
        <f t="shared" ref="CK581" si="10771">AC581/AC591</f>
        <v>7.9870607798060933E-2</v>
      </c>
    </row>
    <row r="582" spans="1:89" x14ac:dyDescent="0.2">
      <c r="A582" s="137" t="s">
        <v>31</v>
      </c>
      <c r="B582" s="206">
        <v>573</v>
      </c>
      <c r="C582" s="190">
        <v>962</v>
      </c>
      <c r="D582" s="191">
        <v>205</v>
      </c>
      <c r="E582" s="192">
        <v>362</v>
      </c>
      <c r="F582" s="189">
        <v>434</v>
      </c>
      <c r="G582" s="193">
        <v>1226</v>
      </c>
      <c r="H582" s="191">
        <v>781</v>
      </c>
      <c r="I582" s="192">
        <v>1326</v>
      </c>
      <c r="J582" s="189">
        <v>236</v>
      </c>
      <c r="K582" s="190">
        <v>85</v>
      </c>
      <c r="L582" s="191">
        <v>885</v>
      </c>
      <c r="M582" s="189">
        <v>223</v>
      </c>
      <c r="N582" s="194">
        <v>1232</v>
      </c>
      <c r="O582" s="207">
        <v>897</v>
      </c>
      <c r="P582" s="189">
        <v>506</v>
      </c>
      <c r="Q582" s="190">
        <v>641</v>
      </c>
      <c r="R582" s="191">
        <v>559</v>
      </c>
      <c r="S582" s="192">
        <v>908</v>
      </c>
      <c r="T582" s="189">
        <v>176</v>
      </c>
      <c r="U582" s="193">
        <v>46</v>
      </c>
      <c r="V582" s="191">
        <v>909</v>
      </c>
      <c r="W582" s="208">
        <v>507</v>
      </c>
      <c r="X582" s="189">
        <v>685</v>
      </c>
      <c r="Y582" s="193">
        <v>261</v>
      </c>
      <c r="Z582" s="191">
        <v>734</v>
      </c>
      <c r="AA582" s="189">
        <v>1121</v>
      </c>
      <c r="AB582" s="172">
        <v>7915</v>
      </c>
      <c r="AC582" s="173">
        <v>8565</v>
      </c>
      <c r="BI582" s="137" t="s">
        <v>31</v>
      </c>
      <c r="BJ582" s="129">
        <f>B582/B591</f>
        <v>5.9563409563409567E-2</v>
      </c>
      <c r="BK582" s="130">
        <f t="shared" ref="BK582" si="10772">C582/C591</f>
        <v>0.11116246822278715</v>
      </c>
      <c r="BL582" s="131">
        <f t="shared" ref="BL582" si="10773">D582/D591</f>
        <v>4.2967931251309995E-2</v>
      </c>
      <c r="BM582" s="132">
        <f t="shared" ref="BM582" si="10774">E582/E591</f>
        <v>8.5116388431695278E-2</v>
      </c>
      <c r="BN582" s="129">
        <f t="shared" ref="BN582" si="10775">F582/F591</f>
        <v>3.4918336149328183E-2</v>
      </c>
      <c r="BO582" s="130">
        <f t="shared" ref="BO582" si="10776">G582/G591</f>
        <v>0.1291886195995785</v>
      </c>
      <c r="BP582" s="131">
        <f t="shared" ref="BP582" si="10777">H582/H591</f>
        <v>5.7249670136343647E-2</v>
      </c>
      <c r="BQ582" s="132">
        <f t="shared" ref="BQ582" si="10778">I582/I591</f>
        <v>9.7335388680907284E-2</v>
      </c>
      <c r="BR582" s="129">
        <f t="shared" ref="BR582" si="10779">J582/J591</f>
        <v>8.7439792515746573E-2</v>
      </c>
      <c r="BS582" s="130">
        <f t="shared" ref="BS582" si="10780">K582/K591</f>
        <v>3.1307550644567222E-2</v>
      </c>
      <c r="BT582" s="131">
        <f t="shared" ref="BT582" si="10781">L582/L591</f>
        <v>0.12438510189739986</v>
      </c>
      <c r="BU582" s="129">
        <f t="shared" ref="BU582" si="10782">M582/M591</f>
        <v>2.9977147466057265E-2</v>
      </c>
      <c r="BV582" s="133">
        <f t="shared" ref="BV582" si="10783">N582/N591</f>
        <v>8.5425045070031902E-2</v>
      </c>
      <c r="BW582" s="134">
        <f t="shared" ref="BW582" si="10784">O582/O591</f>
        <v>5.9005394027101699E-2</v>
      </c>
      <c r="BX582" s="129">
        <f t="shared" ref="BX582" si="10785">P582/P591</f>
        <v>7.192608386638237E-2</v>
      </c>
      <c r="BY582" s="130">
        <f t="shared" ref="BY582" si="10786">Q582/Q591</f>
        <v>8.0730478589420659E-2</v>
      </c>
      <c r="BZ582" s="131">
        <f t="shared" ref="BZ582" si="10787">R582/R591</f>
        <v>6.1126298523783491E-2</v>
      </c>
      <c r="CA582" s="132">
        <f t="shared" ref="CA582" si="10788">S582/S591</f>
        <v>9.1772791590863143E-2</v>
      </c>
      <c r="CB582" s="129">
        <f t="shared" ref="CB582" si="10789">T582/T591</f>
        <v>9.3766648907831651E-2</v>
      </c>
      <c r="CC582" s="130">
        <f t="shared" ref="CC582" si="10790">U582/U591</f>
        <v>1.9031857674803476E-2</v>
      </c>
      <c r="CD582" s="131">
        <f t="shared" ref="CD582" si="10791">V582/V591</f>
        <v>0.13043478260869565</v>
      </c>
      <c r="CE582" s="132">
        <f t="shared" ref="CE582" si="10792">W582/W591</f>
        <v>5.6164838816882688E-2</v>
      </c>
      <c r="CF582" s="129">
        <f t="shared" ref="CF582" si="10793">X582/X591</f>
        <v>0.10429354445797807</v>
      </c>
      <c r="CG582" s="130">
        <f t="shared" ref="CG582" si="10794">Y582/Y591</f>
        <v>5.9103260869565216E-2</v>
      </c>
      <c r="CH582" s="131">
        <f t="shared" ref="CH582" si="10795">Z582/Z591</f>
        <v>5.2511088853913292E-2</v>
      </c>
      <c r="CI582" s="129">
        <f t="shared" ref="CI582" si="10796">AA582/AA591</f>
        <v>7.4818127210838956E-2</v>
      </c>
      <c r="CJ582" s="135">
        <f t="shared" ref="CJ582" si="10797">AB582/AB591</f>
        <v>7.1778362201868146E-2</v>
      </c>
      <c r="CK582" s="136">
        <f t="shared" ref="CK582" si="10798">AC582/AC591</f>
        <v>7.7826138315175417E-2</v>
      </c>
    </row>
    <row r="583" spans="1:89" x14ac:dyDescent="0.2">
      <c r="A583" s="146" t="s">
        <v>32</v>
      </c>
      <c r="B583" s="203">
        <v>509</v>
      </c>
      <c r="C583" s="197">
        <v>716</v>
      </c>
      <c r="D583" s="198">
        <v>90</v>
      </c>
      <c r="E583" s="199">
        <v>317</v>
      </c>
      <c r="F583" s="196">
        <v>372</v>
      </c>
      <c r="G583" s="200">
        <v>1097</v>
      </c>
      <c r="H583" s="198">
        <v>657</v>
      </c>
      <c r="I583" s="199">
        <v>1183</v>
      </c>
      <c r="J583" s="196">
        <v>188</v>
      </c>
      <c r="K583" s="197">
        <v>81</v>
      </c>
      <c r="L583" s="198">
        <v>662</v>
      </c>
      <c r="M583" s="196">
        <v>289</v>
      </c>
      <c r="N583" s="201">
        <v>937</v>
      </c>
      <c r="O583" s="204">
        <v>878</v>
      </c>
      <c r="P583" s="196">
        <v>355</v>
      </c>
      <c r="Q583" s="197">
        <v>539</v>
      </c>
      <c r="R583" s="198">
        <v>404</v>
      </c>
      <c r="S583" s="199">
        <v>659</v>
      </c>
      <c r="T583" s="196">
        <v>75</v>
      </c>
      <c r="U583" s="200">
        <v>64</v>
      </c>
      <c r="V583" s="198">
        <v>607</v>
      </c>
      <c r="W583" s="205">
        <v>349</v>
      </c>
      <c r="X583" s="196">
        <v>274</v>
      </c>
      <c r="Y583" s="200">
        <v>218</v>
      </c>
      <c r="Z583" s="198">
        <v>589</v>
      </c>
      <c r="AA583" s="196">
        <v>673</v>
      </c>
      <c r="AB583" s="172">
        <v>5719</v>
      </c>
      <c r="AC583" s="173">
        <v>7063</v>
      </c>
      <c r="BI583" s="146" t="s">
        <v>32</v>
      </c>
      <c r="BJ583" s="129">
        <f>B583/B591</f>
        <v>5.2910602910602914E-2</v>
      </c>
      <c r="BK583" s="130">
        <f t="shared" ref="BK583" si="10799">C583/C591</f>
        <v>8.273630691009938E-2</v>
      </c>
      <c r="BL583" s="131">
        <f t="shared" ref="BL583" si="10800">D583/D591</f>
        <v>1.8863969817648291E-2</v>
      </c>
      <c r="BM583" s="132">
        <f t="shared" ref="BM583" si="10801">E583/E591</f>
        <v>7.4535621913943098E-2</v>
      </c>
      <c r="BN583" s="129">
        <f t="shared" ref="BN583" si="10802">F583/F591</f>
        <v>2.9930002413709873E-2</v>
      </c>
      <c r="BO583" s="130">
        <f t="shared" ref="BO583" si="10803">G583/G591</f>
        <v>0.11559536354056903</v>
      </c>
      <c r="BP583" s="131">
        <f t="shared" ref="BP583" si="10804">H583/H591</f>
        <v>4.8160093827884477E-2</v>
      </c>
      <c r="BQ583" s="132">
        <f t="shared" ref="BQ583" si="10805">I583/I591</f>
        <v>8.683843499963298E-2</v>
      </c>
      <c r="BR583" s="129">
        <f t="shared" ref="BR583" si="10806">J583/J591</f>
        <v>6.965542793627269E-2</v>
      </c>
      <c r="BS583" s="130">
        <f t="shared" ref="BS583" si="10807">K583/K591</f>
        <v>2.9834254143646408E-2</v>
      </c>
      <c r="BT583" s="131">
        <f t="shared" ref="BT583" si="10808">L583/L591</f>
        <v>9.3042867182009839E-2</v>
      </c>
      <c r="BU583" s="129">
        <f t="shared" ref="BU583" si="10809">M583/M591</f>
        <v>3.8849307702648203E-2</v>
      </c>
      <c r="BV583" s="133">
        <f t="shared" ref="BV583" si="10810">N583/N591</f>
        <v>6.4970184440438214E-2</v>
      </c>
      <c r="BW583" s="134">
        <f t="shared" ref="BW583" si="10811">O583/O591</f>
        <v>5.7755558479147477E-2</v>
      </c>
      <c r="BX583" s="129">
        <f t="shared" ref="BX583" si="10812">P583/P591</f>
        <v>5.0461975835110161E-2</v>
      </c>
      <c r="BY583" s="130">
        <f t="shared" ref="BY583" si="10813">Q583/Q591</f>
        <v>6.7884130982367757E-2</v>
      </c>
      <c r="BZ583" s="131">
        <f t="shared" ref="BZ583" si="10814">R583/R591</f>
        <v>4.4177145981410607E-2</v>
      </c>
      <c r="CA583" s="132">
        <f t="shared" ref="CA583" si="10815">S583/S591</f>
        <v>6.6606023852840104E-2</v>
      </c>
      <c r="CB583" s="129">
        <f t="shared" ref="CB583" si="10816">T583/T591</f>
        <v>3.9957378795950987E-2</v>
      </c>
      <c r="CC583" s="130">
        <f t="shared" ref="CC583" si="10817">U583/U591</f>
        <v>2.6479106330161355E-2</v>
      </c>
      <c r="CD583" s="131">
        <f t="shared" ref="CD583" si="10818">V583/V591</f>
        <v>8.7100014349261012E-2</v>
      </c>
      <c r="CE583" s="132">
        <f t="shared" ref="CE583" si="10819">W583/W591</f>
        <v>3.8661792400576052E-2</v>
      </c>
      <c r="CF583" s="129">
        <f t="shared" ref="CF583" si="10820">X583/X591</f>
        <v>4.1717417783191227E-2</v>
      </c>
      <c r="CG583" s="130">
        <f t="shared" ref="CG583" si="10821">Y583/Y591</f>
        <v>4.9365942028985504E-2</v>
      </c>
      <c r="CH583" s="131">
        <f t="shared" ref="CH583" si="10822">Z583/Z591</f>
        <v>4.2137644870510804E-2</v>
      </c>
      <c r="CI583" s="129">
        <f t="shared" ref="CI583" si="10823">AA583/AA591</f>
        <v>4.4917573249682971E-2</v>
      </c>
      <c r="CJ583" s="135">
        <f t="shared" ref="CJ583" si="10824">AB583/AB591</f>
        <v>5.1863607508841933E-2</v>
      </c>
      <c r="CK583" s="136">
        <f t="shared" ref="CK583" si="10825">AC583/AC591</f>
        <v>6.4178168700535193E-2</v>
      </c>
    </row>
    <row r="584" spans="1:89" x14ac:dyDescent="0.2">
      <c r="A584" s="137" t="s">
        <v>33</v>
      </c>
      <c r="B584" s="206">
        <v>108</v>
      </c>
      <c r="C584" s="190">
        <v>206</v>
      </c>
      <c r="D584" s="191">
        <v>45</v>
      </c>
      <c r="E584" s="192">
        <v>133</v>
      </c>
      <c r="F584" s="189">
        <v>256</v>
      </c>
      <c r="G584" s="193">
        <v>298</v>
      </c>
      <c r="H584" s="191">
        <v>260</v>
      </c>
      <c r="I584" s="192">
        <v>346</v>
      </c>
      <c r="J584" s="189">
        <v>40</v>
      </c>
      <c r="K584" s="190">
        <v>26</v>
      </c>
      <c r="L584" s="191">
        <v>152</v>
      </c>
      <c r="M584" s="189">
        <v>183</v>
      </c>
      <c r="N584" s="194">
        <v>248</v>
      </c>
      <c r="O584" s="207">
        <v>478</v>
      </c>
      <c r="P584" s="189">
        <v>176</v>
      </c>
      <c r="Q584" s="190">
        <v>232</v>
      </c>
      <c r="R584" s="191">
        <v>227</v>
      </c>
      <c r="S584" s="192">
        <v>233</v>
      </c>
      <c r="T584" s="189">
        <v>29</v>
      </c>
      <c r="U584" s="193">
        <v>67</v>
      </c>
      <c r="V584" s="191">
        <v>121</v>
      </c>
      <c r="W584" s="208">
        <v>195</v>
      </c>
      <c r="X584" s="189">
        <v>85</v>
      </c>
      <c r="Y584" s="193">
        <v>191</v>
      </c>
      <c r="Z584" s="191">
        <v>341</v>
      </c>
      <c r="AA584" s="189">
        <v>307</v>
      </c>
      <c r="AB584" s="172">
        <v>2088</v>
      </c>
      <c r="AC584" s="173">
        <v>2895</v>
      </c>
      <c r="BI584" s="137" t="s">
        <v>33</v>
      </c>
      <c r="BJ584" s="129">
        <f>B584/B591</f>
        <v>1.1226611226611227E-2</v>
      </c>
      <c r="BK584" s="130">
        <f t="shared" ref="BK584" si="10826">C584/C591</f>
        <v>2.3804021261844235E-2</v>
      </c>
      <c r="BL584" s="131">
        <f t="shared" ref="BL584" si="10827">D584/D591</f>
        <v>9.4319849088241453E-3</v>
      </c>
      <c r="BM584" s="132">
        <f t="shared" ref="BM584" si="10828">E584/E591</f>
        <v>3.1272043263578651E-2</v>
      </c>
      <c r="BN584" s="129">
        <f t="shared" ref="BN584" si="10829">F584/F591</f>
        <v>2.059699090835948E-2</v>
      </c>
      <c r="BO584" s="130">
        <f t="shared" ref="BO584" si="10830">G584/G591</f>
        <v>3.1401475237091678E-2</v>
      </c>
      <c r="BP584" s="131">
        <f t="shared" ref="BP584" si="10831">H584/H591</f>
        <v>1.9058789033866003E-2</v>
      </c>
      <c r="BQ584" s="132">
        <f t="shared" ref="BQ584" si="10832">I584/I591</f>
        <v>2.5398223592453938E-2</v>
      </c>
      <c r="BR584" s="129">
        <f t="shared" ref="BR584" si="10833">J584/J591</f>
        <v>1.4820303816228233E-2</v>
      </c>
      <c r="BS584" s="130">
        <f t="shared" ref="BS584" si="10834">K584/K591</f>
        <v>9.5764272559852662E-3</v>
      </c>
      <c r="BT584" s="131">
        <f t="shared" ref="BT584" si="10835">L584/L591</f>
        <v>2.1363316936050598E-2</v>
      </c>
      <c r="BU584" s="129">
        <f t="shared" ref="BU584" si="10836">M584/M591</f>
        <v>2.4600080656002152E-2</v>
      </c>
      <c r="BV584" s="133">
        <f t="shared" ref="BV584" si="10837">N584/N591</f>
        <v>1.7195950630980446E-2</v>
      </c>
      <c r="BW584" s="134">
        <f t="shared" ref="BW584" si="10838">O584/O591</f>
        <v>3.1443231153795555E-2</v>
      </c>
      <c r="BX584" s="129">
        <f t="shared" ref="BX584" si="10839">P584/P591</f>
        <v>2.5017768301350392E-2</v>
      </c>
      <c r="BY584" s="130">
        <f t="shared" ref="BY584" si="10840">Q584/Q591</f>
        <v>2.9219143576826197E-2</v>
      </c>
      <c r="BZ584" s="131">
        <f t="shared" ref="BZ584" si="10841">R584/R591</f>
        <v>2.4822307271733186E-2</v>
      </c>
      <c r="CA584" s="132">
        <f t="shared" ref="CA584" si="10842">S584/S591</f>
        <v>2.3549626035981402E-2</v>
      </c>
      <c r="CB584" s="129">
        <f t="shared" ref="CB584" si="10843">T584/T591</f>
        <v>1.5450186467767715E-2</v>
      </c>
      <c r="CC584" s="130">
        <f t="shared" ref="CC584" si="10844">U584/U591</f>
        <v>2.7720314439387671E-2</v>
      </c>
      <c r="CD584" s="131">
        <f t="shared" ref="CD584" si="10845">V584/V591</f>
        <v>1.736260582579997E-2</v>
      </c>
      <c r="CE584" s="132">
        <f t="shared" ref="CE584" si="10846">W584/W591</f>
        <v>2.1601861083416416E-2</v>
      </c>
      <c r="CF584" s="129">
        <f t="shared" ref="CF584" si="10847">X584/X591</f>
        <v>1.2941534713763702E-2</v>
      </c>
      <c r="CG584" s="130">
        <f t="shared" ref="CG584" si="10848">Y584/Y591</f>
        <v>4.3251811594202896E-2</v>
      </c>
      <c r="CH584" s="131">
        <f t="shared" ref="CH584" si="10849">Z584/Z591</f>
        <v>2.4395478609243095E-2</v>
      </c>
      <c r="CI584" s="129">
        <f t="shared" ref="CI584" si="10850">AA584/AA591</f>
        <v>2.0489888540345724E-2</v>
      </c>
      <c r="CJ584" s="135">
        <f t="shared" ref="CJ584" si="10851">AB584/AB591</f>
        <v>1.893534052779541E-2</v>
      </c>
      <c r="CK584" s="136">
        <f t="shared" ref="CK584" si="10852">AC584/AC591</f>
        <v>2.6305507346460342E-2</v>
      </c>
    </row>
    <row r="585" spans="1:89" x14ac:dyDescent="0.2">
      <c r="A585" s="146" t="s">
        <v>34</v>
      </c>
      <c r="B585" s="203">
        <v>8</v>
      </c>
      <c r="C585" s="197">
        <v>66</v>
      </c>
      <c r="D585" s="198">
        <v>15</v>
      </c>
      <c r="E585" s="199">
        <v>51</v>
      </c>
      <c r="F585" s="196">
        <v>32</v>
      </c>
      <c r="G585" s="200">
        <v>97</v>
      </c>
      <c r="H585" s="198">
        <v>66</v>
      </c>
      <c r="I585" s="199">
        <v>88</v>
      </c>
      <c r="J585" s="196">
        <v>10</v>
      </c>
      <c r="K585" s="197">
        <v>9</v>
      </c>
      <c r="L585" s="198">
        <v>42</v>
      </c>
      <c r="M585" s="196">
        <v>53</v>
      </c>
      <c r="N585" s="201">
        <v>75</v>
      </c>
      <c r="O585" s="204">
        <v>148</v>
      </c>
      <c r="P585" s="196">
        <v>65</v>
      </c>
      <c r="Q585" s="197">
        <v>64</v>
      </c>
      <c r="R585" s="198">
        <v>60</v>
      </c>
      <c r="S585" s="199">
        <v>49</v>
      </c>
      <c r="T585" s="196">
        <v>24</v>
      </c>
      <c r="U585" s="200">
        <v>23</v>
      </c>
      <c r="V585" s="198">
        <v>44</v>
      </c>
      <c r="W585" s="205">
        <v>76</v>
      </c>
      <c r="X585" s="196">
        <v>41</v>
      </c>
      <c r="Y585" s="200">
        <v>82</v>
      </c>
      <c r="Z585" s="198">
        <v>96</v>
      </c>
      <c r="AA585" s="196">
        <v>105</v>
      </c>
      <c r="AB585" s="172">
        <v>578</v>
      </c>
      <c r="AC585" s="173">
        <v>911</v>
      </c>
      <c r="BI585" s="146" t="s">
        <v>34</v>
      </c>
      <c r="BJ585" s="129">
        <f>B585/B591</f>
        <v>8.3160083160083165E-4</v>
      </c>
      <c r="BK585" s="130">
        <f t="shared" ref="BK585" si="10853">C585/C591</f>
        <v>7.626531083891842E-3</v>
      </c>
      <c r="BL585" s="131">
        <f t="shared" ref="BL585" si="10854">D585/D591</f>
        <v>3.1439949696080486E-3</v>
      </c>
      <c r="BM585" s="132">
        <f t="shared" ref="BM585" si="10855">E585/E591</f>
        <v>1.1991535386785799E-2</v>
      </c>
      <c r="BN585" s="129">
        <f t="shared" ref="BN585" si="10856">F585/F591</f>
        <v>2.5746238635449351E-3</v>
      </c>
      <c r="BO585" s="130">
        <f t="shared" ref="BO585" si="10857">G585/G591</f>
        <v>1.0221285563751317E-2</v>
      </c>
      <c r="BP585" s="131">
        <f t="shared" ref="BP585" si="10858">H585/H591</f>
        <v>4.8380002932121389E-3</v>
      </c>
      <c r="BQ585" s="132">
        <f t="shared" ref="BQ585" si="10859">I585/I591</f>
        <v>6.4596638038611175E-3</v>
      </c>
      <c r="BR585" s="129">
        <f t="shared" ref="BR585" si="10860">J585/J591</f>
        <v>3.7050759540570581E-3</v>
      </c>
      <c r="BS585" s="130">
        <f t="shared" ref="BS585" si="10861">K585/K591</f>
        <v>3.3149171270718232E-3</v>
      </c>
      <c r="BT585" s="131">
        <f t="shared" ref="BT585" si="10862">L585/L591</f>
        <v>5.903021784961349E-3</v>
      </c>
      <c r="BU585" s="129">
        <f t="shared" ref="BU585" si="10863">M585/M591</f>
        <v>7.1246135233230274E-3</v>
      </c>
      <c r="BV585" s="133">
        <f t="shared" ref="BV585" si="10864">N585/N591</f>
        <v>5.2003882956594095E-3</v>
      </c>
      <c r="BW585" s="134">
        <f t="shared" ref="BW585" si="10865">O585/O591</f>
        <v>9.7355611103802139E-3</v>
      </c>
      <c r="BX585" s="129">
        <f t="shared" ref="BX585" si="10866">P585/P591</f>
        <v>9.2395167022032692E-3</v>
      </c>
      <c r="BY585" s="130">
        <f t="shared" ref="BY585" si="10867">Q585/Q591</f>
        <v>8.0604534005037781E-3</v>
      </c>
      <c r="BZ585" s="131">
        <f t="shared" ref="BZ585" si="10868">R585/R591</f>
        <v>6.5609622744669215E-3</v>
      </c>
      <c r="CA585" s="132">
        <f t="shared" ref="CA585" si="10869">S585/S591</f>
        <v>4.9524964625025265E-3</v>
      </c>
      <c r="CB585" s="129">
        <f t="shared" ref="CB585" si="10870">T585/T591</f>
        <v>1.2786361214704315E-2</v>
      </c>
      <c r="CC585" s="130">
        <f t="shared" ref="CC585" si="10871">U585/U591</f>
        <v>9.5159288374017381E-3</v>
      </c>
      <c r="CD585" s="131">
        <f t="shared" ref="CD585" si="10872">V585/V591</f>
        <v>6.3136748457454442E-3</v>
      </c>
      <c r="CE585" s="132">
        <f t="shared" ref="CE585" si="10873">W585/W591</f>
        <v>8.4191868837930652E-3</v>
      </c>
      <c r="CF585" s="129">
        <f t="shared" ref="CF585" si="10874">X585/X591</f>
        <v>6.2423873325213155E-3</v>
      </c>
      <c r="CG585" s="130">
        <f t="shared" ref="CG585" si="10875">Y585/Y591</f>
        <v>1.8568840579710144E-2</v>
      </c>
      <c r="CH585" s="131">
        <f t="shared" ref="CH585" si="10876">Z585/Z591</f>
        <v>6.8679353269423381E-3</v>
      </c>
      <c r="CI585" s="129">
        <f t="shared" ref="CI585" si="10877">AA585/AA591</f>
        <v>7.0079423346459321E-3</v>
      </c>
      <c r="CJ585" s="135">
        <f t="shared" ref="CJ585" si="10878">AB585/AB591</f>
        <v>5.2416795139203776E-3</v>
      </c>
      <c r="CK585" s="136">
        <f t="shared" ref="CK585" si="10879">AC585/AC591</f>
        <v>8.2778297729275887E-3</v>
      </c>
    </row>
    <row r="586" spans="1:89" x14ac:dyDescent="0.2">
      <c r="A586" s="137" t="s">
        <v>35</v>
      </c>
      <c r="B586" s="206">
        <v>0</v>
      </c>
      <c r="C586" s="190">
        <v>27</v>
      </c>
      <c r="D586" s="191">
        <v>0</v>
      </c>
      <c r="E586" s="192">
        <v>22</v>
      </c>
      <c r="F586" s="189">
        <v>0</v>
      </c>
      <c r="G586" s="193">
        <v>14</v>
      </c>
      <c r="H586" s="191">
        <v>11</v>
      </c>
      <c r="I586" s="192">
        <v>28</v>
      </c>
      <c r="J586" s="189">
        <v>2</v>
      </c>
      <c r="K586" s="190">
        <v>2</v>
      </c>
      <c r="L586" s="191">
        <v>8</v>
      </c>
      <c r="M586" s="189">
        <v>4</v>
      </c>
      <c r="N586" s="194">
        <v>5</v>
      </c>
      <c r="O586" s="207">
        <v>10</v>
      </c>
      <c r="P586" s="189">
        <v>2</v>
      </c>
      <c r="Q586" s="190">
        <v>1</v>
      </c>
      <c r="R586" s="191">
        <v>1</v>
      </c>
      <c r="S586" s="192">
        <v>0</v>
      </c>
      <c r="T586" s="189">
        <v>0</v>
      </c>
      <c r="U586" s="193">
        <v>0</v>
      </c>
      <c r="V586" s="191">
        <v>0</v>
      </c>
      <c r="W586" s="208">
        <v>0</v>
      </c>
      <c r="X586" s="189">
        <v>0</v>
      </c>
      <c r="Y586" s="193">
        <v>0</v>
      </c>
      <c r="Z586" s="191">
        <v>0</v>
      </c>
      <c r="AA586" s="189">
        <v>0</v>
      </c>
      <c r="AB586" s="172">
        <v>29</v>
      </c>
      <c r="AC586" s="173">
        <v>108</v>
      </c>
      <c r="BI586" s="137" t="s">
        <v>35</v>
      </c>
      <c r="BJ586" s="129">
        <f>B586/B591</f>
        <v>0</v>
      </c>
      <c r="BK586" s="130">
        <f t="shared" ref="BK586" si="10880">C586/C591</f>
        <v>3.1199445343193899E-3</v>
      </c>
      <c r="BL586" s="131">
        <f t="shared" ref="BL586" si="10881">D586/D591</f>
        <v>0</v>
      </c>
      <c r="BM586" s="132">
        <f t="shared" ref="BM586" si="10882">E586/E591</f>
        <v>5.1728191864566187E-3</v>
      </c>
      <c r="BN586" s="129">
        <f t="shared" ref="BN586" si="10883">F586/F591</f>
        <v>0</v>
      </c>
      <c r="BO586" s="130">
        <f t="shared" ref="BO586" si="10884">G586/G591</f>
        <v>1.4752370916754477E-3</v>
      </c>
      <c r="BP586" s="131">
        <f t="shared" ref="BP586" si="10885">H586/H591</f>
        <v>8.0633338220202318E-4</v>
      </c>
      <c r="BQ586" s="132">
        <f t="shared" ref="BQ586" si="10886">I586/I591</f>
        <v>2.0553475739558099E-3</v>
      </c>
      <c r="BR586" s="129">
        <f t="shared" ref="BR586" si="10887">J586/J591</f>
        <v>7.4101519081141163E-4</v>
      </c>
      <c r="BS586" s="130">
        <f t="shared" ref="BS586" si="10888">K586/K591</f>
        <v>7.3664825046040514E-4</v>
      </c>
      <c r="BT586" s="131">
        <f t="shared" ref="BT586" si="10889">L586/L591</f>
        <v>1.1243851018973999E-3</v>
      </c>
      <c r="BU586" s="129">
        <f t="shared" ref="BU586" si="10890">M586/M591</f>
        <v>5.3770668100551152E-4</v>
      </c>
      <c r="BV586" s="133">
        <f t="shared" ref="BV586" si="10891">N586/N591</f>
        <v>3.4669255304396062E-4</v>
      </c>
      <c r="BW586" s="134">
        <f t="shared" ref="BW586" si="10892">O586/O591</f>
        <v>6.5780818313379823E-4</v>
      </c>
      <c r="BX586" s="129">
        <f t="shared" ref="BX586" si="10893">P586/P591</f>
        <v>2.8429282160625445E-4</v>
      </c>
      <c r="BY586" s="130">
        <f t="shared" ref="BY586" si="10894">Q586/Q591</f>
        <v>1.2594458438287153E-4</v>
      </c>
      <c r="BZ586" s="131">
        <f t="shared" ref="BZ586" si="10895">R586/R591</f>
        <v>1.0934937124111536E-4</v>
      </c>
      <c r="CA586" s="132">
        <f t="shared" ref="CA586" si="10896">S586/S591</f>
        <v>0</v>
      </c>
      <c r="CB586" s="129">
        <f t="shared" ref="CB586" si="10897">T586/T591</f>
        <v>0</v>
      </c>
      <c r="CC586" s="130">
        <f t="shared" ref="CC586" si="10898">U586/U591</f>
        <v>0</v>
      </c>
      <c r="CD586" s="131">
        <f t="shared" ref="CD586" si="10899">V586/V591</f>
        <v>0</v>
      </c>
      <c r="CE586" s="132">
        <f t="shared" ref="CE586" si="10900">W586/W591</f>
        <v>0</v>
      </c>
      <c r="CF586" s="129">
        <f t="shared" ref="CF586" si="10901">X586/X591</f>
        <v>0</v>
      </c>
      <c r="CG586" s="130">
        <f t="shared" ref="CG586" si="10902">Y586/Y591</f>
        <v>0</v>
      </c>
      <c r="CH586" s="131">
        <f t="shared" ref="CH586" si="10903">Z586/Z591</f>
        <v>0</v>
      </c>
      <c r="CI586" s="129">
        <f t="shared" ref="CI586" si="10904">AA586/AA591</f>
        <v>0</v>
      </c>
      <c r="CJ586" s="135">
        <f t="shared" ref="CJ586" si="10905">AB586/AB591</f>
        <v>2.6299084066382517E-4</v>
      </c>
      <c r="CK586" s="136">
        <f t="shared" ref="CK586" si="10906">AC586/AC591</f>
        <v>9.8134535178504901E-4</v>
      </c>
    </row>
    <row r="587" spans="1:89" x14ac:dyDescent="0.2">
      <c r="A587" s="146" t="s">
        <v>36</v>
      </c>
      <c r="B587" s="203">
        <v>0</v>
      </c>
      <c r="C587" s="197">
        <v>0</v>
      </c>
      <c r="D587" s="198">
        <v>0</v>
      </c>
      <c r="E587" s="199">
        <v>0</v>
      </c>
      <c r="F587" s="196">
        <v>0</v>
      </c>
      <c r="G587" s="200">
        <v>0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2">
        <v>0</v>
      </c>
      <c r="AC587" s="173">
        <v>0</v>
      </c>
      <c r="BI587" s="146" t="s">
        <v>36</v>
      </c>
      <c r="BJ587" s="129">
        <f>B587/B591</f>
        <v>0</v>
      </c>
      <c r="BK587" s="130">
        <f t="shared" ref="BK587" si="10907">C587/C591</f>
        <v>0</v>
      </c>
      <c r="BL587" s="131">
        <f t="shared" ref="BL587" si="10908">D587/D591</f>
        <v>0</v>
      </c>
      <c r="BM587" s="132">
        <f t="shared" ref="BM587" si="10909">E587/E591</f>
        <v>0</v>
      </c>
      <c r="BN587" s="129">
        <f t="shared" ref="BN587" si="10910">F587/F591</f>
        <v>0</v>
      </c>
      <c r="BO587" s="130">
        <f t="shared" ref="BO587" si="10911">G587/G591</f>
        <v>0</v>
      </c>
      <c r="BP587" s="131">
        <f t="shared" ref="BP587" si="10912">H587/H591</f>
        <v>0</v>
      </c>
      <c r="BQ587" s="132">
        <f t="shared" ref="BQ587" si="10913">I587/I591</f>
        <v>0</v>
      </c>
      <c r="BR587" s="129">
        <f t="shared" ref="BR587" si="10914">J587/J591</f>
        <v>0</v>
      </c>
      <c r="BS587" s="130">
        <f t="shared" ref="BS587" si="10915">K587/K591</f>
        <v>0</v>
      </c>
      <c r="BT587" s="131">
        <f t="shared" ref="BT587" si="10916">L587/L591</f>
        <v>0</v>
      </c>
      <c r="BU587" s="129">
        <f t="shared" ref="BU587" si="10917">M587/M591</f>
        <v>0</v>
      </c>
      <c r="BV587" s="133">
        <f t="shared" ref="BV587" si="10918">N587/N591</f>
        <v>0</v>
      </c>
      <c r="BW587" s="134">
        <f t="shared" ref="BW587" si="10919">O587/O591</f>
        <v>0</v>
      </c>
      <c r="BX587" s="129">
        <f t="shared" ref="BX587" si="10920">P587/P591</f>
        <v>0</v>
      </c>
      <c r="BY587" s="130">
        <f t="shared" ref="BY587" si="10921">Q587/Q591</f>
        <v>0</v>
      </c>
      <c r="BZ587" s="131">
        <f t="shared" ref="BZ587" si="10922">R587/R591</f>
        <v>0</v>
      </c>
      <c r="CA587" s="132">
        <f t="shared" ref="CA587" si="10923">S587/S591</f>
        <v>0</v>
      </c>
      <c r="CB587" s="129">
        <f t="shared" ref="CB587" si="10924">T587/T591</f>
        <v>0</v>
      </c>
      <c r="CC587" s="130">
        <f t="shared" ref="CC587" si="10925">U587/U591</f>
        <v>0</v>
      </c>
      <c r="CD587" s="131">
        <f t="shared" ref="CD587" si="10926">V587/V591</f>
        <v>0</v>
      </c>
      <c r="CE587" s="132">
        <f t="shared" ref="CE587" si="10927">W587/W591</f>
        <v>0</v>
      </c>
      <c r="CF587" s="129">
        <f t="shared" ref="CF587" si="10928">X587/X591</f>
        <v>0</v>
      </c>
      <c r="CG587" s="130">
        <f t="shared" ref="CG587" si="10929">Y587/Y591</f>
        <v>0</v>
      </c>
      <c r="CH587" s="131">
        <f t="shared" ref="CH587" si="10930">Z587/Z591</f>
        <v>0</v>
      </c>
      <c r="CI587" s="129">
        <f t="shared" ref="CI587" si="10931">AA587/AA591</f>
        <v>0</v>
      </c>
      <c r="CJ587" s="135">
        <f t="shared" ref="CJ587" si="10932">AB587/AB591</f>
        <v>0</v>
      </c>
      <c r="CK587" s="136">
        <f t="shared" ref="CK587" si="10933">AC587/AC591</f>
        <v>0</v>
      </c>
    </row>
    <row r="588" spans="1:89" x14ac:dyDescent="0.2">
      <c r="A588" s="137" t="s">
        <v>37</v>
      </c>
      <c r="B588" s="59">
        <v>0</v>
      </c>
      <c r="C588" s="60">
        <v>0</v>
      </c>
      <c r="D588" s="139">
        <v>0</v>
      </c>
      <c r="E588" s="140">
        <v>0</v>
      </c>
      <c r="F588" s="138">
        <v>0</v>
      </c>
      <c r="G588" s="141">
        <v>0</v>
      </c>
      <c r="H588" s="139">
        <v>0</v>
      </c>
      <c r="I588" s="140">
        <v>0</v>
      </c>
      <c r="J588" s="138">
        <v>0</v>
      </c>
      <c r="K588" s="141">
        <v>0</v>
      </c>
      <c r="L588" s="139">
        <v>0</v>
      </c>
      <c r="M588" s="138">
        <v>0</v>
      </c>
      <c r="N588" s="142">
        <v>0</v>
      </c>
      <c r="O588" s="143">
        <v>0</v>
      </c>
      <c r="P588" s="138">
        <v>0</v>
      </c>
      <c r="Q588" s="141">
        <v>0</v>
      </c>
      <c r="R588" s="139"/>
      <c r="S588" s="140">
        <v>0</v>
      </c>
      <c r="T588" s="138">
        <v>0</v>
      </c>
      <c r="U588" s="141">
        <v>0</v>
      </c>
      <c r="V588" s="139">
        <v>0</v>
      </c>
      <c r="W588" s="140">
        <v>0</v>
      </c>
      <c r="X588" s="138">
        <v>0</v>
      </c>
      <c r="Y588" s="141">
        <v>0</v>
      </c>
      <c r="Z588" s="144">
        <v>0</v>
      </c>
      <c r="AA588" s="145">
        <v>0</v>
      </c>
      <c r="AB588" s="172">
        <v>0</v>
      </c>
      <c r="AC588" s="173">
        <v>0</v>
      </c>
      <c r="BI588" s="137" t="s">
        <v>37</v>
      </c>
      <c r="BJ588" s="129">
        <f>B588/B591</f>
        <v>0</v>
      </c>
      <c r="BK588" s="130">
        <f t="shared" ref="BK588" si="10934">C588/C591</f>
        <v>0</v>
      </c>
      <c r="BL588" s="131">
        <f t="shared" ref="BL588" si="10935">D588/D591</f>
        <v>0</v>
      </c>
      <c r="BM588" s="132">
        <f t="shared" ref="BM588" si="10936">E588/E591</f>
        <v>0</v>
      </c>
      <c r="BN588" s="129">
        <f t="shared" ref="BN588" si="10937">F588/F591</f>
        <v>0</v>
      </c>
      <c r="BO588" s="130">
        <f t="shared" ref="BO588" si="10938">G588/G591</f>
        <v>0</v>
      </c>
      <c r="BP588" s="131">
        <f t="shared" ref="BP588" si="10939">H588/H591</f>
        <v>0</v>
      </c>
      <c r="BQ588" s="132">
        <f t="shared" ref="BQ588" si="10940">I588/I591</f>
        <v>0</v>
      </c>
      <c r="BR588" s="129">
        <f t="shared" ref="BR588" si="10941">J588/J591</f>
        <v>0</v>
      </c>
      <c r="BS588" s="130">
        <f t="shared" ref="BS588" si="10942">K588/K591</f>
        <v>0</v>
      </c>
      <c r="BT588" s="131">
        <f t="shared" ref="BT588" si="10943">L588/L591</f>
        <v>0</v>
      </c>
      <c r="BU588" s="129">
        <f t="shared" ref="BU588" si="10944">M588/M591</f>
        <v>0</v>
      </c>
      <c r="BV588" s="133">
        <f t="shared" ref="BV588" si="10945">N588/N591</f>
        <v>0</v>
      </c>
      <c r="BW588" s="134">
        <f t="shared" ref="BW588" si="10946">O588/O591</f>
        <v>0</v>
      </c>
      <c r="BX588" s="129">
        <f t="shared" ref="BX588" si="10947">P588/P591</f>
        <v>0</v>
      </c>
      <c r="BY588" s="130">
        <f t="shared" ref="BY588" si="10948">Q588/Q591</f>
        <v>0</v>
      </c>
      <c r="BZ588" s="131">
        <f t="shared" ref="BZ588" si="10949">R588/R591</f>
        <v>0</v>
      </c>
      <c r="CA588" s="132">
        <f t="shared" ref="CA588" si="10950">S588/S591</f>
        <v>0</v>
      </c>
      <c r="CB588" s="129">
        <f t="shared" ref="CB588" si="10951">T588/T591</f>
        <v>0</v>
      </c>
      <c r="CC588" s="130">
        <f t="shared" ref="CC588" si="10952">U588/U591</f>
        <v>0</v>
      </c>
      <c r="CD588" s="131">
        <f t="shared" ref="CD588" si="10953">V588/V591</f>
        <v>0</v>
      </c>
      <c r="CE588" s="132">
        <f t="shared" ref="CE588" si="10954">W588/W591</f>
        <v>0</v>
      </c>
      <c r="CF588" s="129">
        <f t="shared" ref="CF588" si="10955">X588/X591</f>
        <v>0</v>
      </c>
      <c r="CG588" s="130">
        <f t="shared" ref="CG588" si="10956">Y588/Y591</f>
        <v>0</v>
      </c>
      <c r="CH588" s="131">
        <f t="shared" ref="CH588" si="10957">Z588/Z591</f>
        <v>0</v>
      </c>
      <c r="CI588" s="129">
        <f t="shared" ref="CI588" si="10958">AA588/AA591</f>
        <v>0</v>
      </c>
      <c r="CJ588" s="135">
        <f t="shared" ref="CJ588" si="10959">AB588/AB591</f>
        <v>0</v>
      </c>
      <c r="CK588" s="136">
        <f t="shared" ref="CK588" si="10960">AC588/AC591</f>
        <v>0</v>
      </c>
    </row>
    <row r="589" spans="1:89" x14ac:dyDescent="0.2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ref="AB589:AB590" si="10961">SUM(B589,D589,F589,H589,J589,L589,N589,P589,R589,T589,V589,X589,Z589)</f>
        <v>0</v>
      </c>
      <c r="AC589" s="173">
        <f t="shared" ref="AC589:AC590" si="10962">SUM(C589,E589,G589,I589,K589,M589,O589,Q589,S589,U589,W589,Y589,AA589)</f>
        <v>0</v>
      </c>
      <c r="BI589" s="146" t="s">
        <v>38</v>
      </c>
      <c r="BJ589" s="129">
        <f>B589/B591</f>
        <v>0</v>
      </c>
      <c r="BK589" s="130">
        <f t="shared" ref="BK589" si="10963">C589/C591</f>
        <v>0</v>
      </c>
      <c r="BL589" s="131">
        <f t="shared" ref="BL589" si="10964">D589/D591</f>
        <v>0</v>
      </c>
      <c r="BM589" s="132">
        <f t="shared" ref="BM589" si="10965">E589/E591</f>
        <v>0</v>
      </c>
      <c r="BN589" s="129">
        <f t="shared" ref="BN589" si="10966">F589/F591</f>
        <v>0</v>
      </c>
      <c r="BO589" s="130">
        <f t="shared" ref="BO589" si="10967">G589/G591</f>
        <v>0</v>
      </c>
      <c r="BP589" s="131">
        <f t="shared" ref="BP589" si="10968">H589/H591</f>
        <v>0</v>
      </c>
      <c r="BQ589" s="132">
        <f t="shared" ref="BQ589" si="10969">I589/I591</f>
        <v>0</v>
      </c>
      <c r="BR589" s="129">
        <f t="shared" ref="BR589" si="10970">J589/J591</f>
        <v>0</v>
      </c>
      <c r="BS589" s="130">
        <f t="shared" ref="BS589" si="10971">K589/K591</f>
        <v>0</v>
      </c>
      <c r="BT589" s="131">
        <f t="shared" ref="BT589" si="10972">L589/L591</f>
        <v>0</v>
      </c>
      <c r="BU589" s="129">
        <f t="shared" ref="BU589" si="10973">M589/M591</f>
        <v>0</v>
      </c>
      <c r="BV589" s="133">
        <f t="shared" ref="BV589" si="10974">N589/N591</f>
        <v>0</v>
      </c>
      <c r="BW589" s="134">
        <f t="shared" ref="BW589" si="10975">O589/O591</f>
        <v>0</v>
      </c>
      <c r="BX589" s="129">
        <f t="shared" ref="BX589" si="10976">P589/P591</f>
        <v>0</v>
      </c>
      <c r="BY589" s="130">
        <f t="shared" ref="BY589" si="10977">Q589/Q591</f>
        <v>0</v>
      </c>
      <c r="BZ589" s="131">
        <f t="shared" ref="BZ589" si="10978">R589/R591</f>
        <v>0</v>
      </c>
      <c r="CA589" s="132">
        <f t="shared" ref="CA589" si="10979">S589/S591</f>
        <v>0</v>
      </c>
      <c r="CB589" s="129">
        <f t="shared" ref="CB589" si="10980">T589/T591</f>
        <v>0</v>
      </c>
      <c r="CC589" s="130">
        <f t="shared" ref="CC589" si="10981">U589/U591</f>
        <v>0</v>
      </c>
      <c r="CD589" s="131">
        <f t="shared" ref="CD589" si="10982">V589/V591</f>
        <v>0</v>
      </c>
      <c r="CE589" s="132">
        <f t="shared" ref="CE589" si="10983">W589/W591</f>
        <v>0</v>
      </c>
      <c r="CF589" s="129">
        <f t="shared" ref="CF589" si="10984">X589/X591</f>
        <v>0</v>
      </c>
      <c r="CG589" s="130">
        <f t="shared" ref="CG589" si="10985">Y589/Y591</f>
        <v>0</v>
      </c>
      <c r="CH589" s="131">
        <f t="shared" ref="CH589" si="10986">Z589/Z591</f>
        <v>0</v>
      </c>
      <c r="CI589" s="129">
        <f t="shared" ref="CI589" si="10987">AA589/AA591</f>
        <v>0</v>
      </c>
      <c r="CJ589" s="135">
        <f t="shared" ref="CJ589" si="10988">AB589/AB591</f>
        <v>0</v>
      </c>
      <c r="CK589" s="136">
        <f t="shared" ref="CK589" si="10989">AC589/AC591</f>
        <v>0</v>
      </c>
    </row>
    <row r="590" spans="1:89" ht="13.5" thickBot="1" x14ac:dyDescent="0.25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961"/>
        <v>0</v>
      </c>
      <c r="AC590" s="173">
        <f t="shared" si="10962"/>
        <v>0</v>
      </c>
      <c r="BI590" s="137" t="s">
        <v>39</v>
      </c>
      <c r="BJ590" s="129">
        <f>B590/B591</f>
        <v>0</v>
      </c>
      <c r="BK590" s="130">
        <f t="shared" ref="BK590" si="10990">C590/C591</f>
        <v>0</v>
      </c>
      <c r="BL590" s="131">
        <f t="shared" ref="BL590" si="10991">D590/D591</f>
        <v>0</v>
      </c>
      <c r="BM590" s="132">
        <f t="shared" ref="BM590" si="10992">E590/E591</f>
        <v>0</v>
      </c>
      <c r="BN590" s="129">
        <f t="shared" ref="BN590" si="10993">F590/F591</f>
        <v>0</v>
      </c>
      <c r="BO590" s="130">
        <f t="shared" ref="BO590" si="10994">G590/G591</f>
        <v>0</v>
      </c>
      <c r="BP590" s="131">
        <f t="shared" ref="BP590" si="10995">H590/H591</f>
        <v>0</v>
      </c>
      <c r="BQ590" s="132">
        <f t="shared" ref="BQ590" si="10996">I590/I591</f>
        <v>0</v>
      </c>
      <c r="BR590" s="129">
        <f t="shared" ref="BR590" si="10997">J590/J591</f>
        <v>0</v>
      </c>
      <c r="BS590" s="130">
        <f t="shared" ref="BS590" si="10998">K590/K591</f>
        <v>0</v>
      </c>
      <c r="BT590" s="131">
        <f t="shared" ref="BT590" si="10999">L590/L591</f>
        <v>0</v>
      </c>
      <c r="BU590" s="129">
        <f t="shared" ref="BU590" si="11000">M590/M591</f>
        <v>0</v>
      </c>
      <c r="BV590" s="133">
        <f t="shared" ref="BV590" si="11001">N590/N591</f>
        <v>0</v>
      </c>
      <c r="BW590" s="134">
        <f t="shared" ref="BW590" si="11002">O590/O591</f>
        <v>0</v>
      </c>
      <c r="BX590" s="129">
        <f t="shared" ref="BX590" si="11003">P590/P591</f>
        <v>0</v>
      </c>
      <c r="BY590" s="130">
        <f t="shared" ref="BY590" si="11004">Q590/Q591</f>
        <v>0</v>
      </c>
      <c r="BZ590" s="131">
        <f t="shared" ref="BZ590" si="11005">R590/R591</f>
        <v>0</v>
      </c>
      <c r="CA590" s="132">
        <f t="shared" ref="CA590" si="11006">S590/S591</f>
        <v>0</v>
      </c>
      <c r="CB590" s="129">
        <f t="shared" ref="CB590" si="11007">T590/T591</f>
        <v>0</v>
      </c>
      <c r="CC590" s="130">
        <f t="shared" ref="CC590" si="11008">U590/U591</f>
        <v>0</v>
      </c>
      <c r="CD590" s="131">
        <f t="shared" ref="CD590" si="11009">V590/V591</f>
        <v>0</v>
      </c>
      <c r="CE590" s="132">
        <f t="shared" ref="CE590" si="11010">W590/W591</f>
        <v>0</v>
      </c>
      <c r="CF590" s="129">
        <f t="shared" ref="CF590" si="11011">X590/X591</f>
        <v>0</v>
      </c>
      <c r="CG590" s="130">
        <f t="shared" ref="CG590" si="11012">Y590/Y591</f>
        <v>0</v>
      </c>
      <c r="CH590" s="131">
        <f t="shared" ref="CH590" si="11013">Z590/Z591</f>
        <v>0</v>
      </c>
      <c r="CI590" s="129">
        <f t="shared" ref="CI590" si="11014">AA590/AA591</f>
        <v>0</v>
      </c>
      <c r="CJ590" s="135">
        <f t="shared" ref="CJ590" si="11015">AB590/AB591</f>
        <v>0</v>
      </c>
      <c r="CK590" s="136">
        <f t="shared" ref="CK590" si="11016">AC590/AC591</f>
        <v>0</v>
      </c>
    </row>
    <row r="591" spans="1:89" ht="14.25" thickTop="1" thickBot="1" x14ac:dyDescent="0.25">
      <c r="A591" s="269" t="s">
        <v>13</v>
      </c>
      <c r="B591" s="20">
        <f t="shared" ref="B591:AA591" si="11017">SUM(B568:B590)</f>
        <v>9620</v>
      </c>
      <c r="C591" s="21">
        <f t="shared" si="11017"/>
        <v>8654</v>
      </c>
      <c r="D591" s="20">
        <f t="shared" si="11017"/>
        <v>4771</v>
      </c>
      <c r="E591" s="21">
        <f t="shared" si="11017"/>
        <v>4253</v>
      </c>
      <c r="F591" s="20">
        <f t="shared" si="11017"/>
        <v>12429</v>
      </c>
      <c r="G591" s="21">
        <f t="shared" si="11017"/>
        <v>9490</v>
      </c>
      <c r="H591" s="20">
        <f t="shared" si="11017"/>
        <v>13642</v>
      </c>
      <c r="I591" s="21">
        <f t="shared" si="11017"/>
        <v>13623</v>
      </c>
      <c r="J591" s="20">
        <f t="shared" si="11017"/>
        <v>2699</v>
      </c>
      <c r="K591" s="21">
        <f t="shared" si="11017"/>
        <v>2715</v>
      </c>
      <c r="L591" s="20">
        <f t="shared" si="11017"/>
        <v>7115</v>
      </c>
      <c r="M591" s="21">
        <f t="shared" si="11017"/>
        <v>7439</v>
      </c>
      <c r="N591" s="20">
        <f t="shared" si="11017"/>
        <v>14422</v>
      </c>
      <c r="O591" s="21">
        <f t="shared" si="11017"/>
        <v>15202</v>
      </c>
      <c r="P591" s="20">
        <f t="shared" si="11017"/>
        <v>7035</v>
      </c>
      <c r="Q591" s="21">
        <f t="shared" si="11017"/>
        <v>7940</v>
      </c>
      <c r="R591" s="20">
        <f t="shared" si="11017"/>
        <v>9145</v>
      </c>
      <c r="S591" s="21">
        <f t="shared" si="11017"/>
        <v>9894</v>
      </c>
      <c r="T591" s="20">
        <f t="shared" si="11017"/>
        <v>1877</v>
      </c>
      <c r="U591" s="21">
        <f t="shared" si="11017"/>
        <v>2417</v>
      </c>
      <c r="V591" s="20">
        <f t="shared" si="11017"/>
        <v>6969</v>
      </c>
      <c r="W591" s="21">
        <f t="shared" si="11017"/>
        <v>9027</v>
      </c>
      <c r="X591" s="20">
        <f t="shared" si="11017"/>
        <v>6568</v>
      </c>
      <c r="Y591" s="21">
        <f t="shared" si="11017"/>
        <v>4416</v>
      </c>
      <c r="Z591" s="20">
        <f t="shared" si="11017"/>
        <v>13978</v>
      </c>
      <c r="AA591" s="21">
        <f t="shared" si="11017"/>
        <v>14983</v>
      </c>
      <c r="AB591" s="174">
        <f t="shared" ref="AB591:AC591" si="11018">SUM(AB567:AB590)</f>
        <v>110270</v>
      </c>
      <c r="AC591" s="175">
        <f t="shared" si="11018"/>
        <v>110053</v>
      </c>
      <c r="BI591" s="269" t="s">
        <v>13</v>
      </c>
      <c r="BJ591" s="155">
        <f>SUM(BJ567:BJ590)</f>
        <v>1</v>
      </c>
      <c r="BK591" s="156">
        <f t="shared" ref="BK591:CK591" si="11019">SUM(BK567:BK590)</f>
        <v>1</v>
      </c>
      <c r="BL591" s="155">
        <f t="shared" si="11019"/>
        <v>1</v>
      </c>
      <c r="BM591" s="156">
        <f t="shared" si="11019"/>
        <v>1.0000000000000002</v>
      </c>
      <c r="BN591" s="155">
        <f t="shared" si="11019"/>
        <v>0.99999999999999978</v>
      </c>
      <c r="BO591" s="156">
        <f t="shared" si="11019"/>
        <v>1.0000000000000002</v>
      </c>
      <c r="BP591" s="155">
        <f t="shared" si="11019"/>
        <v>1</v>
      </c>
      <c r="BQ591" s="156">
        <f t="shared" si="11019"/>
        <v>1</v>
      </c>
      <c r="BR591" s="155">
        <f t="shared" si="11019"/>
        <v>1</v>
      </c>
      <c r="BS591" s="156">
        <f t="shared" si="11019"/>
        <v>0.99999999999999978</v>
      </c>
      <c r="BT591" s="155">
        <f t="shared" si="11019"/>
        <v>1</v>
      </c>
      <c r="BU591" s="156">
        <f t="shared" si="11019"/>
        <v>0.99999999999999989</v>
      </c>
      <c r="BV591" s="155">
        <f t="shared" si="11019"/>
        <v>1</v>
      </c>
      <c r="BW591" s="156">
        <f t="shared" si="11019"/>
        <v>1</v>
      </c>
      <c r="BX591" s="155">
        <f t="shared" si="11019"/>
        <v>0.99999999999999989</v>
      </c>
      <c r="BY591" s="156">
        <f t="shared" si="11019"/>
        <v>0.99999999999999989</v>
      </c>
      <c r="BZ591" s="155">
        <f t="shared" si="11019"/>
        <v>0.99999999999999989</v>
      </c>
      <c r="CA591" s="156">
        <f t="shared" si="11019"/>
        <v>1</v>
      </c>
      <c r="CB591" s="155">
        <f t="shared" si="11019"/>
        <v>1</v>
      </c>
      <c r="CC591" s="156">
        <f t="shared" si="11019"/>
        <v>0.99999999999999989</v>
      </c>
      <c r="CD591" s="155">
        <f t="shared" si="11019"/>
        <v>1</v>
      </c>
      <c r="CE591" s="156">
        <f t="shared" si="11019"/>
        <v>1</v>
      </c>
      <c r="CF591" s="155">
        <f t="shared" si="11019"/>
        <v>1</v>
      </c>
      <c r="CG591" s="156">
        <f t="shared" si="11019"/>
        <v>0.99999999999999978</v>
      </c>
      <c r="CH591" s="155">
        <f t="shared" si="11019"/>
        <v>1</v>
      </c>
      <c r="CI591" s="156">
        <f t="shared" si="11019"/>
        <v>1</v>
      </c>
      <c r="CJ591" s="155">
        <f t="shared" si="11019"/>
        <v>1</v>
      </c>
      <c r="CK591" s="156">
        <f t="shared" si="11019"/>
        <v>1</v>
      </c>
    </row>
    <row r="592" spans="1:89" ht="13.5" thickTop="1" x14ac:dyDescent="0.2">
      <c r="A592" s="187"/>
    </row>
    <row r="594" spans="1:89" x14ac:dyDescent="0.2">
      <c r="A594" s="301">
        <f>+A563+1</f>
        <v>44306</v>
      </c>
      <c r="B594" s="301"/>
      <c r="C594" s="301"/>
      <c r="D594" s="301"/>
      <c r="BI594" s="300">
        <f>+BI532+2</f>
        <v>44306</v>
      </c>
      <c r="BJ594" s="300"/>
      <c r="BK594" s="300"/>
      <c r="BL594" s="300"/>
    </row>
    <row r="595" spans="1:89" ht="13.5" thickBot="1" x14ac:dyDescent="0.25">
      <c r="AE595" s="272" t="s">
        <v>84</v>
      </c>
    </row>
    <row r="596" spans="1:89" ht="14.25" thickTop="1" thickBot="1" x14ac:dyDescent="0.25">
      <c r="A596" s="298" t="s">
        <v>0</v>
      </c>
      <c r="B596" s="292" t="s">
        <v>1</v>
      </c>
      <c r="C596" s="293"/>
      <c r="D596" s="292" t="s">
        <v>2</v>
      </c>
      <c r="E596" s="293"/>
      <c r="F596" s="292" t="s">
        <v>3</v>
      </c>
      <c r="G596" s="293"/>
      <c r="H596" s="292" t="s">
        <v>4</v>
      </c>
      <c r="I596" s="293"/>
      <c r="J596" s="292" t="s">
        <v>5</v>
      </c>
      <c r="K596" s="293"/>
      <c r="L596" s="292" t="s">
        <v>6</v>
      </c>
      <c r="M596" s="293"/>
      <c r="N596" s="292" t="s">
        <v>7</v>
      </c>
      <c r="O596" s="293"/>
      <c r="P596" s="292" t="s">
        <v>8</v>
      </c>
      <c r="Q596" s="293"/>
      <c r="R596" s="292" t="s">
        <v>9</v>
      </c>
      <c r="S596" s="293"/>
      <c r="T596" s="292" t="s">
        <v>10</v>
      </c>
      <c r="U596" s="293"/>
      <c r="V596" s="292" t="s">
        <v>11</v>
      </c>
      <c r="W596" s="293"/>
      <c r="X596" s="292" t="s">
        <v>12</v>
      </c>
      <c r="Y596" s="293"/>
      <c r="Z596" s="294" t="s">
        <v>40</v>
      </c>
      <c r="AA596" s="295"/>
      <c r="AB596" s="296" t="s">
        <v>41</v>
      </c>
      <c r="AC596" s="297"/>
      <c r="AE596" s="298" t="s">
        <v>0</v>
      </c>
      <c r="AF596" s="292" t="s">
        <v>1</v>
      </c>
      <c r="AG596" s="293"/>
      <c r="AH596" s="292" t="s">
        <v>2</v>
      </c>
      <c r="AI596" s="293"/>
      <c r="AJ596" s="292" t="s">
        <v>3</v>
      </c>
      <c r="AK596" s="293"/>
      <c r="AL596" s="292" t="s">
        <v>4</v>
      </c>
      <c r="AM596" s="293"/>
      <c r="AN596" s="292" t="s">
        <v>5</v>
      </c>
      <c r="AO596" s="293"/>
      <c r="AP596" s="292" t="s">
        <v>6</v>
      </c>
      <c r="AQ596" s="293"/>
      <c r="AR596" s="292" t="s">
        <v>7</v>
      </c>
      <c r="AS596" s="293"/>
      <c r="AT596" s="292" t="s">
        <v>8</v>
      </c>
      <c r="AU596" s="293"/>
      <c r="AV596" s="292" t="s">
        <v>9</v>
      </c>
      <c r="AW596" s="293"/>
      <c r="AX596" s="292" t="s">
        <v>10</v>
      </c>
      <c r="AY596" s="293"/>
      <c r="AZ596" s="292" t="s">
        <v>11</v>
      </c>
      <c r="BA596" s="293"/>
      <c r="BB596" s="292" t="s">
        <v>12</v>
      </c>
      <c r="BC596" s="293"/>
      <c r="BD596" s="294" t="s">
        <v>40</v>
      </c>
      <c r="BE596" s="295"/>
      <c r="BF596" s="296" t="s">
        <v>41</v>
      </c>
      <c r="BG596" s="297"/>
      <c r="BI596" s="298" t="s">
        <v>0</v>
      </c>
      <c r="BJ596" s="292" t="s">
        <v>1</v>
      </c>
      <c r="BK596" s="293"/>
      <c r="BL596" s="292" t="s">
        <v>2</v>
      </c>
      <c r="BM596" s="293"/>
      <c r="BN596" s="292" t="s">
        <v>3</v>
      </c>
      <c r="BO596" s="293"/>
      <c r="BP596" s="292" t="s">
        <v>4</v>
      </c>
      <c r="BQ596" s="293"/>
      <c r="BR596" s="292" t="s">
        <v>5</v>
      </c>
      <c r="BS596" s="293"/>
      <c r="BT596" s="292" t="s">
        <v>6</v>
      </c>
      <c r="BU596" s="293"/>
      <c r="BV596" s="292" t="s">
        <v>7</v>
      </c>
      <c r="BW596" s="293"/>
      <c r="BX596" s="292" t="s">
        <v>8</v>
      </c>
      <c r="BY596" s="293"/>
      <c r="BZ596" s="292" t="s">
        <v>9</v>
      </c>
      <c r="CA596" s="293"/>
      <c r="CB596" s="292" t="s">
        <v>10</v>
      </c>
      <c r="CC596" s="293"/>
      <c r="CD596" s="292" t="s">
        <v>11</v>
      </c>
      <c r="CE596" s="293"/>
      <c r="CF596" s="292" t="s">
        <v>12</v>
      </c>
      <c r="CG596" s="293"/>
      <c r="CH596" s="294" t="s">
        <v>40</v>
      </c>
      <c r="CI596" s="295"/>
      <c r="CJ596" s="292" t="s">
        <v>41</v>
      </c>
      <c r="CK596" s="293"/>
    </row>
    <row r="597" spans="1:89" ht="15" thickTop="1" thickBot="1" x14ac:dyDescent="0.3">
      <c r="A597" s="299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9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9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3.5" thickTop="1" x14ac:dyDescent="0.2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5" t="str">
        <f>$AE$9</f>
        <v>07:00 - 07:59</v>
      </c>
      <c r="AF598" s="126">
        <f>SUMIF($A$9:$A$32,$AE598,B$598:B$621)</f>
        <v>960</v>
      </c>
      <c r="AG598" s="186">
        <f t="shared" ref="AG598:AV600" si="11020">SUMIF($A$9:$A$32,$AE598,C$598:C$621)</f>
        <v>570</v>
      </c>
      <c r="AH598" s="127">
        <f t="shared" si="11020"/>
        <v>400</v>
      </c>
      <c r="AI598" s="180">
        <f t="shared" si="11020"/>
        <v>319</v>
      </c>
      <c r="AJ598" s="126">
        <f t="shared" si="11020"/>
        <v>1231</v>
      </c>
      <c r="AK598" s="128">
        <f t="shared" si="11020"/>
        <v>610</v>
      </c>
      <c r="AL598" s="127">
        <f t="shared" si="11020"/>
        <v>1076</v>
      </c>
      <c r="AM598" s="180">
        <f t="shared" si="11020"/>
        <v>868</v>
      </c>
      <c r="AN598" s="126">
        <f t="shared" si="11020"/>
        <v>139</v>
      </c>
      <c r="AO598" s="128">
        <f t="shared" si="11020"/>
        <v>340</v>
      </c>
      <c r="AP598" s="127">
        <f t="shared" si="11020"/>
        <v>390</v>
      </c>
      <c r="AQ598" s="126">
        <f t="shared" si="11020"/>
        <v>909</v>
      </c>
      <c r="AR598" s="179">
        <f t="shared" si="11020"/>
        <v>1191</v>
      </c>
      <c r="AS598" s="181">
        <f t="shared" si="11020"/>
        <v>1584</v>
      </c>
      <c r="AT598" s="126">
        <f t="shared" si="11020"/>
        <v>727</v>
      </c>
      <c r="AU598" s="128">
        <f t="shared" si="11020"/>
        <v>748</v>
      </c>
      <c r="AV598" s="127">
        <f t="shared" si="11020"/>
        <v>829</v>
      </c>
      <c r="AW598" s="180">
        <f t="shared" ref="AW598:BE600" si="11021">SUMIF($A$9:$A$32,$AE598,S$598:S$621)</f>
        <v>722</v>
      </c>
      <c r="AX598" s="126">
        <f t="shared" si="11021"/>
        <v>113</v>
      </c>
      <c r="AY598" s="128">
        <f t="shared" si="11021"/>
        <v>416</v>
      </c>
      <c r="AZ598" s="127">
        <f t="shared" si="11021"/>
        <v>413</v>
      </c>
      <c r="BA598" s="180">
        <f t="shared" si="11021"/>
        <v>786</v>
      </c>
      <c r="BB598" s="126">
        <f t="shared" si="11021"/>
        <v>582</v>
      </c>
      <c r="BC598" s="128">
        <f t="shared" si="11021"/>
        <v>623</v>
      </c>
      <c r="BD598" s="184">
        <f t="shared" si="11021"/>
        <v>1031</v>
      </c>
      <c r="BE598" s="185">
        <f t="shared" si="11021"/>
        <v>1104</v>
      </c>
      <c r="BF598" s="170">
        <f>AF598+AH598+AJ598+AL598+AN598+AP598+AR598+AT598+AV598+AX598+AZ598+BB598+BD598</f>
        <v>9082</v>
      </c>
      <c r="BG598" s="171">
        <f>AG598+AI598+AK598+AM598+AO598+AQ598+AS598+AU598+AW598+AY598+BA598+BC598+BE598</f>
        <v>9599</v>
      </c>
      <c r="BI598" s="125" t="s">
        <v>16</v>
      </c>
      <c r="BJ598" s="129">
        <f>B598/B622</f>
        <v>0</v>
      </c>
      <c r="BK598" s="130">
        <f t="shared" ref="BK598" si="11022">C598/C622</f>
        <v>0</v>
      </c>
      <c r="BL598" s="131">
        <f t="shared" ref="BL598" si="11023">D598/D622</f>
        <v>0</v>
      </c>
      <c r="BM598" s="132">
        <f t="shared" ref="BM598" si="11024">E598/E622</f>
        <v>0</v>
      </c>
      <c r="BN598" s="129">
        <f t="shared" ref="BN598" si="11025">F598/F622</f>
        <v>0</v>
      </c>
      <c r="BO598" s="130">
        <f t="shared" ref="BO598" si="11026">G598/G622</f>
        <v>0</v>
      </c>
      <c r="BP598" s="131">
        <f t="shared" ref="BP598" si="11027">H598/H622</f>
        <v>0</v>
      </c>
      <c r="BQ598" s="132">
        <f t="shared" ref="BQ598" si="11028">I598/I622</f>
        <v>0</v>
      </c>
      <c r="BR598" s="129">
        <f t="shared" ref="BR598" si="11029">J598/J622</f>
        <v>0</v>
      </c>
      <c r="BS598" s="130">
        <f t="shared" ref="BS598" si="11030">K598/K622</f>
        <v>0</v>
      </c>
      <c r="BT598" s="131">
        <f t="shared" ref="BT598" si="11031">L598/L622</f>
        <v>0</v>
      </c>
      <c r="BU598" s="129">
        <f t="shared" ref="BU598" si="11032">M598/M622</f>
        <v>0</v>
      </c>
      <c r="BV598" s="133">
        <f t="shared" ref="BV598" si="11033">N598/N622</f>
        <v>0</v>
      </c>
      <c r="BW598" s="134">
        <f t="shared" ref="BW598" si="11034">O598/O622</f>
        <v>0</v>
      </c>
      <c r="BX598" s="129">
        <f t="shared" ref="BX598" si="11035">P598/P622</f>
        <v>0</v>
      </c>
      <c r="BY598" s="130">
        <f t="shared" ref="BY598" si="11036">Q598/Q622</f>
        <v>0</v>
      </c>
      <c r="BZ598" s="131">
        <f t="shared" ref="BZ598" si="11037">R598/R622</f>
        <v>0</v>
      </c>
      <c r="CA598" s="132">
        <f t="shared" ref="CA598" si="11038">S598/S622</f>
        <v>0</v>
      </c>
      <c r="CB598" s="129">
        <f t="shared" ref="CB598" si="11039">T598/T622</f>
        <v>0</v>
      </c>
      <c r="CC598" s="130">
        <f t="shared" ref="CC598" si="11040">U598/U622</f>
        <v>0</v>
      </c>
      <c r="CD598" s="131">
        <f t="shared" ref="CD598" si="11041">V598/V622</f>
        <v>0</v>
      </c>
      <c r="CE598" s="132">
        <f t="shared" ref="CE598" si="11042">W598/W622</f>
        <v>0</v>
      </c>
      <c r="CF598" s="129">
        <f t="shared" ref="CF598" si="11043">X598/X622</f>
        <v>0</v>
      </c>
      <c r="CG598" s="130">
        <f t="shared" ref="CG598" si="11044">Y598/Y622</f>
        <v>0</v>
      </c>
      <c r="CH598" s="131">
        <f t="shared" ref="CH598" si="11045">Z598/Z622</f>
        <v>0</v>
      </c>
      <c r="CI598" s="129">
        <f t="shared" ref="CI598" si="11046">AA598/AA622</f>
        <v>0</v>
      </c>
      <c r="CJ598" s="135">
        <f t="shared" ref="CJ598" si="11047">AB598/AB622</f>
        <v>0</v>
      </c>
      <c r="CK598" s="136">
        <f t="shared" ref="CK598" si="11048">AC598/AC622</f>
        <v>0</v>
      </c>
    </row>
    <row r="599" spans="1:89" x14ac:dyDescent="0.2">
      <c r="A599" s="137" t="s">
        <v>17</v>
      </c>
      <c r="B599" s="189">
        <v>80</v>
      </c>
      <c r="C599" s="190">
        <v>0</v>
      </c>
      <c r="D599" s="191">
        <v>50</v>
      </c>
      <c r="E599" s="192">
        <v>1</v>
      </c>
      <c r="F599" s="189">
        <v>319</v>
      </c>
      <c r="G599" s="193">
        <v>1</v>
      </c>
      <c r="H599" s="191">
        <v>171</v>
      </c>
      <c r="I599" s="192">
        <v>9</v>
      </c>
      <c r="J599" s="189">
        <v>6</v>
      </c>
      <c r="K599" s="193">
        <v>6</v>
      </c>
      <c r="L599" s="191">
        <v>7</v>
      </c>
      <c r="M599" s="189">
        <v>17</v>
      </c>
      <c r="N599" s="194">
        <v>73</v>
      </c>
      <c r="O599" s="195">
        <v>7</v>
      </c>
      <c r="P599" s="189">
        <v>16</v>
      </c>
      <c r="Q599" s="193">
        <v>0</v>
      </c>
      <c r="R599" s="191">
        <v>6</v>
      </c>
      <c r="S599" s="192">
        <v>0</v>
      </c>
      <c r="T599" s="189">
        <v>0</v>
      </c>
      <c r="U599" s="193">
        <v>0</v>
      </c>
      <c r="V599" s="191">
        <v>0</v>
      </c>
      <c r="W599" s="192">
        <v>0</v>
      </c>
      <c r="X599" s="189">
        <v>0</v>
      </c>
      <c r="Y599" s="193">
        <v>0</v>
      </c>
      <c r="Z599" s="191">
        <v>0</v>
      </c>
      <c r="AA599" s="189">
        <v>0</v>
      </c>
      <c r="AB599" s="172">
        <f t="shared" ref="AB599:AB621" si="11049">SUM(B599,D599,F599,H599,J599,L599,N599,P599,R599,T599,V599,X599,Z599)</f>
        <v>728</v>
      </c>
      <c r="AC599" s="173">
        <f t="shared" ref="AC599:AC621" si="11050">SUM(C599,E599,G599,I599,K599,M599,O599,Q599,S599,U599,W599,Y599,AA599)</f>
        <v>41</v>
      </c>
      <c r="AE599" s="277" t="str">
        <f>$AE$10</f>
        <v>08:00 - 08:59</v>
      </c>
      <c r="AF599" s="126">
        <f>SUMIF($A$9:$A$32,$AE599,B$598:B$621)</f>
        <v>745</v>
      </c>
      <c r="AG599" s="190">
        <f t="shared" si="11020"/>
        <v>378</v>
      </c>
      <c r="AH599" s="191">
        <f t="shared" si="11020"/>
        <v>291</v>
      </c>
      <c r="AI599" s="192">
        <f t="shared" si="11020"/>
        <v>246</v>
      </c>
      <c r="AJ599" s="278">
        <f t="shared" si="11020"/>
        <v>1068</v>
      </c>
      <c r="AK599" s="193">
        <f t="shared" si="11020"/>
        <v>416</v>
      </c>
      <c r="AL599" s="191">
        <f t="shared" si="11020"/>
        <v>1024</v>
      </c>
      <c r="AM599" s="192">
        <f t="shared" si="11020"/>
        <v>661</v>
      </c>
      <c r="AN599" s="278">
        <f t="shared" si="11020"/>
        <v>105</v>
      </c>
      <c r="AO599" s="193">
        <f t="shared" si="11020"/>
        <v>345</v>
      </c>
      <c r="AP599" s="191">
        <f t="shared" si="11020"/>
        <v>304</v>
      </c>
      <c r="AQ599" s="278">
        <f t="shared" si="11020"/>
        <v>946</v>
      </c>
      <c r="AR599" s="194">
        <f t="shared" si="11020"/>
        <v>1018</v>
      </c>
      <c r="AS599" s="195">
        <f t="shared" si="11020"/>
        <v>1297</v>
      </c>
      <c r="AT599" s="278">
        <f t="shared" si="11020"/>
        <v>609</v>
      </c>
      <c r="AU599" s="193">
        <f t="shared" si="11020"/>
        <v>592</v>
      </c>
      <c r="AV599" s="191">
        <f t="shared" si="11020"/>
        <v>845</v>
      </c>
      <c r="AW599" s="192">
        <f t="shared" si="11021"/>
        <v>520</v>
      </c>
      <c r="AX599" s="278">
        <f t="shared" si="11021"/>
        <v>126</v>
      </c>
      <c r="AY599" s="193">
        <f t="shared" si="11021"/>
        <v>259</v>
      </c>
      <c r="AZ599" s="191">
        <f t="shared" si="11021"/>
        <v>349</v>
      </c>
      <c r="BA599" s="192">
        <f t="shared" si="11021"/>
        <v>663</v>
      </c>
      <c r="BB599" s="278">
        <f t="shared" si="11021"/>
        <v>479</v>
      </c>
      <c r="BC599" s="193">
        <f t="shared" si="11021"/>
        <v>509</v>
      </c>
      <c r="BD599" s="191">
        <f t="shared" si="11021"/>
        <v>916</v>
      </c>
      <c r="BE599" s="278">
        <f t="shared" si="11021"/>
        <v>1135</v>
      </c>
      <c r="BF599" s="172">
        <f>SUM(AF599,AH599,AJ599,AL599,AN599,AP599,AR599,AT599,AV599,AX599,AZ599,BB599,BD599)</f>
        <v>7879</v>
      </c>
      <c r="BG599" s="173">
        <f>SUM(AG599,AI599,AK599,AM599,AO599,AQ599,AS599,AU599,AW599,AY599,BA599,BC599,BE599)</f>
        <v>7967</v>
      </c>
      <c r="BI599" s="137" t="s">
        <v>17</v>
      </c>
      <c r="BJ599" s="129">
        <f>B599/B622</f>
        <v>1.0115058793779238E-2</v>
      </c>
      <c r="BK599" s="130">
        <f t="shared" ref="BK599" si="11051">C599/C622</f>
        <v>0</v>
      </c>
      <c r="BL599" s="131">
        <f t="shared" ref="BL599" si="11052">D599/D622</f>
        <v>1.3657470636438131E-2</v>
      </c>
      <c r="BM599" s="132">
        <f t="shared" ref="BM599" si="11053">E599/E622</f>
        <v>2.5974025974025974E-4</v>
      </c>
      <c r="BN599" s="129">
        <f t="shared" ref="BN599" si="11054">F599/F622</f>
        <v>3.0074479117563873E-2</v>
      </c>
      <c r="BO599" s="130">
        <f t="shared" ref="BO599" si="11055">G599/G622</f>
        <v>1.0560777273207308E-4</v>
      </c>
      <c r="BP599" s="131">
        <f t="shared" ref="BP599" si="11056">H599/H622</f>
        <v>1.3894531567400666E-2</v>
      </c>
      <c r="BQ599" s="132">
        <f t="shared" ref="BQ599" si="11057">I599/I622</f>
        <v>6.925207756232687E-4</v>
      </c>
      <c r="BR599" s="129">
        <f t="shared" ref="BR599" si="11058">J599/J622</f>
        <v>2.425222312045271E-3</v>
      </c>
      <c r="BS599" s="130">
        <f t="shared" ref="BS599" si="11059">K599/K622</f>
        <v>2.3818975784041284E-3</v>
      </c>
      <c r="BT599" s="131">
        <f t="shared" ref="BT599" si="11060">L599/L622</f>
        <v>1.004016064257028E-3</v>
      </c>
      <c r="BU599" s="129">
        <f t="shared" ref="BU599" si="11061">M599/M622</f>
        <v>2.5088547815820543E-3</v>
      </c>
      <c r="BV599" s="133">
        <f t="shared" ref="BV599" si="11062">N599/N622</f>
        <v>5.1535474761736678E-3</v>
      </c>
      <c r="BW599" s="134">
        <f t="shared" ref="BW599" si="11063">O599/O622</f>
        <v>4.9747708052021893E-4</v>
      </c>
      <c r="BX599" s="129">
        <f t="shared" ref="BX599" si="11064">P599/P622</f>
        <v>2.2522522522522522E-3</v>
      </c>
      <c r="BY599" s="130">
        <f t="shared" ref="BY599" si="11065">Q599/Q622</f>
        <v>0</v>
      </c>
      <c r="BZ599" s="131">
        <f t="shared" ref="BZ599" si="11066">R599/R622</f>
        <v>7.0274068868587491E-4</v>
      </c>
      <c r="CA599" s="132">
        <f t="shared" ref="CA599" si="11067">S599/S622</f>
        <v>0</v>
      </c>
      <c r="CB599" s="129">
        <f t="shared" ref="CB599" si="11068">T599/T622</f>
        <v>0</v>
      </c>
      <c r="CC599" s="130">
        <f t="shared" ref="CC599" si="11069">U599/U622</f>
        <v>0</v>
      </c>
      <c r="CD599" s="131">
        <f t="shared" ref="CD599" si="11070">V599/V622</f>
        <v>0</v>
      </c>
      <c r="CE599" s="132">
        <f t="shared" ref="CE599" si="11071">W599/W622</f>
        <v>0</v>
      </c>
      <c r="CF599" s="129">
        <f t="shared" ref="CF599" si="11072">X599/X622</f>
        <v>0</v>
      </c>
      <c r="CG599" s="130">
        <f t="shared" ref="CG599" si="11073">Y599/Y622</f>
        <v>0</v>
      </c>
      <c r="CH599" s="131">
        <f t="shared" ref="CH599" si="11074">Z599/Z622</f>
        <v>0</v>
      </c>
      <c r="CI599" s="129">
        <f t="shared" ref="CI599" si="11075">AA599/AA622</f>
        <v>0</v>
      </c>
      <c r="CJ599" s="135">
        <f t="shared" ref="CJ599" si="11076">AB599/AB622</f>
        <v>7.2089914343714413E-3</v>
      </c>
      <c r="CK599" s="136">
        <f t="shared" ref="CK599" si="11077">AC599/AC622</f>
        <v>4.0685904814829517E-4</v>
      </c>
    </row>
    <row r="600" spans="1:89" ht="13.5" thickBot="1" x14ac:dyDescent="0.25">
      <c r="A600" s="146" t="s">
        <v>18</v>
      </c>
      <c r="B600" s="196">
        <v>596</v>
      </c>
      <c r="C600" s="197">
        <v>0</v>
      </c>
      <c r="D600" s="198">
        <v>250</v>
      </c>
      <c r="E600" s="199">
        <v>47</v>
      </c>
      <c r="F600" s="196">
        <v>1042</v>
      </c>
      <c r="G600" s="200">
        <v>157</v>
      </c>
      <c r="H600" s="198">
        <v>769</v>
      </c>
      <c r="I600" s="199">
        <v>294</v>
      </c>
      <c r="J600" s="196">
        <v>45</v>
      </c>
      <c r="K600" s="200">
        <v>73</v>
      </c>
      <c r="L600" s="198">
        <v>142</v>
      </c>
      <c r="M600" s="196">
        <v>314</v>
      </c>
      <c r="N600" s="201">
        <v>618</v>
      </c>
      <c r="O600" s="202">
        <v>706</v>
      </c>
      <c r="P600" s="196">
        <v>283</v>
      </c>
      <c r="Q600" s="200">
        <v>482</v>
      </c>
      <c r="R600" s="198">
        <v>302</v>
      </c>
      <c r="S600" s="199">
        <v>364</v>
      </c>
      <c r="T600" s="196">
        <v>47</v>
      </c>
      <c r="U600" s="200">
        <v>139</v>
      </c>
      <c r="V600" s="198">
        <v>187</v>
      </c>
      <c r="W600" s="199">
        <v>442</v>
      </c>
      <c r="X600" s="196">
        <v>319</v>
      </c>
      <c r="Y600" s="200">
        <v>174</v>
      </c>
      <c r="Z600" s="198">
        <v>600</v>
      </c>
      <c r="AA600" s="196">
        <v>474</v>
      </c>
      <c r="AB600" s="172">
        <f t="shared" si="11049"/>
        <v>5200</v>
      </c>
      <c r="AC600" s="173">
        <f t="shared" si="11050"/>
        <v>3666</v>
      </c>
      <c r="AE600" s="275">
        <f>$AE$11</f>
        <v>0</v>
      </c>
      <c r="AF600" s="126">
        <f>SUMIF($A$9:$A$32,$AE600,B$598:B$621)</f>
        <v>0</v>
      </c>
      <c r="AG600" s="197">
        <f t="shared" si="11020"/>
        <v>0</v>
      </c>
      <c r="AH600" s="198">
        <f t="shared" si="11020"/>
        <v>0</v>
      </c>
      <c r="AI600" s="199">
        <f t="shared" si="11020"/>
        <v>0</v>
      </c>
      <c r="AJ600" s="196">
        <f t="shared" si="11020"/>
        <v>0</v>
      </c>
      <c r="AK600" s="200">
        <f t="shared" si="11020"/>
        <v>0</v>
      </c>
      <c r="AL600" s="198">
        <f t="shared" si="11020"/>
        <v>0</v>
      </c>
      <c r="AM600" s="199">
        <f t="shared" si="11020"/>
        <v>0</v>
      </c>
      <c r="AN600" s="196">
        <f t="shared" si="11020"/>
        <v>0</v>
      </c>
      <c r="AO600" s="200">
        <f t="shared" si="11020"/>
        <v>0</v>
      </c>
      <c r="AP600" s="198">
        <f t="shared" si="11020"/>
        <v>0</v>
      </c>
      <c r="AQ600" s="196">
        <f t="shared" si="11020"/>
        <v>0</v>
      </c>
      <c r="AR600" s="201">
        <f t="shared" si="11020"/>
        <v>0</v>
      </c>
      <c r="AS600" s="202">
        <f t="shared" si="11020"/>
        <v>0</v>
      </c>
      <c r="AT600" s="196">
        <f t="shared" si="11020"/>
        <v>0</v>
      </c>
      <c r="AU600" s="200">
        <f t="shared" si="11020"/>
        <v>0</v>
      </c>
      <c r="AV600" s="198">
        <f t="shared" si="11020"/>
        <v>0</v>
      </c>
      <c r="AW600" s="199">
        <f t="shared" si="11021"/>
        <v>0</v>
      </c>
      <c r="AX600" s="196">
        <f t="shared" si="11021"/>
        <v>0</v>
      </c>
      <c r="AY600" s="200">
        <f t="shared" si="11021"/>
        <v>0</v>
      </c>
      <c r="AZ600" s="198">
        <f t="shared" si="11021"/>
        <v>0</v>
      </c>
      <c r="BA600" s="199">
        <f t="shared" si="11021"/>
        <v>0</v>
      </c>
      <c r="BB600" s="196">
        <f t="shared" si="11021"/>
        <v>0</v>
      </c>
      <c r="BC600" s="200">
        <f t="shared" si="11021"/>
        <v>0</v>
      </c>
      <c r="BD600" s="198">
        <f t="shared" si="11021"/>
        <v>0</v>
      </c>
      <c r="BE600" s="196">
        <f t="shared" si="11021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7.5357188013655332E-2</v>
      </c>
      <c r="BK600" s="130">
        <f t="shared" ref="BK600" si="11078">C600/C622</f>
        <v>0</v>
      </c>
      <c r="BL600" s="131">
        <f t="shared" ref="BL600" si="11079">D600/D622</f>
        <v>6.828735318219066E-2</v>
      </c>
      <c r="BM600" s="132">
        <f t="shared" ref="BM600" si="11080">E600/E622</f>
        <v>1.2207792207792207E-2</v>
      </c>
      <c r="BN600" s="129">
        <f t="shared" ref="BN600" si="11081">F600/F622</f>
        <v>9.8237013293108327E-2</v>
      </c>
      <c r="BO600" s="130">
        <f t="shared" ref="BO600" si="11082">G600/G622</f>
        <v>1.6580420318935474E-2</v>
      </c>
      <c r="BP600" s="131">
        <f t="shared" ref="BP600" si="11083">H600/H622</f>
        <v>6.2484764768018203E-2</v>
      </c>
      <c r="BQ600" s="132">
        <f t="shared" ref="BQ600" si="11084">I600/I622</f>
        <v>2.2622345337026777E-2</v>
      </c>
      <c r="BR600" s="129">
        <f t="shared" ref="BR600" si="11085">J600/J622</f>
        <v>1.818916734033953E-2</v>
      </c>
      <c r="BS600" s="130">
        <f t="shared" ref="BS600" si="11086">K600/K622</f>
        <v>2.8979753870583564E-2</v>
      </c>
      <c r="BT600" s="131">
        <f t="shared" ref="BT600" si="11087">L600/L622</f>
        <v>2.0367183017785426E-2</v>
      </c>
      <c r="BU600" s="129">
        <f t="shared" ref="BU600" si="11088">M600/M622</f>
        <v>4.6340023612750886E-2</v>
      </c>
      <c r="BV600" s="133">
        <f t="shared" ref="BV600" si="11089">N600/N622</f>
        <v>4.362866219555242E-2</v>
      </c>
      <c r="BW600" s="134">
        <f t="shared" ref="BW600" si="11090">O600/O622</f>
        <v>5.0174116978182075E-2</v>
      </c>
      <c r="BX600" s="129">
        <f t="shared" ref="BX600" si="11091">P600/P622</f>
        <v>3.9836711711711714E-2</v>
      </c>
      <c r="BY600" s="130">
        <f t="shared" ref="BY600" si="11092">Q600/Q622</f>
        <v>6.7187064399219398E-2</v>
      </c>
      <c r="BZ600" s="131">
        <f t="shared" ref="BZ600" si="11093">R600/R622</f>
        <v>3.5371281330522371E-2</v>
      </c>
      <c r="CA600" s="132">
        <f t="shared" ref="CA600" si="11094">S600/S622</f>
        <v>4.1619025840384176E-2</v>
      </c>
      <c r="CB600" s="129">
        <f t="shared" ref="CB600" si="11095">T600/T622</f>
        <v>2.4594453165881738E-2</v>
      </c>
      <c r="CC600" s="130">
        <f t="shared" ref="CC600" si="11096">U600/U622</f>
        <v>6.6222010481181509E-2</v>
      </c>
      <c r="CD600" s="131">
        <f t="shared" ref="CD600" si="11097">V600/V622</f>
        <v>2.7939638428208576E-2</v>
      </c>
      <c r="CE600" s="132">
        <f t="shared" ref="CE600" si="11098">W600/W622</f>
        <v>5.7350460620215392E-2</v>
      </c>
      <c r="CF600" s="129">
        <f t="shared" ref="CF600" si="11099">X600/X622</f>
        <v>5.0788091068301226E-2</v>
      </c>
      <c r="CG600" s="130">
        <f t="shared" ref="CG600" si="11100">Y600/Y622</f>
        <v>4.3674698795180725E-2</v>
      </c>
      <c r="CH600" s="131">
        <f t="shared" ref="CH600" si="11101">Z600/Z622</f>
        <v>4.8531909730647901E-2</v>
      </c>
      <c r="CI600" s="129">
        <f t="shared" ref="CI600" si="11102">AA600/AA622</f>
        <v>3.568739647643427E-2</v>
      </c>
      <c r="CJ600" s="135">
        <f t="shared" ref="CJ600" si="11103">AB600/AB622</f>
        <v>5.1492795959796007E-2</v>
      </c>
      <c r="CK600" s="136">
        <f t="shared" ref="CK600" si="11104">AC600/AC622</f>
        <v>3.6379152939308539E-2</v>
      </c>
    </row>
    <row r="601" spans="1:89" ht="14.25" thickTop="1" thickBot="1" x14ac:dyDescent="0.25">
      <c r="A601" s="137" t="s">
        <v>19</v>
      </c>
      <c r="B601" s="189">
        <v>908</v>
      </c>
      <c r="C601" s="190">
        <v>388</v>
      </c>
      <c r="D601" s="191">
        <v>415</v>
      </c>
      <c r="E601" s="192">
        <v>209</v>
      </c>
      <c r="F601" s="189">
        <v>1178</v>
      </c>
      <c r="G601" s="193">
        <v>490</v>
      </c>
      <c r="H601" s="191">
        <v>1132</v>
      </c>
      <c r="I601" s="192">
        <v>662</v>
      </c>
      <c r="J601" s="189">
        <v>96</v>
      </c>
      <c r="K601" s="193">
        <v>253</v>
      </c>
      <c r="L601" s="191">
        <v>305</v>
      </c>
      <c r="M601" s="189">
        <v>666</v>
      </c>
      <c r="N601" s="194">
        <v>1132</v>
      </c>
      <c r="O601" s="195">
        <v>1215</v>
      </c>
      <c r="P601" s="189">
        <v>562</v>
      </c>
      <c r="Q601" s="193">
        <v>587</v>
      </c>
      <c r="R601" s="191">
        <v>637</v>
      </c>
      <c r="S601" s="192">
        <v>614</v>
      </c>
      <c r="T601" s="189">
        <v>89</v>
      </c>
      <c r="U601" s="193">
        <v>207</v>
      </c>
      <c r="V601" s="191">
        <v>346</v>
      </c>
      <c r="W601" s="192">
        <v>611</v>
      </c>
      <c r="X601" s="189">
        <v>540</v>
      </c>
      <c r="Y601" s="193">
        <v>360</v>
      </c>
      <c r="Z601" s="191">
        <v>937</v>
      </c>
      <c r="AA601" s="189">
        <v>739</v>
      </c>
      <c r="AB601" s="172">
        <f t="shared" si="11049"/>
        <v>8277</v>
      </c>
      <c r="AC601" s="173">
        <f t="shared" si="11050"/>
        <v>7001</v>
      </c>
      <c r="AE601" s="269" t="s">
        <v>13</v>
      </c>
      <c r="AF601" s="20">
        <f t="shared" ref="AF601:BG601" si="11105">SUM(AF598:AF600)</f>
        <v>1705</v>
      </c>
      <c r="AG601" s="21">
        <f t="shared" si="11105"/>
        <v>948</v>
      </c>
      <c r="AH601" s="20">
        <f t="shared" si="11105"/>
        <v>691</v>
      </c>
      <c r="AI601" s="21">
        <f t="shared" si="11105"/>
        <v>565</v>
      </c>
      <c r="AJ601" s="20">
        <f t="shared" si="11105"/>
        <v>2299</v>
      </c>
      <c r="AK601" s="21">
        <f t="shared" si="11105"/>
        <v>1026</v>
      </c>
      <c r="AL601" s="20">
        <f t="shared" si="11105"/>
        <v>2100</v>
      </c>
      <c r="AM601" s="21">
        <f t="shared" si="11105"/>
        <v>1529</v>
      </c>
      <c r="AN601" s="20">
        <f t="shared" si="11105"/>
        <v>244</v>
      </c>
      <c r="AO601" s="21">
        <f t="shared" si="11105"/>
        <v>685</v>
      </c>
      <c r="AP601" s="20">
        <f t="shared" si="11105"/>
        <v>694</v>
      </c>
      <c r="AQ601" s="21">
        <f t="shared" si="11105"/>
        <v>1855</v>
      </c>
      <c r="AR601" s="20">
        <f t="shared" si="11105"/>
        <v>2209</v>
      </c>
      <c r="AS601" s="21">
        <f t="shared" si="11105"/>
        <v>2881</v>
      </c>
      <c r="AT601" s="20">
        <f t="shared" si="11105"/>
        <v>1336</v>
      </c>
      <c r="AU601" s="21">
        <f t="shared" si="11105"/>
        <v>1340</v>
      </c>
      <c r="AV601" s="20">
        <f t="shared" si="11105"/>
        <v>1674</v>
      </c>
      <c r="AW601" s="21">
        <f t="shared" si="11105"/>
        <v>1242</v>
      </c>
      <c r="AX601" s="20">
        <f t="shared" si="11105"/>
        <v>239</v>
      </c>
      <c r="AY601" s="21">
        <f t="shared" si="11105"/>
        <v>675</v>
      </c>
      <c r="AZ601" s="20">
        <f t="shared" si="11105"/>
        <v>762</v>
      </c>
      <c r="BA601" s="21">
        <f t="shared" si="11105"/>
        <v>1449</v>
      </c>
      <c r="BB601" s="20">
        <f t="shared" si="11105"/>
        <v>1061</v>
      </c>
      <c r="BC601" s="21">
        <f t="shared" si="11105"/>
        <v>1132</v>
      </c>
      <c r="BD601" s="20">
        <f t="shared" si="11105"/>
        <v>1947</v>
      </c>
      <c r="BE601" s="21">
        <f t="shared" si="11105"/>
        <v>2239</v>
      </c>
      <c r="BF601" s="174">
        <f t="shared" si="11105"/>
        <v>16961</v>
      </c>
      <c r="BG601" s="175">
        <f t="shared" si="11105"/>
        <v>17566</v>
      </c>
      <c r="BI601" s="137" t="s">
        <v>19</v>
      </c>
      <c r="BJ601" s="129">
        <f>B601/B622</f>
        <v>0.11480591730939436</v>
      </c>
      <c r="BK601" s="130">
        <f t="shared" ref="BK601" si="11106">C601/C622</f>
        <v>4.7907149030744535E-2</v>
      </c>
      <c r="BL601" s="131">
        <f t="shared" ref="BL601" si="11107">D601/D622</f>
        <v>0.11335700628243649</v>
      </c>
      <c r="BM601" s="132">
        <f t="shared" ref="BM601" si="11108">E601/E622</f>
        <v>5.4285714285714284E-2</v>
      </c>
      <c r="BN601" s="129">
        <f t="shared" ref="BN601" si="11109">F601/F622</f>
        <v>0.11105873479777506</v>
      </c>
      <c r="BO601" s="130">
        <f t="shared" ref="BO601" si="11110">G601/G622</f>
        <v>5.1747808638715809E-2</v>
      </c>
      <c r="BP601" s="131">
        <f t="shared" ref="BP601" si="11111">H601/H622</f>
        <v>9.1980173884781025E-2</v>
      </c>
      <c r="BQ601" s="132">
        <f t="shared" ref="BQ601" si="11112">I601/I622</f>
        <v>5.0938750384733764E-2</v>
      </c>
      <c r="BR601" s="129">
        <f t="shared" ref="BR601" si="11113">J601/J622</f>
        <v>3.8803556992724336E-2</v>
      </c>
      <c r="BS601" s="130">
        <f t="shared" ref="BS601" si="11114">K601/K622</f>
        <v>0.10043668122270742</v>
      </c>
      <c r="BT601" s="131">
        <f t="shared" ref="BT601" si="11115">L601/L622</f>
        <v>4.374641422834194E-2</v>
      </c>
      <c r="BU601" s="129">
        <f t="shared" ref="BU601" si="11116">M601/M622</f>
        <v>9.8288075560802837E-2</v>
      </c>
      <c r="BV601" s="133">
        <f t="shared" ref="BV601" si="11117">N601/N622</f>
        <v>7.9915284151076599E-2</v>
      </c>
      <c r="BW601" s="134">
        <f t="shared" ref="BW601" si="11118">O601/O622</f>
        <v>8.6347807547437996E-2</v>
      </c>
      <c r="BX601" s="129">
        <f t="shared" ref="BX601" si="11119">P601/P622</f>
        <v>7.9110360360360357E-2</v>
      </c>
      <c r="BY601" s="130">
        <f t="shared" ref="BY601" si="11120">Q601/Q622</f>
        <v>8.1823250627265129E-2</v>
      </c>
      <c r="BZ601" s="131">
        <f t="shared" ref="BZ601" si="11121">R601/R622</f>
        <v>7.4607636448817058E-2</v>
      </c>
      <c r="CA601" s="132">
        <f t="shared" ref="CA601" si="11122">S601/S622</f>
        <v>7.0203521609878805E-2</v>
      </c>
      <c r="CB601" s="129">
        <f t="shared" ref="CB601" si="11123">T601/T622</f>
        <v>4.6572475143903717E-2</v>
      </c>
      <c r="CC601" s="130">
        <f t="shared" ref="CC601" si="11124">U601/U622</f>
        <v>9.8618389709385426E-2</v>
      </c>
      <c r="CD601" s="131">
        <f t="shared" ref="CD601" si="11125">V601/V622</f>
        <v>5.1695801583744212E-2</v>
      </c>
      <c r="CE601" s="132">
        <f t="shared" ref="CE601" si="11126">W601/W622</f>
        <v>7.9278577916180093E-2</v>
      </c>
      <c r="CF601" s="129">
        <f t="shared" ref="CF601" si="11127">X601/X622</f>
        <v>8.597357108740647E-2</v>
      </c>
      <c r="CG601" s="130">
        <f t="shared" ref="CG601" si="11128">Y601/Y622</f>
        <v>9.036144578313253E-2</v>
      </c>
      <c r="CH601" s="131">
        <f t="shared" ref="CH601" si="11129">Z601/Z622</f>
        <v>7.5790665696028478E-2</v>
      </c>
      <c r="CI601" s="129">
        <f t="shared" ref="CI601" si="11130">AA601/AA622</f>
        <v>5.5639210962204484E-2</v>
      </c>
      <c r="CJ601" s="135">
        <f t="shared" ref="CJ601" si="11131">AB601/AB622</f>
        <v>8.196266772292915E-2</v>
      </c>
      <c r="CK601" s="136">
        <f t="shared" ref="CK601" si="11132">AC601/AC622</f>
        <v>6.9473663319175968E-2</v>
      </c>
    </row>
    <row r="602" spans="1:89" ht="13.5" thickTop="1" x14ac:dyDescent="0.2">
      <c r="A602" s="146" t="s">
        <v>20</v>
      </c>
      <c r="B602" s="196">
        <v>960</v>
      </c>
      <c r="C602" s="197">
        <v>570</v>
      </c>
      <c r="D602" s="198">
        <v>400</v>
      </c>
      <c r="E602" s="199">
        <v>319</v>
      </c>
      <c r="F602" s="196">
        <v>1231</v>
      </c>
      <c r="G602" s="200">
        <v>610</v>
      </c>
      <c r="H602" s="198">
        <v>1076</v>
      </c>
      <c r="I602" s="199">
        <v>868</v>
      </c>
      <c r="J602" s="196">
        <v>139</v>
      </c>
      <c r="K602" s="200">
        <v>340</v>
      </c>
      <c r="L602" s="198">
        <v>390</v>
      </c>
      <c r="M602" s="196">
        <v>909</v>
      </c>
      <c r="N602" s="201">
        <v>1191</v>
      </c>
      <c r="O602" s="202">
        <v>1584</v>
      </c>
      <c r="P602" s="196">
        <v>727</v>
      </c>
      <c r="Q602" s="200">
        <v>748</v>
      </c>
      <c r="R602" s="198">
        <v>829</v>
      </c>
      <c r="S602" s="199">
        <v>722</v>
      </c>
      <c r="T602" s="196">
        <v>113</v>
      </c>
      <c r="U602" s="200">
        <v>416</v>
      </c>
      <c r="V602" s="198">
        <v>413</v>
      </c>
      <c r="W602" s="199">
        <v>786</v>
      </c>
      <c r="X602" s="196">
        <v>582</v>
      </c>
      <c r="Y602" s="200">
        <v>623</v>
      </c>
      <c r="Z602" s="198">
        <v>1031</v>
      </c>
      <c r="AA602" s="196">
        <v>1104</v>
      </c>
      <c r="AB602" s="172">
        <f t="shared" si="11049"/>
        <v>9082</v>
      </c>
      <c r="AC602" s="173">
        <f t="shared" si="11050"/>
        <v>9599</v>
      </c>
      <c r="BI602" s="146" t="s">
        <v>20</v>
      </c>
      <c r="BJ602" s="129">
        <f>B602/B622</f>
        <v>0.12138070552535087</v>
      </c>
      <c r="BK602" s="130">
        <f t="shared" ref="BK602" si="11133">C602/C622</f>
        <v>7.0379059143104092E-2</v>
      </c>
      <c r="BL602" s="131">
        <f t="shared" ref="BL602" si="11134">D602/D622</f>
        <v>0.10925976509150505</v>
      </c>
      <c r="BM602" s="132">
        <f t="shared" ref="BM602" si="11135">E602/E622</f>
        <v>8.2857142857142851E-2</v>
      </c>
      <c r="BN602" s="129">
        <f t="shared" ref="BN602" si="11136">F602/F622</f>
        <v>0.11605543509003488</v>
      </c>
      <c r="BO602" s="130">
        <f t="shared" ref="BO602" si="11137">G602/G622</f>
        <v>6.4420741366564574E-2</v>
      </c>
      <c r="BP602" s="131">
        <f t="shared" ref="BP602" si="11138">H602/H622</f>
        <v>8.7429917932883724E-2</v>
      </c>
      <c r="BQ602" s="132">
        <f t="shared" ref="BQ602" si="11139">I602/I622</f>
        <v>6.6789781471221915E-2</v>
      </c>
      <c r="BR602" s="129">
        <f t="shared" ref="BR602" si="11140">J602/J622</f>
        <v>5.6184316895715437E-2</v>
      </c>
      <c r="BS602" s="130">
        <f t="shared" ref="BS602" si="11141">K602/K622</f>
        <v>0.13497419610956729</v>
      </c>
      <c r="BT602" s="131">
        <f t="shared" ref="BT602" si="11142">L602/L622</f>
        <v>5.5938037865748712E-2</v>
      </c>
      <c r="BU602" s="129">
        <f t="shared" ref="BU602" si="11143">M602/M622</f>
        <v>0.1341499409681228</v>
      </c>
      <c r="BV602" s="133">
        <f t="shared" ref="BV602" si="11144">N602/N622</f>
        <v>8.4080480056477239E-2</v>
      </c>
      <c r="BW602" s="134">
        <f t="shared" ref="BW602" si="11145">O602/O622</f>
        <v>0.11257195650628952</v>
      </c>
      <c r="BX602" s="129">
        <f t="shared" ref="BX602" si="11146">P602/P622</f>
        <v>0.10233671171171171</v>
      </c>
      <c r="BY602" s="130">
        <f t="shared" ref="BY602" si="11147">Q602/Q622</f>
        <v>0.10426540284360189</v>
      </c>
      <c r="BZ602" s="131">
        <f t="shared" ref="BZ602" si="11148">R602/R622</f>
        <v>9.7095338486765048E-2</v>
      </c>
      <c r="CA602" s="132">
        <f t="shared" ref="CA602" si="11149">S602/S622</f>
        <v>8.2552023782300477E-2</v>
      </c>
      <c r="CB602" s="129">
        <f t="shared" ref="CB602" si="11150">T602/T622</f>
        <v>5.9131344845630561E-2</v>
      </c>
      <c r="CC602" s="130">
        <f t="shared" ref="CC602" si="11151">U602/U622</f>
        <v>0.19818961410195332</v>
      </c>
      <c r="CD602" s="131">
        <f t="shared" ref="CD602" si="11152">V602/V622</f>
        <v>6.170626027192589E-2</v>
      </c>
      <c r="CE602" s="132">
        <f t="shared" ref="CE602" si="11153">W602/W622</f>
        <v>0.10198520825223822</v>
      </c>
      <c r="CF602" s="129">
        <f t="shared" ref="CF602" si="11154">X602/X622</f>
        <v>9.266040439420474E-2</v>
      </c>
      <c r="CG602" s="130">
        <f t="shared" ref="CG602" si="11155">Y602/Y622</f>
        <v>0.15637550200803213</v>
      </c>
      <c r="CH602" s="131">
        <f t="shared" ref="CH602" si="11156">Z602/Z622</f>
        <v>8.3393998220496646E-2</v>
      </c>
      <c r="CI602" s="129">
        <f t="shared" ref="CI602" si="11157">AA602/AA622</f>
        <v>8.3120012046378561E-2</v>
      </c>
      <c r="CJ602" s="135">
        <f t="shared" ref="CJ602" si="11158">AB602/AB622</f>
        <v>8.9934148635936031E-2</v>
      </c>
      <c r="CK602" s="136">
        <f t="shared" ref="CK602" si="11159">AC602/AC622</f>
        <v>9.5254634223792323E-2</v>
      </c>
    </row>
    <row r="603" spans="1:89" ht="13.5" thickBot="1" x14ac:dyDescent="0.25">
      <c r="A603" s="137" t="s">
        <v>21</v>
      </c>
      <c r="B603" s="189">
        <v>745</v>
      </c>
      <c r="C603" s="190">
        <v>378</v>
      </c>
      <c r="D603" s="191">
        <v>291</v>
      </c>
      <c r="E603" s="192">
        <v>246</v>
      </c>
      <c r="F603" s="189">
        <v>1068</v>
      </c>
      <c r="G603" s="193">
        <v>416</v>
      </c>
      <c r="H603" s="191">
        <v>1024</v>
      </c>
      <c r="I603" s="192">
        <v>661</v>
      </c>
      <c r="J603" s="189">
        <v>105</v>
      </c>
      <c r="K603" s="193">
        <v>345</v>
      </c>
      <c r="L603" s="191">
        <v>304</v>
      </c>
      <c r="M603" s="189">
        <v>946</v>
      </c>
      <c r="N603" s="194">
        <v>1018</v>
      </c>
      <c r="O603" s="195">
        <v>1297</v>
      </c>
      <c r="P603" s="189">
        <v>609</v>
      </c>
      <c r="Q603" s="193">
        <v>592</v>
      </c>
      <c r="R603" s="191">
        <v>845</v>
      </c>
      <c r="S603" s="192">
        <v>520</v>
      </c>
      <c r="T603" s="189">
        <v>126</v>
      </c>
      <c r="U603" s="193">
        <v>259</v>
      </c>
      <c r="V603" s="191">
        <v>349</v>
      </c>
      <c r="W603" s="192">
        <v>663</v>
      </c>
      <c r="X603" s="189">
        <v>479</v>
      </c>
      <c r="Y603" s="193">
        <v>509</v>
      </c>
      <c r="Z603" s="191">
        <v>916</v>
      </c>
      <c r="AA603" s="189">
        <v>1135</v>
      </c>
      <c r="AB603" s="172">
        <f t="shared" si="11049"/>
        <v>7879</v>
      </c>
      <c r="AC603" s="173">
        <f t="shared" si="11050"/>
        <v>7967</v>
      </c>
      <c r="AE603" s="272" t="s">
        <v>85</v>
      </c>
      <c r="BI603" s="137" t="s">
        <v>21</v>
      </c>
      <c r="BJ603" s="129">
        <f>B603/B622</f>
        <v>9.4196485017069162E-2</v>
      </c>
      <c r="BK603" s="130">
        <f t="shared" ref="BK603" si="11160">C603/C622</f>
        <v>4.6672428694900604E-2</v>
      </c>
      <c r="BL603" s="131">
        <f t="shared" ref="BL603" si="11161">D603/D622</f>
        <v>7.9486479104069932E-2</v>
      </c>
      <c r="BM603" s="132">
        <f t="shared" ref="BM603" si="11162">E603/E622</f>
        <v>6.3896103896103895E-2</v>
      </c>
      <c r="BN603" s="129">
        <f t="shared" ref="BN603" si="11163">F603/F622</f>
        <v>0.10068822475723578</v>
      </c>
      <c r="BO603" s="130">
        <f t="shared" ref="BO603" si="11164">G603/G622</f>
        <v>4.3932833456542399E-2</v>
      </c>
      <c r="BP603" s="131">
        <f t="shared" ref="BP603" si="11165">H603/H622</f>
        <v>8.3204680263264802E-2</v>
      </c>
      <c r="BQ603" s="132">
        <f t="shared" ref="BQ603" si="11166">I603/I622</f>
        <v>5.0861803631886734E-2</v>
      </c>
      <c r="BR603" s="129">
        <f t="shared" ref="BR603" si="11167">J603/J622</f>
        <v>4.244139046079224E-2</v>
      </c>
      <c r="BS603" s="130">
        <f t="shared" ref="BS603" si="11168">K603/K622</f>
        <v>0.13695911075823738</v>
      </c>
      <c r="BT603" s="131">
        <f t="shared" ref="BT603" si="11169">L603/L622</f>
        <v>4.360298336201951E-2</v>
      </c>
      <c r="BU603" s="129">
        <f t="shared" ref="BU603" si="11170">M603/M622</f>
        <v>0.1396103896103896</v>
      </c>
      <c r="BV603" s="133">
        <f t="shared" ref="BV603" si="11171">N603/N622</f>
        <v>7.1867278503353338E-2</v>
      </c>
      <c r="BW603" s="134">
        <f t="shared" ref="BW603" si="11172">O603/O622</f>
        <v>9.2175396204960555E-2</v>
      </c>
      <c r="BX603" s="129">
        <f t="shared" ref="BX603" si="11173">P603/P622</f>
        <v>8.5726351351351357E-2</v>
      </c>
      <c r="BY603" s="130">
        <f t="shared" ref="BY603" si="11174">Q603/Q622</f>
        <v>8.2520211876219676E-2</v>
      </c>
      <c r="BZ603" s="131">
        <f t="shared" ref="BZ603" si="11175">R603/R622</f>
        <v>9.8969313656594046E-2</v>
      </c>
      <c r="CA603" s="132">
        <f t="shared" ref="CA603" si="11176">S603/S622</f>
        <v>5.9455751200548822E-2</v>
      </c>
      <c r="CB603" s="129">
        <f t="shared" ref="CB603" si="11177">T603/T622</f>
        <v>6.5934065934065936E-2</v>
      </c>
      <c r="CC603" s="130">
        <f t="shared" ref="CC603" si="11178">U603/U622</f>
        <v>0.12339209147212958</v>
      </c>
      <c r="CD603" s="131">
        <f t="shared" ref="CD603" si="11179">V603/V622</f>
        <v>5.2144031077244885E-2</v>
      </c>
      <c r="CE603" s="132">
        <f t="shared" ref="CE603" si="11180">W603/W622</f>
        <v>8.6025690930323084E-2</v>
      </c>
      <c r="CF603" s="129">
        <f t="shared" ref="CF603" si="11181">X603/X622</f>
        <v>7.62617417608661E-2</v>
      </c>
      <c r="CG603" s="130">
        <f t="shared" ref="CG603" si="11182">Y603/Y622</f>
        <v>0.12776104417670683</v>
      </c>
      <c r="CH603" s="131">
        <f t="shared" ref="CH603" si="11183">Z603/Z622</f>
        <v>7.4092048855455797E-2</v>
      </c>
      <c r="CI603" s="129">
        <f t="shared" ref="CI603" si="11184">AA603/AA622</f>
        <v>8.5453997891883751E-2</v>
      </c>
      <c r="CJ603" s="135">
        <f t="shared" ref="CJ603" si="11185">AB603/AB622</f>
        <v>7.8021488339852452E-2</v>
      </c>
      <c r="CK603" s="136">
        <f t="shared" ref="CK603" si="11186">AC603/AC622</f>
        <v>7.9059659429206522E-2</v>
      </c>
    </row>
    <row r="604" spans="1:89" ht="14.25" thickTop="1" thickBot="1" x14ac:dyDescent="0.25">
      <c r="A604" s="146" t="s">
        <v>22</v>
      </c>
      <c r="B604" s="196">
        <v>620</v>
      </c>
      <c r="C604" s="197">
        <v>643</v>
      </c>
      <c r="D604" s="198">
        <v>264</v>
      </c>
      <c r="E604" s="199">
        <v>281</v>
      </c>
      <c r="F604" s="196">
        <v>945</v>
      </c>
      <c r="G604" s="200">
        <v>409</v>
      </c>
      <c r="H604" s="198">
        <v>1035</v>
      </c>
      <c r="I604" s="199">
        <v>802</v>
      </c>
      <c r="J604" s="196">
        <v>147</v>
      </c>
      <c r="K604" s="200">
        <v>361</v>
      </c>
      <c r="L604" s="198">
        <v>318</v>
      </c>
      <c r="M604" s="196">
        <v>864</v>
      </c>
      <c r="N604" s="201">
        <v>906</v>
      </c>
      <c r="O604" s="202">
        <v>1290</v>
      </c>
      <c r="P604" s="196">
        <v>503</v>
      </c>
      <c r="Q604" s="200">
        <v>512</v>
      </c>
      <c r="R604" s="198">
        <v>747</v>
      </c>
      <c r="S604" s="199">
        <v>561</v>
      </c>
      <c r="T604" s="196">
        <v>81</v>
      </c>
      <c r="U604" s="200">
        <v>200</v>
      </c>
      <c r="V604" s="198">
        <v>321</v>
      </c>
      <c r="W604" s="199">
        <v>774</v>
      </c>
      <c r="X604" s="196">
        <v>392</v>
      </c>
      <c r="Y604" s="200">
        <v>322</v>
      </c>
      <c r="Z604" s="198">
        <v>834</v>
      </c>
      <c r="AA604" s="196">
        <v>984</v>
      </c>
      <c r="AB604" s="172">
        <f t="shared" si="11049"/>
        <v>7113</v>
      </c>
      <c r="AC604" s="173">
        <f t="shared" si="11050"/>
        <v>8003</v>
      </c>
      <c r="AE604" s="298" t="s">
        <v>0</v>
      </c>
      <c r="AF604" s="292" t="s">
        <v>1</v>
      </c>
      <c r="AG604" s="293"/>
      <c r="AH604" s="292" t="s">
        <v>2</v>
      </c>
      <c r="AI604" s="293"/>
      <c r="AJ604" s="292" t="s">
        <v>3</v>
      </c>
      <c r="AK604" s="293"/>
      <c r="AL604" s="292" t="s">
        <v>4</v>
      </c>
      <c r="AM604" s="293"/>
      <c r="AN604" s="292" t="s">
        <v>5</v>
      </c>
      <c r="AO604" s="293"/>
      <c r="AP604" s="292" t="s">
        <v>6</v>
      </c>
      <c r="AQ604" s="293"/>
      <c r="AR604" s="292" t="s">
        <v>7</v>
      </c>
      <c r="AS604" s="293"/>
      <c r="AT604" s="292" t="s">
        <v>8</v>
      </c>
      <c r="AU604" s="293"/>
      <c r="AV604" s="292" t="s">
        <v>9</v>
      </c>
      <c r="AW604" s="293"/>
      <c r="AX604" s="292" t="s">
        <v>10</v>
      </c>
      <c r="AY604" s="293"/>
      <c r="AZ604" s="292" t="s">
        <v>11</v>
      </c>
      <c r="BA604" s="293"/>
      <c r="BB604" s="292" t="s">
        <v>12</v>
      </c>
      <c r="BC604" s="293"/>
      <c r="BD604" s="294" t="s">
        <v>40</v>
      </c>
      <c r="BE604" s="295"/>
      <c r="BF604" s="296" t="s">
        <v>41</v>
      </c>
      <c r="BG604" s="297"/>
      <c r="BI604" s="146" t="s">
        <v>22</v>
      </c>
      <c r="BJ604" s="129">
        <f>B604/B622</f>
        <v>7.8391705651789101E-2</v>
      </c>
      <c r="BK604" s="130">
        <f t="shared" ref="BK604" si="11187">C604/C622</f>
        <v>7.9392517594764789E-2</v>
      </c>
      <c r="BL604" s="131">
        <f t="shared" ref="BL604" si="11188">D604/D622</f>
        <v>7.2111444960393331E-2</v>
      </c>
      <c r="BM604" s="132">
        <f t="shared" ref="BM604" si="11189">E604/E622</f>
        <v>7.2987012987012989E-2</v>
      </c>
      <c r="BN604" s="129">
        <f t="shared" ref="BN604" si="11190">F604/F622</f>
        <v>8.9092108984632795E-2</v>
      </c>
      <c r="BO604" s="130">
        <f t="shared" ref="BO604" si="11191">G604/G622</f>
        <v>4.3193579047417892E-2</v>
      </c>
      <c r="BP604" s="131">
        <f t="shared" ref="BP604" si="11192">H604/H622</f>
        <v>8.4098480539530354E-2</v>
      </c>
      <c r="BQ604" s="132">
        <f t="shared" ref="BQ604" si="11193">I604/I622</f>
        <v>6.1711295783317945E-2</v>
      </c>
      <c r="BR604" s="129">
        <f t="shared" ref="BR604" si="11194">J604/J622</f>
        <v>5.9417946645109132E-2</v>
      </c>
      <c r="BS604" s="130">
        <f t="shared" ref="BS604" si="11195">K604/K622</f>
        <v>0.14331083763398175</v>
      </c>
      <c r="BT604" s="131">
        <f t="shared" ref="BT604" si="11196">L604/L622</f>
        <v>4.5611015490533563E-2</v>
      </c>
      <c r="BU604" s="129">
        <f t="shared" ref="BU604" si="11197">M604/M622</f>
        <v>0.12750885478158205</v>
      </c>
      <c r="BV604" s="133">
        <f t="shared" ref="BV604" si="11198">N604/N622</f>
        <v>6.3960465937169073E-2</v>
      </c>
      <c r="BW604" s="134">
        <f t="shared" ref="BW604" si="11199">O604/O622</f>
        <v>9.1677919124440344E-2</v>
      </c>
      <c r="BX604" s="129">
        <f t="shared" ref="BX604" si="11200">P604/P622</f>
        <v>7.0805180180180186E-2</v>
      </c>
      <c r="BY604" s="130">
        <f t="shared" ref="BY604" si="11201">Q604/Q622</f>
        <v>7.1368831892946752E-2</v>
      </c>
      <c r="BZ604" s="131">
        <f t="shared" ref="BZ604" si="11202">R604/R622</f>
        <v>8.7491215741391432E-2</v>
      </c>
      <c r="CA604" s="132">
        <f t="shared" ref="CA604" si="11203">S604/S622</f>
        <v>6.4143608506745942E-2</v>
      </c>
      <c r="CB604" s="129">
        <f t="shared" ref="CB604" si="11204">T604/T622</f>
        <v>4.2386185243328101E-2</v>
      </c>
      <c r="CC604" s="130">
        <f t="shared" ref="CC604" si="11205">U604/U622</f>
        <v>9.5283468318246786E-2</v>
      </c>
      <c r="CD604" s="131">
        <f t="shared" ref="CD604" si="11206">V604/V622</f>
        <v>4.7960555804571939E-2</v>
      </c>
      <c r="CE604" s="132">
        <f t="shared" ref="CE604" si="11207">W604/W622</f>
        <v>0.10042818217205138</v>
      </c>
      <c r="CF604" s="129">
        <f t="shared" ref="CF604" si="11208">X604/X622</f>
        <v>6.2410444196783953E-2</v>
      </c>
      <c r="CG604" s="130">
        <f t="shared" ref="CG604" si="11209">Y604/Y622</f>
        <v>8.0823293172690769E-2</v>
      </c>
      <c r="CH604" s="131">
        <f t="shared" ref="CH604" si="11210">Z604/Z622</f>
        <v>6.7459354525600576E-2</v>
      </c>
      <c r="CI604" s="129">
        <f t="shared" ref="CI604" si="11211">AA604/AA622</f>
        <v>7.4085228128293934E-2</v>
      </c>
      <c r="CJ604" s="135">
        <f t="shared" ref="CJ604" si="11212">AB604/AB622</f>
        <v>7.0436203396544037E-2</v>
      </c>
      <c r="CK604" s="136">
        <f t="shared" ref="CK604" si="11213">AC604/AC622</f>
        <v>7.9416901520263566E-2</v>
      </c>
    </row>
    <row r="605" spans="1:89" ht="15" thickTop="1" thickBot="1" x14ac:dyDescent="0.3">
      <c r="A605" s="137" t="s">
        <v>23</v>
      </c>
      <c r="B605" s="189">
        <v>399</v>
      </c>
      <c r="C605" s="190">
        <v>384</v>
      </c>
      <c r="D605" s="191">
        <v>182</v>
      </c>
      <c r="E605" s="192">
        <v>226</v>
      </c>
      <c r="F605" s="189">
        <v>588</v>
      </c>
      <c r="G605" s="193">
        <v>363</v>
      </c>
      <c r="H605" s="191">
        <v>730</v>
      </c>
      <c r="I605" s="192">
        <v>634</v>
      </c>
      <c r="J605" s="189">
        <v>131</v>
      </c>
      <c r="K605" s="193">
        <v>209</v>
      </c>
      <c r="L605" s="191">
        <v>346</v>
      </c>
      <c r="M605" s="189">
        <v>531</v>
      </c>
      <c r="N605" s="194">
        <v>663</v>
      </c>
      <c r="O605" s="195">
        <v>922</v>
      </c>
      <c r="P605" s="189">
        <v>358</v>
      </c>
      <c r="Q605" s="193">
        <v>323</v>
      </c>
      <c r="R605" s="191">
        <v>569</v>
      </c>
      <c r="S605" s="192">
        <v>497</v>
      </c>
      <c r="T605" s="189">
        <v>112</v>
      </c>
      <c r="U605" s="193">
        <v>120</v>
      </c>
      <c r="V605" s="191">
        <v>319</v>
      </c>
      <c r="W605" s="192">
        <v>485</v>
      </c>
      <c r="X605" s="189">
        <v>282</v>
      </c>
      <c r="Y605" s="193">
        <v>203</v>
      </c>
      <c r="Z605" s="191">
        <v>765</v>
      </c>
      <c r="AA605" s="189">
        <v>805</v>
      </c>
      <c r="AB605" s="172">
        <f t="shared" si="11049"/>
        <v>5444</v>
      </c>
      <c r="AC605" s="173">
        <f t="shared" si="11050"/>
        <v>5702</v>
      </c>
      <c r="AE605" s="299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5.0448855733973952E-2</v>
      </c>
      <c r="BK605" s="130">
        <f t="shared" ref="BK605" si="11214">C605/C622</f>
        <v>4.7413260896406961E-2</v>
      </c>
      <c r="BL605" s="131">
        <f t="shared" ref="BL605" si="11215">D605/D622</f>
        <v>4.9713193116634802E-2</v>
      </c>
      <c r="BM605" s="132">
        <f t="shared" ref="BM605" si="11216">E605/E622</f>
        <v>5.8701298701298699E-2</v>
      </c>
      <c r="BN605" s="129">
        <f t="shared" ref="BN605" si="11217">F605/F622</f>
        <v>5.5435090034882624E-2</v>
      </c>
      <c r="BO605" s="130">
        <f t="shared" ref="BO605" si="11218">G605/G622</f>
        <v>3.833562150174253E-2</v>
      </c>
      <c r="BP605" s="131">
        <f t="shared" ref="BP605" si="11219">H605/H622</f>
        <v>5.9315836515804014E-2</v>
      </c>
      <c r="BQ605" s="132">
        <f t="shared" ref="BQ605" si="11220">I605/I622</f>
        <v>4.8784241305016927E-2</v>
      </c>
      <c r="BR605" s="129">
        <f t="shared" ref="BR605" si="11221">J605/J622</f>
        <v>5.295068714632175E-2</v>
      </c>
      <c r="BS605" s="130">
        <f t="shared" ref="BS605" si="11222">K605/K622</f>
        <v>8.296943231441048E-2</v>
      </c>
      <c r="BT605" s="131">
        <f t="shared" ref="BT605" si="11223">L605/L622</f>
        <v>4.9627079747561677E-2</v>
      </c>
      <c r="BU605" s="129">
        <f t="shared" ref="BU605" si="11224">M605/M622</f>
        <v>7.8364817001180642E-2</v>
      </c>
      <c r="BV605" s="133">
        <f t="shared" ref="BV605" si="11225">N605/N622</f>
        <v>4.6805506530180022E-2</v>
      </c>
      <c r="BW605" s="134">
        <f t="shared" ref="BW605" si="11226">O605/O622</f>
        <v>6.5524838319948833E-2</v>
      </c>
      <c r="BX605" s="129">
        <f t="shared" ref="BX605" si="11227">P605/P622</f>
        <v>5.0394144144144143E-2</v>
      </c>
      <c r="BY605" s="130">
        <f t="shared" ref="BY605" si="11228">Q605/Q622</f>
        <v>4.5023696682464455E-2</v>
      </c>
      <c r="BZ605" s="131">
        <f t="shared" ref="BZ605" si="11229">R605/R622</f>
        <v>6.6643241977043799E-2</v>
      </c>
      <c r="CA605" s="132">
        <f t="shared" ref="CA605" si="11230">S605/S622</f>
        <v>5.6825977589755314E-2</v>
      </c>
      <c r="CB605" s="129">
        <f t="shared" ref="CB605" si="11231">T605/T622</f>
        <v>5.8608058608058608E-2</v>
      </c>
      <c r="CC605" s="130">
        <f t="shared" ref="CC605" si="11232">U605/U622</f>
        <v>5.7170080990948072E-2</v>
      </c>
      <c r="CD605" s="131">
        <f t="shared" ref="CD605" si="11233">V605/V622</f>
        <v>4.7661736142238162E-2</v>
      </c>
      <c r="CE605" s="132">
        <f t="shared" ref="CE605" si="11234">W605/W622</f>
        <v>6.2929804074218249E-2</v>
      </c>
      <c r="CF605" s="129">
        <f t="shared" ref="CF605" si="11235">X605/X622</f>
        <v>4.4897309345645599E-2</v>
      </c>
      <c r="CG605" s="130">
        <f t="shared" ref="CG605" si="11236">Y605/Y622</f>
        <v>5.0953815261044179E-2</v>
      </c>
      <c r="CH605" s="131">
        <f t="shared" ref="CH605" si="11237">Z605/Z622</f>
        <v>6.1878184906576074E-2</v>
      </c>
      <c r="CI605" s="129">
        <f t="shared" ref="CI605" si="11238">AA605/AA622</f>
        <v>6.0608342117151034E-2</v>
      </c>
      <c r="CJ605" s="135">
        <f t="shared" ref="CJ605" si="11239">AB605/AB622</f>
        <v>5.3908996385601822E-2</v>
      </c>
      <c r="CK605" s="136">
        <f t="shared" ref="CK605" si="11240">AC605/AC622</f>
        <v>5.6583177866867777E-2</v>
      </c>
    </row>
    <row r="606" spans="1:89" ht="13.5" thickTop="1" x14ac:dyDescent="0.2">
      <c r="A606" s="146" t="s">
        <v>24</v>
      </c>
      <c r="B606" s="203">
        <v>375</v>
      </c>
      <c r="C606" s="197">
        <v>384</v>
      </c>
      <c r="D606" s="198">
        <v>173</v>
      </c>
      <c r="E606" s="199">
        <v>196</v>
      </c>
      <c r="F606" s="196">
        <v>527</v>
      </c>
      <c r="G606" s="200">
        <v>336</v>
      </c>
      <c r="H606" s="198">
        <v>699</v>
      </c>
      <c r="I606" s="199">
        <v>646</v>
      </c>
      <c r="J606" s="196">
        <v>115</v>
      </c>
      <c r="K606" s="200">
        <v>173</v>
      </c>
      <c r="L606" s="198">
        <v>337</v>
      </c>
      <c r="M606" s="196">
        <v>352</v>
      </c>
      <c r="N606" s="201">
        <v>662</v>
      </c>
      <c r="O606" s="204">
        <v>650</v>
      </c>
      <c r="P606" s="196">
        <v>313</v>
      </c>
      <c r="Q606" s="200">
        <v>296</v>
      </c>
      <c r="R606" s="198">
        <v>478</v>
      </c>
      <c r="S606" s="199">
        <v>444</v>
      </c>
      <c r="T606" s="196">
        <v>84</v>
      </c>
      <c r="U606" s="200">
        <v>99</v>
      </c>
      <c r="V606" s="198">
        <v>278</v>
      </c>
      <c r="W606" s="205">
        <v>408</v>
      </c>
      <c r="X606" s="196">
        <v>246</v>
      </c>
      <c r="Y606" s="200">
        <v>163</v>
      </c>
      <c r="Z606" s="198">
        <v>721</v>
      </c>
      <c r="AA606" s="196">
        <v>894</v>
      </c>
      <c r="AB606" s="172">
        <f t="shared" si="11049"/>
        <v>5008</v>
      </c>
      <c r="AC606" s="173">
        <f t="shared" si="11050"/>
        <v>5041</v>
      </c>
      <c r="AE606" s="275" t="str">
        <f>$AE$17</f>
        <v>17:00 - 17:59</v>
      </c>
      <c r="AF606" s="126">
        <f t="shared" ref="AF606:AU608" si="11241">SUMIF($A$9:$A$32,$AE606,B$598:B$621)</f>
        <v>451</v>
      </c>
      <c r="AG606" s="186">
        <f t="shared" si="11241"/>
        <v>879</v>
      </c>
      <c r="AH606" s="127">
        <f t="shared" si="11241"/>
        <v>307</v>
      </c>
      <c r="AI606" s="180">
        <f t="shared" si="11241"/>
        <v>333</v>
      </c>
      <c r="AJ606" s="126">
        <f t="shared" si="11241"/>
        <v>569</v>
      </c>
      <c r="AK606" s="128">
        <f t="shared" si="11241"/>
        <v>1080</v>
      </c>
      <c r="AL606" s="127">
        <f t="shared" si="11241"/>
        <v>891</v>
      </c>
      <c r="AM606" s="180">
        <f t="shared" si="11241"/>
        <v>1323</v>
      </c>
      <c r="AN606" s="126">
        <f t="shared" si="11241"/>
        <v>362</v>
      </c>
      <c r="AO606" s="128">
        <f t="shared" si="11241"/>
        <v>59</v>
      </c>
      <c r="AP606" s="127">
        <f t="shared" si="11241"/>
        <v>840</v>
      </c>
      <c r="AQ606" s="126">
        <f t="shared" si="11241"/>
        <v>216</v>
      </c>
      <c r="AR606" s="179">
        <f t="shared" si="11241"/>
        <v>1416</v>
      </c>
      <c r="AS606" s="181">
        <f t="shared" si="11241"/>
        <v>951</v>
      </c>
      <c r="AT606" s="126">
        <f t="shared" si="11241"/>
        <v>691</v>
      </c>
      <c r="AU606" s="128">
        <f t="shared" si="11241"/>
        <v>648</v>
      </c>
      <c r="AV606" s="127">
        <f t="shared" ref="AP606:BE608" si="11242">SUMIF($A$9:$A$32,$AE606,R$598:R$621)</f>
        <v>606</v>
      </c>
      <c r="AW606" s="180">
        <f t="shared" si="11242"/>
        <v>843</v>
      </c>
      <c r="AX606" s="126">
        <f t="shared" si="11242"/>
        <v>300</v>
      </c>
      <c r="AY606" s="128">
        <f t="shared" si="11242"/>
        <v>59</v>
      </c>
      <c r="AZ606" s="127">
        <f t="shared" si="11242"/>
        <v>760</v>
      </c>
      <c r="BA606" s="180">
        <f t="shared" si="11242"/>
        <v>533</v>
      </c>
      <c r="BB606" s="126">
        <f t="shared" si="11242"/>
        <v>771</v>
      </c>
      <c r="BC606" s="128">
        <f t="shared" si="11242"/>
        <v>206</v>
      </c>
      <c r="BD606" s="184">
        <f t="shared" si="11242"/>
        <v>918</v>
      </c>
      <c r="BE606" s="185">
        <f t="shared" si="11242"/>
        <v>1151</v>
      </c>
      <c r="BF606" s="170">
        <f>AF606+AH606+AJ606+AL606+AN606+AP606+AR606+AT606+AV606+AX606+AZ606+BB606+BD606</f>
        <v>8882</v>
      </c>
      <c r="BG606" s="171">
        <f>AG606+AI606+AK606+AM606+AO606+AQ606+AS606+AU606+AW606+AY606+BA606+BC606+BE606</f>
        <v>8281</v>
      </c>
      <c r="BI606" s="146" t="s">
        <v>24</v>
      </c>
      <c r="BJ606" s="129">
        <f>B606/B622</f>
        <v>4.7414338095840183E-2</v>
      </c>
      <c r="BK606" s="130">
        <f t="shared" ref="BK606" si="11243">C606/C622</f>
        <v>4.7413260896406961E-2</v>
      </c>
      <c r="BL606" s="131">
        <f t="shared" ref="BL606" si="11244">D606/D622</f>
        <v>4.7254848402075937E-2</v>
      </c>
      <c r="BM606" s="132">
        <f t="shared" ref="BM606" si="11245">E606/E622</f>
        <v>5.0909090909090911E-2</v>
      </c>
      <c r="BN606" s="129">
        <f t="shared" ref="BN606" si="11246">F606/F622</f>
        <v>4.9684170830583574E-2</v>
      </c>
      <c r="BO606" s="130">
        <f t="shared" ref="BO606" si="11247">G606/G622</f>
        <v>3.5484211637976555E-2</v>
      </c>
      <c r="BP606" s="131">
        <f t="shared" ref="BP606" si="11248">H606/H622</f>
        <v>5.6796944828146581E-2</v>
      </c>
      <c r="BQ606" s="132">
        <f t="shared" ref="BQ606" si="11249">I606/I622</f>
        <v>4.9707602339181284E-2</v>
      </c>
      <c r="BR606" s="129">
        <f t="shared" ref="BR606" si="11250">J606/J622</f>
        <v>4.648342764753436E-2</v>
      </c>
      <c r="BS606" s="130">
        <f t="shared" ref="BS606" si="11251">K606/K622</f>
        <v>6.8678046843985707E-2</v>
      </c>
      <c r="BT606" s="131">
        <f t="shared" ref="BT606" si="11252">L606/L622</f>
        <v>4.8336201950659782E-2</v>
      </c>
      <c r="BU606" s="129">
        <f t="shared" ref="BU606" si="11253">M606/M622</f>
        <v>5.1948051948051951E-2</v>
      </c>
      <c r="BV606" s="133">
        <f t="shared" ref="BV606" si="11254">N606/N622</f>
        <v>4.6734909989410517E-2</v>
      </c>
      <c r="BW606" s="134">
        <f t="shared" ref="BW606" si="11255">O606/O622</f>
        <v>4.6194300334020326E-2</v>
      </c>
      <c r="BX606" s="129">
        <f t="shared" ref="BX606" si="11256">P606/P622</f>
        <v>4.4059684684684686E-2</v>
      </c>
      <c r="BY606" s="130">
        <f t="shared" ref="BY606" si="11257">Q606/Q622</f>
        <v>4.1260105938109838E-2</v>
      </c>
      <c r="BZ606" s="131">
        <f t="shared" ref="BZ606" si="11258">R606/R622</f>
        <v>5.598500819864137E-2</v>
      </c>
      <c r="CA606" s="132">
        <f t="shared" ref="CA606" si="11259">S606/S622</f>
        <v>5.0766064486622457E-2</v>
      </c>
      <c r="CB606" s="129">
        <f t="shared" ref="CB606" si="11260">T606/T622</f>
        <v>4.3956043956043959E-2</v>
      </c>
      <c r="CC606" s="130">
        <f t="shared" ref="CC606" si="11261">U606/U622</f>
        <v>4.7165316817532159E-2</v>
      </c>
      <c r="CD606" s="131">
        <f t="shared" ref="CD606" si="11262">V606/V622</f>
        <v>4.1535933064395639E-2</v>
      </c>
      <c r="CE606" s="132">
        <f t="shared" ref="CE606" si="11263">W606/W622</f>
        <v>5.2938886726352663E-2</v>
      </c>
      <c r="CF606" s="129">
        <f t="shared" ref="CF606" si="11264">X606/X622</f>
        <v>3.91657379398185E-2</v>
      </c>
      <c r="CG606" s="130">
        <f t="shared" ref="CG606" si="11265">Y606/Y622</f>
        <v>4.0913654618473898E-2</v>
      </c>
      <c r="CH606" s="131">
        <f t="shared" ref="CH606" si="11266">Z606/Z622</f>
        <v>5.831917819299523E-2</v>
      </c>
      <c r="CI606" s="129">
        <f t="shared" ref="CI606" si="11267">AA606/AA622</f>
        <v>6.7309140189730457E-2</v>
      </c>
      <c r="CJ606" s="135">
        <f t="shared" ref="CJ606" si="11268">AB606/AB622</f>
        <v>4.9591523493588155E-2</v>
      </c>
      <c r="CK606" s="136">
        <f t="shared" ref="CK606" si="11269">AC606/AC622</f>
        <v>5.00238161394038E-2</v>
      </c>
    </row>
    <row r="607" spans="1:89" x14ac:dyDescent="0.2">
      <c r="A607" s="137" t="s">
        <v>25</v>
      </c>
      <c r="B607" s="206">
        <v>335</v>
      </c>
      <c r="C607" s="190">
        <v>396</v>
      </c>
      <c r="D607" s="191">
        <v>145</v>
      </c>
      <c r="E607" s="192">
        <v>230</v>
      </c>
      <c r="F607" s="189">
        <v>413</v>
      </c>
      <c r="G607" s="193">
        <v>350</v>
      </c>
      <c r="H607" s="191">
        <v>594</v>
      </c>
      <c r="I607" s="192">
        <v>659</v>
      </c>
      <c r="J607" s="189">
        <v>137</v>
      </c>
      <c r="K607" s="190">
        <v>127</v>
      </c>
      <c r="L607" s="191">
        <v>294</v>
      </c>
      <c r="M607" s="189">
        <v>309</v>
      </c>
      <c r="N607" s="194">
        <v>524</v>
      </c>
      <c r="O607" s="207">
        <v>594</v>
      </c>
      <c r="P607" s="189">
        <v>293</v>
      </c>
      <c r="Q607" s="190">
        <v>276</v>
      </c>
      <c r="R607" s="191">
        <v>414</v>
      </c>
      <c r="S607" s="192">
        <v>383</v>
      </c>
      <c r="T607" s="198">
        <v>62</v>
      </c>
      <c r="U607" s="189">
        <v>81</v>
      </c>
      <c r="V607" s="191">
        <v>271</v>
      </c>
      <c r="W607" s="208">
        <v>368</v>
      </c>
      <c r="X607" s="189">
        <v>227</v>
      </c>
      <c r="Y607" s="193">
        <v>153</v>
      </c>
      <c r="Z607" s="191">
        <v>766</v>
      </c>
      <c r="AA607" s="189">
        <v>776</v>
      </c>
      <c r="AB607" s="172">
        <f t="shared" si="11049"/>
        <v>4475</v>
      </c>
      <c r="AC607" s="173">
        <f t="shared" si="11050"/>
        <v>4702</v>
      </c>
      <c r="AE607" s="277" t="str">
        <f>$AE$18</f>
        <v>18:00 - 18:59</v>
      </c>
      <c r="AF607" s="126">
        <f t="shared" si="11241"/>
        <v>570</v>
      </c>
      <c r="AG607" s="190">
        <f t="shared" si="11241"/>
        <v>988</v>
      </c>
      <c r="AH607" s="191">
        <f t="shared" si="11241"/>
        <v>190</v>
      </c>
      <c r="AI607" s="192">
        <f t="shared" si="11241"/>
        <v>368</v>
      </c>
      <c r="AJ607" s="278">
        <f t="shared" si="11241"/>
        <v>393</v>
      </c>
      <c r="AK607" s="193">
        <f t="shared" si="11241"/>
        <v>1187</v>
      </c>
      <c r="AL607" s="191">
        <f t="shared" si="11241"/>
        <v>776</v>
      </c>
      <c r="AM607" s="192">
        <f t="shared" si="11241"/>
        <v>1320</v>
      </c>
      <c r="AN607" s="278">
        <f t="shared" si="11241"/>
        <v>228</v>
      </c>
      <c r="AO607" s="193">
        <f t="shared" si="11241"/>
        <v>98</v>
      </c>
      <c r="AP607" s="191">
        <f t="shared" si="11242"/>
        <v>785</v>
      </c>
      <c r="AQ607" s="278">
        <f t="shared" si="11242"/>
        <v>231</v>
      </c>
      <c r="AR607" s="194">
        <f t="shared" si="11242"/>
        <v>1251</v>
      </c>
      <c r="AS607" s="195">
        <f t="shared" si="11242"/>
        <v>939</v>
      </c>
      <c r="AT607" s="278">
        <f t="shared" si="11242"/>
        <v>546</v>
      </c>
      <c r="AU607" s="193">
        <f t="shared" si="11242"/>
        <v>608</v>
      </c>
      <c r="AV607" s="191">
        <f t="shared" si="11242"/>
        <v>559</v>
      </c>
      <c r="AW607" s="192">
        <f t="shared" si="11242"/>
        <v>842</v>
      </c>
      <c r="AX607" s="278">
        <f t="shared" si="11242"/>
        <v>182</v>
      </c>
      <c r="AY607" s="193">
        <f t="shared" si="11242"/>
        <v>54</v>
      </c>
      <c r="AZ607" s="191">
        <f t="shared" si="11242"/>
        <v>877</v>
      </c>
      <c r="BA607" s="192">
        <f t="shared" si="11242"/>
        <v>456</v>
      </c>
      <c r="BB607" s="278">
        <f t="shared" si="11242"/>
        <v>597</v>
      </c>
      <c r="BC607" s="193">
        <f t="shared" si="11242"/>
        <v>204</v>
      </c>
      <c r="BD607" s="191">
        <f t="shared" si="11242"/>
        <v>732</v>
      </c>
      <c r="BE607" s="278">
        <f t="shared" si="11242"/>
        <v>1087</v>
      </c>
      <c r="BF607" s="172">
        <f>SUM(AF607,AH607,AJ607,AL607,AN607,AP607,AR607,AT607,AV607,AX607,AZ607,BB607,BD607)</f>
        <v>7686</v>
      </c>
      <c r="BG607" s="173">
        <f>SUM(AG607,AI607,AK607,AM607,AO607,AQ607,AS607,AU607,AW607,AY607,BA607,BC607,BE607)</f>
        <v>8382</v>
      </c>
      <c r="BI607" s="137" t="s">
        <v>25</v>
      </c>
      <c r="BJ607" s="129">
        <f>B607/B622</f>
        <v>4.235680869895056E-2</v>
      </c>
      <c r="BK607" s="130">
        <f t="shared" ref="BK607" si="11270">C607/C622</f>
        <v>4.8894925299419682E-2</v>
      </c>
      <c r="BL607" s="131">
        <f t="shared" ref="BL607" si="11271">D607/D622</f>
        <v>3.9606664845670582E-2</v>
      </c>
      <c r="BM607" s="132">
        <f t="shared" ref="BM607" si="11272">E607/E622</f>
        <v>5.9740259740259739E-2</v>
      </c>
      <c r="BN607" s="129">
        <f t="shared" ref="BN607" si="11273">F607/F622</f>
        <v>3.8936551334024704E-2</v>
      </c>
      <c r="BO607" s="130">
        <f t="shared" ref="BO607" si="11274">G607/G622</f>
        <v>3.6962720456225576E-2</v>
      </c>
      <c r="BP607" s="131">
        <f t="shared" ref="BP607" si="11275">H607/H622</f>
        <v>4.8265214918339155E-2</v>
      </c>
      <c r="BQ607" s="132">
        <f t="shared" ref="BQ607" si="11276">I607/I622</f>
        <v>5.0707910126192676E-2</v>
      </c>
      <c r="BR607" s="129">
        <f t="shared" ref="BR607" si="11277">J607/J622</f>
        <v>5.5375909458367019E-2</v>
      </c>
      <c r="BS607" s="130">
        <f t="shared" ref="BS607" si="11278">K607/K622</f>
        <v>5.0416832076220726E-2</v>
      </c>
      <c r="BT607" s="131">
        <f t="shared" ref="BT607" si="11279">L607/L622</f>
        <v>4.2168674698795178E-2</v>
      </c>
      <c r="BU607" s="129">
        <f t="shared" ref="BU607" si="11280">M607/M622</f>
        <v>4.5602125147579692E-2</v>
      </c>
      <c r="BV607" s="133">
        <f t="shared" ref="BV607" si="11281">N607/N622</f>
        <v>3.6992587363219205E-2</v>
      </c>
      <c r="BW607" s="134">
        <f t="shared" ref="BW607" si="11282">O607/O622</f>
        <v>4.2214483689858577E-2</v>
      </c>
      <c r="BX607" s="129">
        <f t="shared" ref="BX607" si="11283">P607/P622</f>
        <v>4.1244369369369371E-2</v>
      </c>
      <c r="BY607" s="130">
        <f t="shared" ref="BY607" si="11284">Q607/Q622</f>
        <v>3.8472260942291607E-2</v>
      </c>
      <c r="BZ607" s="131">
        <f t="shared" ref="BZ607" si="11285">R607/R622</f>
        <v>4.8489107519325371E-2</v>
      </c>
      <c r="CA607" s="132">
        <f t="shared" ref="CA607" si="11286">S607/S622</f>
        <v>4.3791447518865767E-2</v>
      </c>
      <c r="CB607" s="129">
        <f t="shared" ref="CB607" si="11287">T607/T622</f>
        <v>3.2443746729461015E-2</v>
      </c>
      <c r="CC607" s="130">
        <f t="shared" ref="CC607" si="11288">U607/U622</f>
        <v>3.8589804668889949E-2</v>
      </c>
      <c r="CD607" s="131">
        <f t="shared" ref="CD607" si="11289">V607/V622</f>
        <v>4.0490064246227399E-2</v>
      </c>
      <c r="CE607" s="132">
        <f t="shared" ref="CE607" si="11290">W607/W622</f>
        <v>4.7748799792396525E-2</v>
      </c>
      <c r="CF607" s="129">
        <f t="shared" ref="CF607" si="11291">X607/X622</f>
        <v>3.6140741920076422E-2</v>
      </c>
      <c r="CG607" s="130">
        <f t="shared" ref="CG607" si="11292">Y607/Y622</f>
        <v>3.8403614457831324E-2</v>
      </c>
      <c r="CH607" s="131">
        <f t="shared" ref="CH607" si="11293">Z607/Z622</f>
        <v>6.1959071422793818E-2</v>
      </c>
      <c r="CI607" s="129">
        <f t="shared" ref="CI607" si="11294">AA607/AA622</f>
        <v>5.8424936003613911E-2</v>
      </c>
      <c r="CJ607" s="135">
        <f t="shared" ref="CJ607" si="11295">AB607/AB622</f>
        <v>4.4313511907709068E-2</v>
      </c>
      <c r="CK607" s="136">
        <f t="shared" ref="CK607" si="11296">AC607/AC622</f>
        <v>4.665978644861668E-2</v>
      </c>
    </row>
    <row r="608" spans="1:89" ht="13.5" thickBot="1" x14ac:dyDescent="0.25">
      <c r="A608" s="146" t="s">
        <v>26</v>
      </c>
      <c r="B608" s="203">
        <v>306</v>
      </c>
      <c r="C608" s="197">
        <v>351</v>
      </c>
      <c r="D608" s="198">
        <v>129</v>
      </c>
      <c r="E608" s="199">
        <v>219</v>
      </c>
      <c r="F608" s="196">
        <v>410</v>
      </c>
      <c r="G608" s="200">
        <v>338</v>
      </c>
      <c r="H608" s="198">
        <v>599</v>
      </c>
      <c r="I608" s="199">
        <v>636</v>
      </c>
      <c r="J608" s="196">
        <v>127</v>
      </c>
      <c r="K608" s="197">
        <v>114</v>
      </c>
      <c r="L608" s="198">
        <v>312</v>
      </c>
      <c r="M608" s="196">
        <v>288</v>
      </c>
      <c r="N608" s="201">
        <v>650</v>
      </c>
      <c r="O608" s="204">
        <v>539</v>
      </c>
      <c r="P608" s="196">
        <v>297</v>
      </c>
      <c r="Q608" s="197">
        <v>244</v>
      </c>
      <c r="R608" s="198">
        <v>410</v>
      </c>
      <c r="S608" s="199">
        <v>386</v>
      </c>
      <c r="T608" s="196">
        <v>80</v>
      </c>
      <c r="U608" s="200">
        <v>91</v>
      </c>
      <c r="V608" s="198">
        <v>278</v>
      </c>
      <c r="W608" s="205">
        <v>345</v>
      </c>
      <c r="X608" s="196">
        <v>219</v>
      </c>
      <c r="Y608" s="200">
        <v>133</v>
      </c>
      <c r="Z608" s="198">
        <v>710</v>
      </c>
      <c r="AA608" s="196">
        <v>700</v>
      </c>
      <c r="AB608" s="172">
        <f t="shared" si="11049"/>
        <v>4527</v>
      </c>
      <c r="AC608" s="173">
        <f t="shared" si="11050"/>
        <v>4384</v>
      </c>
      <c r="AE608" s="275">
        <f>$AE$19</f>
        <v>0</v>
      </c>
      <c r="AF608" s="126">
        <f t="shared" si="11241"/>
        <v>0</v>
      </c>
      <c r="AG608" s="197">
        <f t="shared" si="11241"/>
        <v>0</v>
      </c>
      <c r="AH608" s="198">
        <f t="shared" si="11241"/>
        <v>0</v>
      </c>
      <c r="AI608" s="199">
        <f t="shared" si="11241"/>
        <v>0</v>
      </c>
      <c r="AJ608" s="196">
        <f t="shared" si="11241"/>
        <v>0</v>
      </c>
      <c r="AK608" s="200">
        <f t="shared" si="11241"/>
        <v>0</v>
      </c>
      <c r="AL608" s="198">
        <f t="shared" si="11241"/>
        <v>0</v>
      </c>
      <c r="AM608" s="199">
        <f t="shared" si="11241"/>
        <v>0</v>
      </c>
      <c r="AN608" s="196">
        <f t="shared" si="11241"/>
        <v>0</v>
      </c>
      <c r="AO608" s="200">
        <f t="shared" si="11241"/>
        <v>0</v>
      </c>
      <c r="AP608" s="198">
        <f t="shared" si="11242"/>
        <v>0</v>
      </c>
      <c r="AQ608" s="196">
        <f t="shared" si="11242"/>
        <v>0</v>
      </c>
      <c r="AR608" s="201">
        <f t="shared" si="11242"/>
        <v>0</v>
      </c>
      <c r="AS608" s="202">
        <f t="shared" si="11242"/>
        <v>0</v>
      </c>
      <c r="AT608" s="196">
        <f t="shared" si="11242"/>
        <v>0</v>
      </c>
      <c r="AU608" s="200">
        <f t="shared" si="11242"/>
        <v>0</v>
      </c>
      <c r="AV608" s="198">
        <f t="shared" si="11242"/>
        <v>0</v>
      </c>
      <c r="AW608" s="199">
        <f t="shared" si="11242"/>
        <v>0</v>
      </c>
      <c r="AX608" s="196">
        <f t="shared" si="11242"/>
        <v>0</v>
      </c>
      <c r="AY608" s="200">
        <f t="shared" si="11242"/>
        <v>0</v>
      </c>
      <c r="AZ608" s="198">
        <f t="shared" si="11242"/>
        <v>0</v>
      </c>
      <c r="BA608" s="199">
        <f t="shared" si="11242"/>
        <v>0</v>
      </c>
      <c r="BB608" s="196">
        <f t="shared" si="11242"/>
        <v>0</v>
      </c>
      <c r="BC608" s="200">
        <f t="shared" si="11242"/>
        <v>0</v>
      </c>
      <c r="BD608" s="198">
        <f t="shared" si="11242"/>
        <v>0</v>
      </c>
      <c r="BE608" s="196">
        <f t="shared" si="11242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3.8690099886205587E-2</v>
      </c>
      <c r="BK608" s="130">
        <f t="shared" ref="BK608" si="11297">C608/C622</f>
        <v>4.3338683788121987E-2</v>
      </c>
      <c r="BL608" s="131">
        <f t="shared" ref="BL608" si="11298">D608/D622</f>
        <v>3.5236274242010382E-2</v>
      </c>
      <c r="BM608" s="132">
        <f t="shared" ref="BM608" si="11299">E608/E622</f>
        <v>5.6883116883116883E-2</v>
      </c>
      <c r="BN608" s="129">
        <f t="shared" ref="BN608" si="11300">F608/F622</f>
        <v>3.8653719242009991E-2</v>
      </c>
      <c r="BO608" s="130">
        <f t="shared" ref="BO608" si="11301">G608/G622</f>
        <v>3.5695427183440702E-2</v>
      </c>
      <c r="BP608" s="131">
        <f t="shared" ref="BP608" si="11302">H608/H622</f>
        <v>4.8671487771187127E-2</v>
      </c>
      <c r="BQ608" s="132">
        <f t="shared" ref="BQ608" si="11303">I608/I622</f>
        <v>4.8938134810710986E-2</v>
      </c>
      <c r="BR608" s="129">
        <f t="shared" ref="BR608" si="11304">J608/J622</f>
        <v>5.1333872271624899E-2</v>
      </c>
      <c r="BS608" s="130">
        <f t="shared" ref="BS608" si="11305">K608/K622</f>
        <v>4.5256053989678441E-2</v>
      </c>
      <c r="BT608" s="131">
        <f t="shared" ref="BT608" si="11306">L608/L622</f>
        <v>4.4750430292598967E-2</v>
      </c>
      <c r="BU608" s="129">
        <f t="shared" ref="BU608" si="11307">M608/M622</f>
        <v>4.2502951593860687E-2</v>
      </c>
      <c r="BV608" s="133">
        <f t="shared" ref="BV608" si="11308">N608/N622</f>
        <v>4.5887751500176488E-2</v>
      </c>
      <c r="BW608" s="134">
        <f t="shared" ref="BW608" si="11309">O608/O622</f>
        <v>3.8305735200056854E-2</v>
      </c>
      <c r="BX608" s="129">
        <f t="shared" ref="BX608" si="11310">P608/P622</f>
        <v>4.1807432432432436E-2</v>
      </c>
      <c r="BY608" s="130">
        <f t="shared" ref="BY608" si="11311">Q608/Q622</f>
        <v>3.4011708948982436E-2</v>
      </c>
      <c r="BZ608" s="131">
        <f t="shared" ref="BZ608" si="11312">R608/R622</f>
        <v>4.8020613726868118E-2</v>
      </c>
      <c r="CA608" s="132">
        <f t="shared" ref="CA608" si="11313">S608/S622</f>
        <v>4.4134461468099705E-2</v>
      </c>
      <c r="CB608" s="129">
        <f t="shared" ref="CB608" si="11314">T608/T622</f>
        <v>4.1862899005756148E-2</v>
      </c>
      <c r="CC608" s="130">
        <f t="shared" ref="CC608" si="11315">U608/U622</f>
        <v>4.3353978084802285E-2</v>
      </c>
      <c r="CD608" s="131">
        <f t="shared" ref="CD608" si="11316">V608/V622</f>
        <v>4.1535933064395639E-2</v>
      </c>
      <c r="CE608" s="132">
        <f t="shared" ref="CE608" si="11317">W608/W622</f>
        <v>4.4764499805371741E-2</v>
      </c>
      <c r="CF608" s="129">
        <f t="shared" ref="CF608" si="11318">X608/X622</f>
        <v>3.4867059385448179E-2</v>
      </c>
      <c r="CG608" s="130">
        <f t="shared" ref="CG608" si="11319">Y608/Y622</f>
        <v>3.3383534136546184E-2</v>
      </c>
      <c r="CH608" s="131">
        <f t="shared" ref="CH608" si="11320">Z608/Z622</f>
        <v>5.7429426514600014E-2</v>
      </c>
      <c r="CI608" s="129">
        <f t="shared" ref="CI608" si="11321">AA608/AA622</f>
        <v>5.2702906188826983E-2</v>
      </c>
      <c r="CJ608" s="135">
        <f t="shared" ref="CJ608" si="11322">AB608/AB622</f>
        <v>4.4828439867307023E-2</v>
      </c>
      <c r="CK608" s="136">
        <f t="shared" ref="CK608" si="11323">AC608/AC622</f>
        <v>4.3504147977612831E-2</v>
      </c>
    </row>
    <row r="609" spans="1:89" ht="14.25" thickTop="1" thickBot="1" x14ac:dyDescent="0.25">
      <c r="A609" s="137" t="s">
        <v>27</v>
      </c>
      <c r="B609" s="206">
        <v>298</v>
      </c>
      <c r="C609" s="190">
        <v>383</v>
      </c>
      <c r="D609" s="191">
        <v>177</v>
      </c>
      <c r="E609" s="192">
        <v>176</v>
      </c>
      <c r="F609" s="189">
        <v>410</v>
      </c>
      <c r="G609" s="193">
        <v>426</v>
      </c>
      <c r="H609" s="191">
        <v>538</v>
      </c>
      <c r="I609" s="192">
        <v>701</v>
      </c>
      <c r="J609" s="189">
        <v>141</v>
      </c>
      <c r="K609" s="190">
        <v>78</v>
      </c>
      <c r="L609" s="191">
        <v>363</v>
      </c>
      <c r="M609" s="189">
        <v>218</v>
      </c>
      <c r="N609" s="194">
        <v>685</v>
      </c>
      <c r="O609" s="207">
        <v>557</v>
      </c>
      <c r="P609" s="189">
        <v>334</v>
      </c>
      <c r="Q609" s="190">
        <v>288</v>
      </c>
      <c r="R609" s="191">
        <v>432</v>
      </c>
      <c r="S609" s="192">
        <v>424</v>
      </c>
      <c r="T609" s="189">
        <v>93</v>
      </c>
      <c r="U609" s="193">
        <v>65</v>
      </c>
      <c r="V609" s="191">
        <v>312</v>
      </c>
      <c r="W609" s="208">
        <v>370</v>
      </c>
      <c r="X609" s="189">
        <v>228</v>
      </c>
      <c r="Y609" s="193">
        <v>139</v>
      </c>
      <c r="Z609" s="191">
        <v>679</v>
      </c>
      <c r="AA609" s="189">
        <v>739</v>
      </c>
      <c r="AB609" s="172">
        <f t="shared" si="11049"/>
        <v>4690</v>
      </c>
      <c r="AC609" s="173">
        <f t="shared" si="11050"/>
        <v>4564</v>
      </c>
      <c r="AE609" s="269" t="s">
        <v>13</v>
      </c>
      <c r="AF609" s="20">
        <f t="shared" ref="AF609:BG609" si="11324">SUM(AF606:AF608)</f>
        <v>1021</v>
      </c>
      <c r="AG609" s="21">
        <f t="shared" si="11324"/>
        <v>1867</v>
      </c>
      <c r="AH609" s="20">
        <f t="shared" si="11324"/>
        <v>497</v>
      </c>
      <c r="AI609" s="21">
        <f t="shared" si="11324"/>
        <v>701</v>
      </c>
      <c r="AJ609" s="20">
        <f t="shared" si="11324"/>
        <v>962</v>
      </c>
      <c r="AK609" s="21">
        <f t="shared" si="11324"/>
        <v>2267</v>
      </c>
      <c r="AL609" s="20">
        <f t="shared" si="11324"/>
        <v>1667</v>
      </c>
      <c r="AM609" s="21">
        <f t="shared" si="11324"/>
        <v>2643</v>
      </c>
      <c r="AN609" s="20">
        <f t="shared" si="11324"/>
        <v>590</v>
      </c>
      <c r="AO609" s="21">
        <f t="shared" si="11324"/>
        <v>157</v>
      </c>
      <c r="AP609" s="20">
        <f t="shared" si="11324"/>
        <v>1625</v>
      </c>
      <c r="AQ609" s="21">
        <f t="shared" si="11324"/>
        <v>447</v>
      </c>
      <c r="AR609" s="20">
        <f t="shared" si="11324"/>
        <v>2667</v>
      </c>
      <c r="AS609" s="21">
        <f t="shared" si="11324"/>
        <v>1890</v>
      </c>
      <c r="AT609" s="20">
        <f t="shared" si="11324"/>
        <v>1237</v>
      </c>
      <c r="AU609" s="21">
        <f t="shared" si="11324"/>
        <v>1256</v>
      </c>
      <c r="AV609" s="20">
        <f t="shared" si="11324"/>
        <v>1165</v>
      </c>
      <c r="AW609" s="21">
        <f t="shared" si="11324"/>
        <v>1685</v>
      </c>
      <c r="AX609" s="20">
        <f t="shared" si="11324"/>
        <v>482</v>
      </c>
      <c r="AY609" s="21">
        <f t="shared" si="11324"/>
        <v>113</v>
      </c>
      <c r="AZ609" s="20">
        <f t="shared" si="11324"/>
        <v>1637</v>
      </c>
      <c r="BA609" s="21">
        <f t="shared" si="11324"/>
        <v>989</v>
      </c>
      <c r="BB609" s="20">
        <f t="shared" si="11324"/>
        <v>1368</v>
      </c>
      <c r="BC609" s="21">
        <f t="shared" si="11324"/>
        <v>410</v>
      </c>
      <c r="BD609" s="20">
        <f t="shared" si="11324"/>
        <v>1650</v>
      </c>
      <c r="BE609" s="21">
        <f t="shared" si="11324"/>
        <v>2238</v>
      </c>
      <c r="BF609" s="174">
        <f t="shared" si="11324"/>
        <v>16568</v>
      </c>
      <c r="BG609" s="175">
        <f t="shared" si="11324"/>
        <v>16663</v>
      </c>
      <c r="BI609" s="137" t="s">
        <v>27</v>
      </c>
      <c r="BJ609" s="129">
        <f>B609/B622</f>
        <v>3.7678594006827666E-2</v>
      </c>
      <c r="BK609" s="130">
        <f t="shared" ref="BK609" si="11325">C609/C622</f>
        <v>4.728978886282257E-2</v>
      </c>
      <c r="BL609" s="131">
        <f t="shared" ref="BL609" si="11326">D609/D622</f>
        <v>4.8347446052990989E-2</v>
      </c>
      <c r="BM609" s="132">
        <f t="shared" ref="BM609" si="11327">E609/E622</f>
        <v>4.5714285714285714E-2</v>
      </c>
      <c r="BN609" s="129">
        <f t="shared" ref="BN609" si="11328">F609/F622</f>
        <v>3.8653719242009991E-2</v>
      </c>
      <c r="BO609" s="130">
        <f t="shared" ref="BO609" si="11329">G609/G622</f>
        <v>4.4988911183863133E-2</v>
      </c>
      <c r="BP609" s="131">
        <f t="shared" ref="BP609" si="11330">H609/H622</f>
        <v>4.3714958966441862E-2</v>
      </c>
      <c r="BQ609" s="132">
        <f t="shared" ref="BQ609" si="11331">I609/I622</f>
        <v>5.3939673745767927E-2</v>
      </c>
      <c r="BR609" s="129">
        <f t="shared" ref="BR609" si="11332">J609/J622</f>
        <v>5.6992724333063863E-2</v>
      </c>
      <c r="BS609" s="130">
        <f t="shared" ref="BS609" si="11333">K609/K622</f>
        <v>3.0964668519253672E-2</v>
      </c>
      <c r="BT609" s="131">
        <f t="shared" ref="BT609" si="11334">L609/L622</f>
        <v>5.2065404475043028E-2</v>
      </c>
      <c r="BU609" s="129">
        <f t="shared" ref="BU609" si="11335">M609/M622</f>
        <v>3.2172373081463992E-2</v>
      </c>
      <c r="BV609" s="133">
        <f t="shared" ref="BV609" si="11336">N609/N622</f>
        <v>4.835863042710907E-2</v>
      </c>
      <c r="BW609" s="134">
        <f t="shared" ref="BW609" si="11337">O609/O622</f>
        <v>3.958496197853742E-2</v>
      </c>
      <c r="BX609" s="129">
        <f t="shared" ref="BX609" si="11338">P609/P622</f>
        <v>4.7015765765765764E-2</v>
      </c>
      <c r="BY609" s="130">
        <f t="shared" ref="BY609" si="11339">Q609/Q622</f>
        <v>4.0144967939782547E-2</v>
      </c>
      <c r="BZ609" s="131">
        <f t="shared" ref="BZ609" si="11340">R609/R622</f>
        <v>5.0597329585382995E-2</v>
      </c>
      <c r="CA609" s="132">
        <f t="shared" ref="CA609" si="11341">S609/S622</f>
        <v>4.8479304825062887E-2</v>
      </c>
      <c r="CB609" s="129">
        <f t="shared" ref="CB609" si="11342">T609/T622</f>
        <v>4.8665620094191522E-2</v>
      </c>
      <c r="CC609" s="130">
        <f t="shared" ref="CC609" si="11343">U609/U622</f>
        <v>3.0967127203430204E-2</v>
      </c>
      <c r="CD609" s="131">
        <f t="shared" ref="CD609" si="11344">V609/V622</f>
        <v>4.6615867324069922E-2</v>
      </c>
      <c r="CE609" s="132">
        <f t="shared" ref="CE609" si="11345">W609/W622</f>
        <v>4.8008304139094328E-2</v>
      </c>
      <c r="CF609" s="129">
        <f t="shared" ref="CF609" si="11346">X609/X622</f>
        <v>3.629995223690495E-2</v>
      </c>
      <c r="CG609" s="130">
        <f t="shared" ref="CG609" si="11347">Y609/Y622</f>
        <v>3.4889558232931724E-2</v>
      </c>
      <c r="CH609" s="131">
        <f t="shared" ref="CH609" si="11348">Z609/Z622</f>
        <v>5.4921944511849875E-2</v>
      </c>
      <c r="CI609" s="129">
        <f t="shared" ref="CI609" si="11349">AA609/AA622</f>
        <v>5.5639210962204484E-2</v>
      </c>
      <c r="CJ609" s="135">
        <f t="shared" ref="CJ609" si="11350">AB609/AB622</f>
        <v>4.6442540971431398E-2</v>
      </c>
      <c r="CK609" s="136">
        <f t="shared" ref="CK609" si="11351">AC609/AC622</f>
        <v>4.5290358432898026E-2</v>
      </c>
    </row>
    <row r="610" spans="1:89" ht="13.5" thickTop="1" x14ac:dyDescent="0.2">
      <c r="A610" s="146" t="s">
        <v>28</v>
      </c>
      <c r="B610" s="203">
        <v>292</v>
      </c>
      <c r="C610" s="197">
        <v>584</v>
      </c>
      <c r="D610" s="198">
        <v>237</v>
      </c>
      <c r="E610" s="199">
        <v>237</v>
      </c>
      <c r="F610" s="196">
        <v>356</v>
      </c>
      <c r="G610" s="200">
        <v>666</v>
      </c>
      <c r="H610" s="198">
        <v>622</v>
      </c>
      <c r="I610" s="199">
        <v>821</v>
      </c>
      <c r="J610" s="196">
        <v>200</v>
      </c>
      <c r="K610" s="197">
        <v>91</v>
      </c>
      <c r="L610" s="198">
        <v>485</v>
      </c>
      <c r="M610" s="196">
        <v>210</v>
      </c>
      <c r="N610" s="201">
        <v>896</v>
      </c>
      <c r="O610" s="204">
        <v>652</v>
      </c>
      <c r="P610" s="196">
        <v>374</v>
      </c>
      <c r="Q610" s="197">
        <v>308</v>
      </c>
      <c r="R610" s="198">
        <v>456</v>
      </c>
      <c r="S610" s="199">
        <v>517</v>
      </c>
      <c r="T610" s="196">
        <v>141</v>
      </c>
      <c r="U610" s="200">
        <v>46</v>
      </c>
      <c r="V610" s="198">
        <v>496</v>
      </c>
      <c r="W610" s="205">
        <v>387</v>
      </c>
      <c r="X610" s="196">
        <v>387</v>
      </c>
      <c r="Y610" s="200">
        <v>131</v>
      </c>
      <c r="Z610" s="198">
        <v>834</v>
      </c>
      <c r="AA610" s="196">
        <v>760</v>
      </c>
      <c r="AB610" s="172">
        <f t="shared" si="11049"/>
        <v>5776</v>
      </c>
      <c r="AC610" s="173">
        <f t="shared" si="11050"/>
        <v>5410</v>
      </c>
      <c r="BI610" s="146" t="s">
        <v>28</v>
      </c>
      <c r="BJ610" s="129">
        <f>B610/B622</f>
        <v>3.6919964597294221E-2</v>
      </c>
      <c r="BK610" s="130">
        <f t="shared" ref="BK610" si="11352">C610/C622</f>
        <v>7.2107667613285589E-2</v>
      </c>
      <c r="BL610" s="131">
        <f t="shared" ref="BL610" si="11353">D610/D622</f>
        <v>6.4736410816716744E-2</v>
      </c>
      <c r="BM610" s="132">
        <f t="shared" ref="BM610" si="11354">E610/E622</f>
        <v>6.1558441558441555E-2</v>
      </c>
      <c r="BN610" s="129">
        <f t="shared" ref="BN610" si="11355">F610/F622</f>
        <v>3.3562741585745265E-2</v>
      </c>
      <c r="BO610" s="130">
        <f t="shared" ref="BO610" si="11356">G610/G622</f>
        <v>7.033477663956067E-2</v>
      </c>
      <c r="BP610" s="131">
        <f t="shared" ref="BP610" si="11357">H610/H622</f>
        <v>5.0540342894287806E-2</v>
      </c>
      <c r="BQ610" s="132">
        <f t="shared" ref="BQ610" si="11358">I610/I622</f>
        <v>6.3173284087411505E-2</v>
      </c>
      <c r="BR610" s="129">
        <f t="shared" ref="BR610" si="11359">J610/J622</f>
        <v>8.084074373484236E-2</v>
      </c>
      <c r="BS610" s="130">
        <f t="shared" ref="BS610" si="11360">K610/K622</f>
        <v>3.6125446605795954E-2</v>
      </c>
      <c r="BT610" s="131">
        <f t="shared" ref="BT610" si="11361">L610/L622</f>
        <v>6.9563970166379802E-2</v>
      </c>
      <c r="BU610" s="129">
        <f t="shared" ref="BU610" si="11362">M610/M622</f>
        <v>3.0991735537190084E-2</v>
      </c>
      <c r="BV610" s="133">
        <f t="shared" ref="BV610" si="11363">N610/N622</f>
        <v>6.3254500529474053E-2</v>
      </c>
      <c r="BW610" s="134">
        <f t="shared" ref="BW610" si="11364">O610/O622</f>
        <v>4.633643664274039E-2</v>
      </c>
      <c r="BX610" s="129">
        <f t="shared" ref="BX610" si="11365">P610/P622</f>
        <v>5.2646396396396393E-2</v>
      </c>
      <c r="BY610" s="130">
        <f t="shared" ref="BY610" si="11366">Q610/Q622</f>
        <v>4.2932812935600778E-2</v>
      </c>
      <c r="BZ610" s="131">
        <f t="shared" ref="BZ610" si="11367">R610/R622</f>
        <v>5.3408292340126493E-2</v>
      </c>
      <c r="CA610" s="132">
        <f t="shared" ref="CA610" si="11368">S610/S622</f>
        <v>5.9112737251314884E-2</v>
      </c>
      <c r="CB610" s="129">
        <f t="shared" ref="CB610" si="11369">T610/T622</f>
        <v>7.378335949764521E-2</v>
      </c>
      <c r="CC610" s="130">
        <f t="shared" ref="CC610" si="11370">U610/U622</f>
        <v>2.1915197713196759E-2</v>
      </c>
      <c r="CD610" s="131">
        <f t="shared" ref="CD610" si="11371">V610/V622</f>
        <v>7.4107276258777832E-2</v>
      </c>
      <c r="CE610" s="132">
        <f t="shared" ref="CE610" si="11372">W610/W622</f>
        <v>5.0214091086025689E-2</v>
      </c>
      <c r="CF610" s="129">
        <f t="shared" ref="CF610" si="11373">X610/X622</f>
        <v>6.1614392612641296E-2</v>
      </c>
      <c r="CG610" s="130">
        <f t="shared" ref="CG610" si="11374">Y610/Y622</f>
        <v>3.288152610441767E-2</v>
      </c>
      <c r="CH610" s="131">
        <f t="shared" ref="CH610" si="11375">Z610/Z622</f>
        <v>6.7459354525600576E-2</v>
      </c>
      <c r="CI610" s="129">
        <f t="shared" ref="CI610" si="11376">AA610/AA622</f>
        <v>5.7220298147869296E-2</v>
      </c>
      <c r="CJ610" s="135">
        <f t="shared" ref="CJ610" si="11377">AB610/AB622</f>
        <v>5.7196613358419565E-2</v>
      </c>
      <c r="CK610" s="136">
        <f t="shared" ref="CK610" si="11378">AC610/AC622</f>
        <v>5.3685547572738461E-2</v>
      </c>
    </row>
    <row r="611" spans="1:89" x14ac:dyDescent="0.2">
      <c r="A611" s="137" t="s">
        <v>29</v>
      </c>
      <c r="B611" s="206">
        <v>408</v>
      </c>
      <c r="C611" s="190">
        <v>695</v>
      </c>
      <c r="D611" s="191">
        <v>288</v>
      </c>
      <c r="E611" s="192">
        <v>268</v>
      </c>
      <c r="F611" s="189">
        <v>510</v>
      </c>
      <c r="G611" s="193">
        <v>988</v>
      </c>
      <c r="H611" s="191">
        <v>713</v>
      </c>
      <c r="I611" s="192">
        <v>1282</v>
      </c>
      <c r="J611" s="189">
        <v>255</v>
      </c>
      <c r="K611" s="190">
        <v>75</v>
      </c>
      <c r="L611" s="191">
        <v>786</v>
      </c>
      <c r="M611" s="189">
        <v>225</v>
      </c>
      <c r="N611" s="194">
        <v>1195</v>
      </c>
      <c r="O611" s="207">
        <v>760</v>
      </c>
      <c r="P611" s="189">
        <v>615</v>
      </c>
      <c r="Q611" s="190">
        <v>435</v>
      </c>
      <c r="R611" s="191">
        <v>544</v>
      </c>
      <c r="S611" s="192">
        <v>728</v>
      </c>
      <c r="T611" s="189">
        <v>290</v>
      </c>
      <c r="U611" s="193">
        <v>63</v>
      </c>
      <c r="V611" s="191">
        <v>666</v>
      </c>
      <c r="W611" s="208">
        <v>468</v>
      </c>
      <c r="X611" s="189">
        <v>615</v>
      </c>
      <c r="Y611" s="193">
        <v>160</v>
      </c>
      <c r="Z611" s="191">
        <v>911</v>
      </c>
      <c r="AA611" s="189">
        <v>920</v>
      </c>
      <c r="AB611" s="172">
        <f t="shared" si="11049"/>
        <v>7796</v>
      </c>
      <c r="AC611" s="173">
        <f t="shared" si="11050"/>
        <v>7067</v>
      </c>
      <c r="BI611" s="137" t="s">
        <v>29</v>
      </c>
      <c r="BJ611" s="129">
        <f>B611/B622</f>
        <v>5.158679984827412E-2</v>
      </c>
      <c r="BK611" s="130">
        <f t="shared" ref="BK611" si="11379">C611/C622</f>
        <v>8.5813063341153226E-2</v>
      </c>
      <c r="BL611" s="131">
        <f t="shared" ref="BL611" si="11380">D611/D622</f>
        <v>7.8667030865883641E-2</v>
      </c>
      <c r="BM611" s="132">
        <f t="shared" ref="BM611" si="11381">E611/E622</f>
        <v>6.9610389610389609E-2</v>
      </c>
      <c r="BN611" s="129">
        <f t="shared" ref="BN611" si="11382">F611/F622</f>
        <v>4.8081455642500236E-2</v>
      </c>
      <c r="BO611" s="130">
        <f t="shared" ref="BO611" si="11383">G611/G622</f>
        <v>0.1043404794592882</v>
      </c>
      <c r="BP611" s="131">
        <f t="shared" ref="BP611" si="11384">H611/H622</f>
        <v>5.793450881612091E-2</v>
      </c>
      <c r="BQ611" s="132">
        <f t="shared" ref="BQ611" si="11385">I611/I622</f>
        <v>9.8645737149892276E-2</v>
      </c>
      <c r="BR611" s="129">
        <f t="shared" ref="BR611" si="11386">J611/J622</f>
        <v>0.10307194826192401</v>
      </c>
      <c r="BS611" s="130">
        <f t="shared" ref="BS611" si="11387">K611/K622</f>
        <v>2.9773719730051607E-2</v>
      </c>
      <c r="BT611" s="131">
        <f t="shared" ref="BT611" si="11388">L611/L622</f>
        <v>0.11273666092943202</v>
      </c>
      <c r="BU611" s="129">
        <f t="shared" ref="BU611" si="11389">M611/M622</f>
        <v>3.3205430932703658E-2</v>
      </c>
      <c r="BV611" s="133">
        <f t="shared" ref="BV611" si="11390">N611/N622</f>
        <v>8.4362866219555244E-2</v>
      </c>
      <c r="BW611" s="134">
        <f t="shared" ref="BW611" si="11391">O611/O622</f>
        <v>5.4011797313623766E-2</v>
      </c>
      <c r="BX611" s="129">
        <f t="shared" ref="BX611" si="11392">P611/P622</f>
        <v>8.6570945945945943E-2</v>
      </c>
      <c r="BY611" s="130">
        <f t="shared" ref="BY611" si="11393">Q611/Q622</f>
        <v>6.0635628659046557E-2</v>
      </c>
      <c r="BZ611" s="131">
        <f t="shared" ref="BZ611" si="11394">R611/R622</f>
        <v>6.3715155774185989E-2</v>
      </c>
      <c r="CA611" s="132">
        <f t="shared" ref="CA611" si="11395">S611/S622</f>
        <v>8.3238051680768352E-2</v>
      </c>
      <c r="CB611" s="129">
        <f t="shared" ref="CB611" si="11396">T611/T622</f>
        <v>0.15175300889586604</v>
      </c>
      <c r="CC611" s="130">
        <f t="shared" ref="CC611" si="11397">U611/U622</f>
        <v>3.0014292520247739E-2</v>
      </c>
      <c r="CD611" s="131">
        <f t="shared" ref="CD611" si="11398">V611/V622</f>
        <v>9.9506947557149256E-2</v>
      </c>
      <c r="CE611" s="132">
        <f t="shared" ref="CE611" si="11399">W611/W622</f>
        <v>6.0724017127286881E-2</v>
      </c>
      <c r="CF611" s="129">
        <f t="shared" ref="CF611" si="11400">X611/X622</f>
        <v>9.7914344849546253E-2</v>
      </c>
      <c r="CG611" s="130">
        <f t="shared" ref="CG611" si="11401">Y611/Y622</f>
        <v>4.0160642570281124E-2</v>
      </c>
      <c r="CH611" s="131">
        <f t="shared" ref="CH611" si="11402">Z611/Z622</f>
        <v>7.3687616274367068E-2</v>
      </c>
      <c r="CI611" s="129">
        <f t="shared" ref="CI611" si="11403">AA611/AA622</f>
        <v>6.9266676705315458E-2</v>
      </c>
      <c r="CJ611" s="135">
        <f t="shared" ref="CJ611" si="11404">AB611/AB622</f>
        <v>7.7199584096648011E-2</v>
      </c>
      <c r="CK611" s="136">
        <f t="shared" ref="CK611" si="11405">AC611/AC622</f>
        <v>7.0128607152780534E-2</v>
      </c>
    </row>
    <row r="612" spans="1:89" x14ac:dyDescent="0.2">
      <c r="A612" s="146" t="s">
        <v>30</v>
      </c>
      <c r="B612" s="203">
        <v>451</v>
      </c>
      <c r="C612" s="197">
        <v>879</v>
      </c>
      <c r="D612" s="198">
        <v>307</v>
      </c>
      <c r="E612" s="199">
        <v>333</v>
      </c>
      <c r="F612" s="196">
        <v>569</v>
      </c>
      <c r="G612" s="200">
        <v>1080</v>
      </c>
      <c r="H612" s="198">
        <v>891</v>
      </c>
      <c r="I612" s="199">
        <v>1323</v>
      </c>
      <c r="J612" s="196">
        <v>362</v>
      </c>
      <c r="K612" s="197">
        <v>59</v>
      </c>
      <c r="L612" s="198">
        <v>840</v>
      </c>
      <c r="M612" s="196">
        <v>216</v>
      </c>
      <c r="N612" s="201">
        <v>1416</v>
      </c>
      <c r="O612" s="204">
        <v>951</v>
      </c>
      <c r="P612" s="196">
        <v>691</v>
      </c>
      <c r="Q612" s="197">
        <v>648</v>
      </c>
      <c r="R612" s="198">
        <v>606</v>
      </c>
      <c r="S612" s="199">
        <v>843</v>
      </c>
      <c r="T612" s="196">
        <v>300</v>
      </c>
      <c r="U612" s="200">
        <v>59</v>
      </c>
      <c r="V612" s="198">
        <v>760</v>
      </c>
      <c r="W612" s="205">
        <v>533</v>
      </c>
      <c r="X612" s="196">
        <v>771</v>
      </c>
      <c r="Y612" s="200">
        <v>206</v>
      </c>
      <c r="Z612" s="198">
        <v>918</v>
      </c>
      <c r="AA612" s="196">
        <v>1151</v>
      </c>
      <c r="AB612" s="172">
        <f t="shared" si="11049"/>
        <v>8882</v>
      </c>
      <c r="AC612" s="173">
        <f t="shared" si="11050"/>
        <v>8281</v>
      </c>
      <c r="BI612" s="146" t="s">
        <v>30</v>
      </c>
      <c r="BJ612" s="129">
        <f>B612/B622</f>
        <v>5.702364394993046E-2</v>
      </c>
      <c r="BK612" s="130">
        <f t="shared" ref="BK612" si="11406">C612/C622</f>
        <v>0.10853191752068156</v>
      </c>
      <c r="BL612" s="131">
        <f t="shared" ref="BL612" si="11407">D612/D622</f>
        <v>8.3856869707730125E-2</v>
      </c>
      <c r="BM612" s="132">
        <f t="shared" ref="BM612" si="11408">E612/E622</f>
        <v>8.6493506493506497E-2</v>
      </c>
      <c r="BN612" s="129">
        <f t="shared" ref="BN612" si="11409">F612/F622</f>
        <v>5.364382011878948E-2</v>
      </c>
      <c r="BO612" s="130">
        <f t="shared" ref="BO612" si="11410">G612/G622</f>
        <v>0.11405639455063893</v>
      </c>
      <c r="BP612" s="131">
        <f t="shared" ref="BP612" si="11411">H612/H622</f>
        <v>7.2397822377508733E-2</v>
      </c>
      <c r="BQ612" s="132">
        <f t="shared" ref="BQ612" si="11412">I612/I622</f>
        <v>0.1018005540166205</v>
      </c>
      <c r="BR612" s="129">
        <f t="shared" ref="BR612" si="11413">J612/J622</f>
        <v>0.14632174616006469</v>
      </c>
      <c r="BS612" s="130">
        <f t="shared" ref="BS612" si="11414">K612/K622</f>
        <v>2.3421992854307266E-2</v>
      </c>
      <c r="BT612" s="131">
        <f t="shared" ref="BT612" si="11415">L612/L622</f>
        <v>0.12048192771084337</v>
      </c>
      <c r="BU612" s="129">
        <f t="shared" ref="BU612" si="11416">M612/M622</f>
        <v>3.1877213695395513E-2</v>
      </c>
      <c r="BV612" s="133">
        <f t="shared" ref="BV612" si="11417">N612/N622</f>
        <v>9.9964701729615246E-2</v>
      </c>
      <c r="BW612" s="134">
        <f t="shared" ref="BW612" si="11418">O612/O622</f>
        <v>6.758581479638974E-2</v>
      </c>
      <c r="BX612" s="129">
        <f t="shared" ref="BX612" si="11419">P612/P622</f>
        <v>9.7269144144144143E-2</v>
      </c>
      <c r="BY612" s="130">
        <f t="shared" ref="BY612" si="11420">Q612/Q622</f>
        <v>9.0326177864510734E-2</v>
      </c>
      <c r="BZ612" s="131">
        <f t="shared" ref="BZ612" si="11421">R612/R622</f>
        <v>7.0976809557273368E-2</v>
      </c>
      <c r="CA612" s="132">
        <f t="shared" ref="CA612" si="11422">S612/S622</f>
        <v>9.6386919734735885E-2</v>
      </c>
      <c r="CB612" s="129">
        <f t="shared" ref="CB612" si="11423">T612/T622</f>
        <v>0.15698587127158556</v>
      </c>
      <c r="CC612" s="130">
        <f t="shared" ref="CC612" si="11424">U612/U622</f>
        <v>2.8108623153882802E-2</v>
      </c>
      <c r="CD612" s="131">
        <f t="shared" ref="CD612" si="11425">V612/V622</f>
        <v>0.11355147168683699</v>
      </c>
      <c r="CE612" s="132">
        <f t="shared" ref="CE612" si="11426">W612/W622</f>
        <v>6.915790839496562E-2</v>
      </c>
      <c r="CF612" s="129">
        <f t="shared" ref="CF612" si="11427">X612/X622</f>
        <v>0.12275115427479701</v>
      </c>
      <c r="CG612" s="130">
        <f t="shared" ref="CG612" si="11428">Y612/Y622</f>
        <v>5.1706827309236945E-2</v>
      </c>
      <c r="CH612" s="131">
        <f t="shared" ref="CH612" si="11429">Z612/Z622</f>
        <v>7.4253821887891286E-2</v>
      </c>
      <c r="CI612" s="129">
        <f t="shared" ref="CI612" si="11430">AA612/AA622</f>
        <v>8.6658635747628374E-2</v>
      </c>
      <c r="CJ612" s="135">
        <f t="shared" ref="CJ612" si="11431">AB612/AB622</f>
        <v>8.7953656483636178E-2</v>
      </c>
      <c r="CK612" s="136">
        <f t="shared" ref="CK612" si="11432">AC612/AC622</f>
        <v>8.2175604334537369E-2</v>
      </c>
    </row>
    <row r="613" spans="1:89" x14ac:dyDescent="0.2">
      <c r="A613" s="137" t="s">
        <v>31</v>
      </c>
      <c r="B613" s="206">
        <v>570</v>
      </c>
      <c r="C613" s="190">
        <v>988</v>
      </c>
      <c r="D613" s="191">
        <v>190</v>
      </c>
      <c r="E613" s="192">
        <v>368</v>
      </c>
      <c r="F613" s="189">
        <v>393</v>
      </c>
      <c r="G613" s="193">
        <v>1187</v>
      </c>
      <c r="H613" s="191">
        <v>776</v>
      </c>
      <c r="I613" s="192">
        <v>1320</v>
      </c>
      <c r="J613" s="189">
        <v>228</v>
      </c>
      <c r="K613" s="190">
        <v>98</v>
      </c>
      <c r="L613" s="191">
        <v>785</v>
      </c>
      <c r="M613" s="189">
        <v>231</v>
      </c>
      <c r="N613" s="194">
        <v>1251</v>
      </c>
      <c r="O613" s="207">
        <v>939</v>
      </c>
      <c r="P613" s="189">
        <v>546</v>
      </c>
      <c r="Q613" s="190">
        <v>608</v>
      </c>
      <c r="R613" s="191">
        <v>559</v>
      </c>
      <c r="S613" s="192">
        <v>842</v>
      </c>
      <c r="T613" s="189">
        <v>182</v>
      </c>
      <c r="U613" s="193">
        <v>54</v>
      </c>
      <c r="V613" s="191">
        <v>877</v>
      </c>
      <c r="W613" s="208">
        <v>456</v>
      </c>
      <c r="X613" s="189">
        <v>597</v>
      </c>
      <c r="Y613" s="193">
        <v>204</v>
      </c>
      <c r="Z613" s="191">
        <v>732</v>
      </c>
      <c r="AA613" s="189">
        <v>1087</v>
      </c>
      <c r="AB613" s="172">
        <f t="shared" si="11049"/>
        <v>7686</v>
      </c>
      <c r="AC613" s="173">
        <f t="shared" si="11050"/>
        <v>8382</v>
      </c>
      <c r="BI613" s="137" t="s">
        <v>31</v>
      </c>
      <c r="BJ613" s="129">
        <f>B613/B622</f>
        <v>7.2069793905677082E-2</v>
      </c>
      <c r="BK613" s="130">
        <f t="shared" ref="BK613" si="11433">C613/C622</f>
        <v>0.12199036918138041</v>
      </c>
      <c r="BL613" s="131">
        <f t="shared" ref="BL613" si="11434">D613/D622</f>
        <v>5.1898388418464898E-2</v>
      </c>
      <c r="BM613" s="132">
        <f t="shared" ref="BM613" si="11435">E613/E622</f>
        <v>9.5584415584415591E-2</v>
      </c>
      <c r="BN613" s="129">
        <f t="shared" ref="BN613" si="11436">F613/F622</f>
        <v>3.7051004053926653E-2</v>
      </c>
      <c r="BO613" s="130">
        <f t="shared" ref="BO613" si="11437">G613/G622</f>
        <v>0.12535642623297075</v>
      </c>
      <c r="BP613" s="131">
        <f t="shared" ref="BP613" si="11438">H613/H622</f>
        <v>6.3053546762005364E-2</v>
      </c>
      <c r="BQ613" s="132">
        <f t="shared" ref="BQ613" si="11439">I613/I622</f>
        <v>0.10156971375807941</v>
      </c>
      <c r="BR613" s="129">
        <f t="shared" ref="BR613" si="11440">J613/J622</f>
        <v>9.2158447857720288E-2</v>
      </c>
      <c r="BS613" s="130">
        <f t="shared" ref="BS613" si="11441">K613/K622</f>
        <v>3.8904327113934101E-2</v>
      </c>
      <c r="BT613" s="131">
        <f t="shared" ref="BT613" si="11442">L613/L622</f>
        <v>0.11259323006310958</v>
      </c>
      <c r="BU613" s="129">
        <f t="shared" ref="BU613" si="11443">M613/M622</f>
        <v>3.4090909090909088E-2</v>
      </c>
      <c r="BV613" s="133">
        <f t="shared" ref="BV613" si="11444">N613/N622</f>
        <v>8.8316272502647369E-2</v>
      </c>
      <c r="BW613" s="134">
        <f t="shared" ref="BW613" si="11445">O613/O622</f>
        <v>6.6732996944069367E-2</v>
      </c>
      <c r="BX613" s="129">
        <f t="shared" ref="BX613" si="11446">P613/P622</f>
        <v>7.6858108108108114E-2</v>
      </c>
      <c r="BY613" s="130">
        <f t="shared" ref="BY613" si="11447">Q613/Q622</f>
        <v>8.4750487872874272E-2</v>
      </c>
      <c r="BZ613" s="131">
        <f t="shared" ref="BZ613" si="11448">R613/R622</f>
        <v>6.547200749590068E-2</v>
      </c>
      <c r="CA613" s="132">
        <f t="shared" ref="CA613" si="11449">S613/S622</f>
        <v>9.6272581751657899E-2</v>
      </c>
      <c r="CB613" s="129">
        <f t="shared" ref="CB613" si="11450">T613/T622</f>
        <v>9.5238095238095233E-2</v>
      </c>
      <c r="CC613" s="130">
        <f t="shared" ref="CC613" si="11451">U613/U622</f>
        <v>2.572653644592663E-2</v>
      </c>
      <c r="CD613" s="131">
        <f t="shared" ref="CD613" si="11452">V613/V622</f>
        <v>0.1310324219333632</v>
      </c>
      <c r="CE613" s="132">
        <f t="shared" ref="CE613" si="11453">W613/W622</f>
        <v>5.9166991047100041E-2</v>
      </c>
      <c r="CF613" s="129">
        <f t="shared" ref="CF613" si="11454">X613/X622</f>
        <v>9.5048559146632697E-2</v>
      </c>
      <c r="CG613" s="130">
        <f t="shared" ref="CG613" si="11455">Y613/Y622</f>
        <v>5.1204819277108432E-2</v>
      </c>
      <c r="CH613" s="131">
        <f t="shared" ref="CH613" si="11456">Z613/Z622</f>
        <v>5.9208929871390439E-2</v>
      </c>
      <c r="CI613" s="129">
        <f t="shared" ref="CI613" si="11457">AA613/AA622</f>
        <v>8.1840084324649898E-2</v>
      </c>
      <c r="CJ613" s="135">
        <f t="shared" ref="CJ613" si="11458">AB613/AB622</f>
        <v>7.6110313412883102E-2</v>
      </c>
      <c r="CK613" s="136">
        <f t="shared" ref="CK613" si="11459">AC613/AC622</f>
        <v>8.3177866867780739E-2</v>
      </c>
    </row>
    <row r="614" spans="1:89" x14ac:dyDescent="0.2">
      <c r="A614" s="146" t="s">
        <v>32</v>
      </c>
      <c r="B614" s="203">
        <v>438</v>
      </c>
      <c r="C614" s="197">
        <v>737</v>
      </c>
      <c r="D614" s="198">
        <v>96</v>
      </c>
      <c r="E614" s="199">
        <v>291</v>
      </c>
      <c r="F614" s="196">
        <v>335</v>
      </c>
      <c r="G614" s="200">
        <v>1208</v>
      </c>
      <c r="H614" s="198">
        <v>614</v>
      </c>
      <c r="I614" s="199">
        <v>1167</v>
      </c>
      <c r="J614" s="196">
        <v>186</v>
      </c>
      <c r="K614" s="197">
        <v>82</v>
      </c>
      <c r="L614" s="198">
        <v>748</v>
      </c>
      <c r="M614" s="196">
        <v>226</v>
      </c>
      <c r="N614" s="201">
        <v>951</v>
      </c>
      <c r="O614" s="204">
        <v>809</v>
      </c>
      <c r="P614" s="196">
        <v>359</v>
      </c>
      <c r="Q614" s="197">
        <v>515</v>
      </c>
      <c r="R614" s="198">
        <v>432</v>
      </c>
      <c r="S614" s="199">
        <v>652</v>
      </c>
      <c r="T614" s="196">
        <v>70</v>
      </c>
      <c r="U614" s="200">
        <v>69</v>
      </c>
      <c r="V614" s="198">
        <v>616</v>
      </c>
      <c r="W614" s="205">
        <v>326</v>
      </c>
      <c r="X614" s="196">
        <v>272</v>
      </c>
      <c r="Y614" s="200">
        <v>242</v>
      </c>
      <c r="Z614" s="198">
        <v>582</v>
      </c>
      <c r="AA614" s="196">
        <v>662</v>
      </c>
      <c r="AB614" s="172">
        <f t="shared" si="11049"/>
        <v>5699</v>
      </c>
      <c r="AC614" s="173">
        <f t="shared" si="11050"/>
        <v>6986</v>
      </c>
      <c r="BI614" s="146" t="s">
        <v>32</v>
      </c>
      <c r="BJ614" s="129">
        <f>B614/B622</f>
        <v>5.5379946895941334E-2</v>
      </c>
      <c r="BK614" s="130">
        <f t="shared" ref="BK614" si="11460">C614/C622</f>
        <v>9.0998888751697746E-2</v>
      </c>
      <c r="BL614" s="131">
        <f t="shared" ref="BL614" si="11461">D614/D622</f>
        <v>2.6222343621961214E-2</v>
      </c>
      <c r="BM614" s="132">
        <f t="shared" ref="BM614" si="11462">E614/E622</f>
        <v>7.5584415584415587E-2</v>
      </c>
      <c r="BN614" s="129">
        <f t="shared" ref="BN614" si="11463">F614/F622</f>
        <v>3.1582916941642308E-2</v>
      </c>
      <c r="BO614" s="130">
        <f t="shared" ref="BO614" si="11464">G614/G622</f>
        <v>0.12757418946034429</v>
      </c>
      <c r="BP614" s="131">
        <f t="shared" ref="BP614" si="11465">H614/H622</f>
        <v>4.989030632973105E-2</v>
      </c>
      <c r="BQ614" s="132">
        <f t="shared" ref="BQ614" si="11466">I614/I622</f>
        <v>8.9796860572483844E-2</v>
      </c>
      <c r="BR614" s="129">
        <f t="shared" ref="BR614" si="11467">J614/J622</f>
        <v>7.5181891673403389E-2</v>
      </c>
      <c r="BS614" s="130">
        <f t="shared" ref="BS614" si="11468">K614/K622</f>
        <v>3.2552600238189761E-2</v>
      </c>
      <c r="BT614" s="131">
        <f t="shared" ref="BT614" si="11469">L614/L622</f>
        <v>0.10728628800917958</v>
      </c>
      <c r="BU614" s="129">
        <f t="shared" ref="BU614" si="11470">M614/M622</f>
        <v>3.3353010625737901E-2</v>
      </c>
      <c r="BV614" s="133">
        <f t="shared" ref="BV614" si="11471">N614/N622</f>
        <v>6.7137310271796688E-2</v>
      </c>
      <c r="BW614" s="134">
        <f t="shared" ref="BW614" si="11472">O614/O622</f>
        <v>5.7494136877265296E-2</v>
      </c>
      <c r="BX614" s="129">
        <f t="shared" ref="BX614" si="11473">P614/P622</f>
        <v>5.0534909909909907E-2</v>
      </c>
      <c r="BY614" s="130">
        <f t="shared" ref="BY614" si="11474">Q614/Q622</f>
        <v>7.1787008642319489E-2</v>
      </c>
      <c r="BZ614" s="131">
        <f t="shared" ref="BZ614" si="11475">R614/R622</f>
        <v>5.0597329585382995E-2</v>
      </c>
      <c r="CA614" s="132">
        <f t="shared" ref="CA614" si="11476">S614/S622</f>
        <v>7.4548364966841987E-2</v>
      </c>
      <c r="CB614" s="129">
        <f t="shared" ref="CB614" si="11477">T614/T622</f>
        <v>3.6630036630036632E-2</v>
      </c>
      <c r="CC614" s="130">
        <f t="shared" ref="CC614" si="11478">U614/U622</f>
        <v>3.2872796569795137E-2</v>
      </c>
      <c r="CD614" s="131">
        <f t="shared" ref="CD614" si="11479">V614/V622</f>
        <v>9.2036455998804723E-2</v>
      </c>
      <c r="CE614" s="132">
        <f t="shared" ref="CE614" si="11480">W614/W622</f>
        <v>4.229920851174257E-2</v>
      </c>
      <c r="CF614" s="129">
        <f t="shared" ref="CF614" si="11481">X614/X622</f>
        <v>4.3305206177360292E-2</v>
      </c>
      <c r="CG614" s="130">
        <f t="shared" ref="CG614" si="11482">Y614/Y622</f>
        <v>6.07429718875502E-2</v>
      </c>
      <c r="CH614" s="131">
        <f t="shared" ref="CH614" si="11483">Z614/Z622</f>
        <v>4.7075952438728461E-2</v>
      </c>
      <c r="CI614" s="129">
        <f t="shared" ref="CI614" si="11484">AA614/AA622</f>
        <v>4.9841891281433522E-2</v>
      </c>
      <c r="CJ614" s="135">
        <f t="shared" ref="CJ614" si="11485">AB614/AB622</f>
        <v>5.6434123879784123E-2</v>
      </c>
      <c r="CK614" s="136">
        <f t="shared" ref="CK614" si="11486">AC614/AC622</f>
        <v>6.9324812447902201E-2</v>
      </c>
    </row>
    <row r="615" spans="1:89" x14ac:dyDescent="0.2">
      <c r="A615" s="137" t="s">
        <v>33</v>
      </c>
      <c r="B615" s="206">
        <v>120</v>
      </c>
      <c r="C615" s="190">
        <v>255</v>
      </c>
      <c r="D615" s="191">
        <v>43</v>
      </c>
      <c r="E615" s="192">
        <v>136</v>
      </c>
      <c r="F615" s="189">
        <v>266</v>
      </c>
      <c r="G615" s="193">
        <v>340</v>
      </c>
      <c r="H615" s="191">
        <v>251</v>
      </c>
      <c r="I615" s="192">
        <v>390</v>
      </c>
      <c r="J615" s="189">
        <v>42</v>
      </c>
      <c r="K615" s="190">
        <v>25</v>
      </c>
      <c r="L615" s="191">
        <v>161</v>
      </c>
      <c r="M615" s="189">
        <v>180</v>
      </c>
      <c r="N615" s="194">
        <v>247</v>
      </c>
      <c r="O615" s="207">
        <v>454</v>
      </c>
      <c r="P615" s="189">
        <v>167</v>
      </c>
      <c r="Q615" s="190">
        <v>247</v>
      </c>
      <c r="R615" s="191">
        <v>209</v>
      </c>
      <c r="S615" s="192">
        <v>215</v>
      </c>
      <c r="T615" s="189">
        <v>25</v>
      </c>
      <c r="U615" s="193">
        <v>86</v>
      </c>
      <c r="V615" s="191">
        <v>161</v>
      </c>
      <c r="W615" s="208">
        <v>196</v>
      </c>
      <c r="X615" s="189">
        <v>97</v>
      </c>
      <c r="Y615" s="193">
        <v>181</v>
      </c>
      <c r="Z615" s="191">
        <v>314</v>
      </c>
      <c r="AA615" s="189">
        <v>249</v>
      </c>
      <c r="AB615" s="172">
        <f t="shared" si="11049"/>
        <v>2103</v>
      </c>
      <c r="AC615" s="173">
        <f t="shared" si="11050"/>
        <v>2954</v>
      </c>
      <c r="BI615" s="137" t="s">
        <v>33</v>
      </c>
      <c r="BJ615" s="129">
        <f>B615/B622</f>
        <v>1.5172588190668858E-2</v>
      </c>
      <c r="BK615" s="130">
        <f t="shared" ref="BK615" si="11487">C615/C622</f>
        <v>3.1485368564020247E-2</v>
      </c>
      <c r="BL615" s="131">
        <f t="shared" ref="BL615" si="11488">D615/D622</f>
        <v>1.1745424747336794E-2</v>
      </c>
      <c r="BM615" s="132">
        <f t="shared" ref="BM615" si="11489">E615/E622</f>
        <v>3.5324675324675328E-2</v>
      </c>
      <c r="BN615" s="129">
        <f t="shared" ref="BN615" si="11490">F615/F622</f>
        <v>2.5077778825304046E-2</v>
      </c>
      <c r="BO615" s="130">
        <f t="shared" ref="BO615" si="11491">G615/G622</f>
        <v>3.5906642728904849E-2</v>
      </c>
      <c r="BP615" s="131">
        <f t="shared" ref="BP615" si="11492">H615/H622</f>
        <v>2.0394897212968228E-2</v>
      </c>
      <c r="BQ615" s="132">
        <f t="shared" ref="BQ615" si="11493">I615/I622</f>
        <v>3.0009233610341645E-2</v>
      </c>
      <c r="BR615" s="129">
        <f t="shared" ref="BR615" si="11494">J615/J622</f>
        <v>1.6976556184316895E-2</v>
      </c>
      <c r="BS615" s="130">
        <f t="shared" ref="BS615" si="11495">K615/K622</f>
        <v>9.9245732433505367E-3</v>
      </c>
      <c r="BT615" s="131">
        <f t="shared" ref="BT615" si="11496">L615/L622</f>
        <v>2.3092369477911646E-2</v>
      </c>
      <c r="BU615" s="129">
        <f t="shared" ref="BU615" si="11497">M615/M622</f>
        <v>2.6564344746162927E-2</v>
      </c>
      <c r="BV615" s="133">
        <f t="shared" ref="BV615" si="11498">N615/N622</f>
        <v>1.7437345570067066E-2</v>
      </c>
      <c r="BW615" s="134">
        <f t="shared" ref="BW615" si="11499">O615/O622</f>
        <v>3.2264942079454198E-2</v>
      </c>
      <c r="BX615" s="129">
        <f t="shared" ref="BX615" si="11500">P615/P622</f>
        <v>2.3507882882882882E-2</v>
      </c>
      <c r="BY615" s="130">
        <f t="shared" ref="BY615" si="11501">Q615/Q622</f>
        <v>3.4429885698355173E-2</v>
      </c>
      <c r="BZ615" s="131">
        <f t="shared" ref="BZ615" si="11502">R615/R622</f>
        <v>2.4478800655891308E-2</v>
      </c>
      <c r="CA615" s="132">
        <f t="shared" ref="CA615" si="11503">S615/S622</f>
        <v>2.4582666361765378E-2</v>
      </c>
      <c r="CB615" s="129">
        <f t="shared" ref="CB615" si="11504">T615/T622</f>
        <v>1.3082155939298797E-2</v>
      </c>
      <c r="CC615" s="130">
        <f t="shared" ref="CC615" si="11505">U615/U622</f>
        <v>4.097189137684612E-2</v>
      </c>
      <c r="CD615" s="131">
        <f t="shared" ref="CD615" si="11506">V615/V622</f>
        <v>2.4054982817869417E-2</v>
      </c>
      <c r="CE615" s="132">
        <f t="shared" ref="CE615" si="11507">W615/W622</f>
        <v>2.5431425976385105E-2</v>
      </c>
      <c r="CF615" s="129">
        <f t="shared" ref="CF615" si="11508">X615/X622</f>
        <v>1.5443400732367458E-2</v>
      </c>
      <c r="CG615" s="130">
        <f t="shared" ref="CG615" si="11509">Y615/Y622</f>
        <v>4.5431726907630525E-2</v>
      </c>
      <c r="CH615" s="131">
        <f t="shared" ref="CH615" si="11510">Z615/Z622</f>
        <v>2.53983660923724E-2</v>
      </c>
      <c r="CI615" s="129">
        <f t="shared" ref="CI615" si="11511">AA615/AA622</f>
        <v>1.8747176630025598E-2</v>
      </c>
      <c r="CJ615" s="135">
        <f t="shared" ref="CJ615" si="11512">AB615/AB622</f>
        <v>2.0824874981432887E-2</v>
      </c>
      <c r="CK615" s="136">
        <f t="shared" ref="CK615" si="11513">AC615/AC622</f>
        <v>2.9313698249513753E-2</v>
      </c>
    </row>
    <row r="616" spans="1:89" x14ac:dyDescent="0.2">
      <c r="A616" s="146" t="s">
        <v>34</v>
      </c>
      <c r="B616" s="203">
        <v>8</v>
      </c>
      <c r="C616" s="197">
        <v>54</v>
      </c>
      <c r="D616" s="198">
        <v>23</v>
      </c>
      <c r="E616" s="199">
        <v>52</v>
      </c>
      <c r="F616" s="196">
        <v>46</v>
      </c>
      <c r="G616" s="200">
        <v>91</v>
      </c>
      <c r="H616" s="198">
        <v>61</v>
      </c>
      <c r="I616" s="199">
        <v>103</v>
      </c>
      <c r="J616" s="196">
        <v>11</v>
      </c>
      <c r="K616" s="197">
        <v>9</v>
      </c>
      <c r="L616" s="198">
        <v>45</v>
      </c>
      <c r="M616" s="196">
        <v>71</v>
      </c>
      <c r="N616" s="201">
        <v>80</v>
      </c>
      <c r="O616" s="204">
        <v>139</v>
      </c>
      <c r="P616" s="196">
        <v>54</v>
      </c>
      <c r="Q616" s="197">
        <v>65</v>
      </c>
      <c r="R616" s="198">
        <v>61</v>
      </c>
      <c r="S616" s="199">
        <v>34</v>
      </c>
      <c r="T616" s="196">
        <v>16</v>
      </c>
      <c r="U616" s="200">
        <v>45</v>
      </c>
      <c r="V616" s="198">
        <v>43</v>
      </c>
      <c r="W616" s="205">
        <v>89</v>
      </c>
      <c r="X616" s="196">
        <v>28</v>
      </c>
      <c r="Y616" s="200">
        <v>81</v>
      </c>
      <c r="Z616" s="198">
        <v>113</v>
      </c>
      <c r="AA616" s="196">
        <v>103</v>
      </c>
      <c r="AB616" s="172">
        <f t="shared" si="11049"/>
        <v>589</v>
      </c>
      <c r="AC616" s="173">
        <f t="shared" si="11050"/>
        <v>936</v>
      </c>
      <c r="BI616" s="146" t="s">
        <v>34</v>
      </c>
      <c r="BJ616" s="129">
        <f>B616/B622</f>
        <v>1.0115058793779238E-3</v>
      </c>
      <c r="BK616" s="130">
        <f t="shared" ref="BK616" si="11514">C616/C622</f>
        <v>6.6674898135572289E-3</v>
      </c>
      <c r="BL616" s="131">
        <f t="shared" ref="BL616" si="11515">D616/D622</f>
        <v>6.2824364927615405E-3</v>
      </c>
      <c r="BM616" s="132">
        <f t="shared" ref="BM616" si="11516">E616/E622</f>
        <v>1.3506493506493506E-2</v>
      </c>
      <c r="BN616" s="129">
        <f t="shared" ref="BN616" si="11517">F616/F622</f>
        <v>4.3367587442255115E-3</v>
      </c>
      <c r="BO616" s="130">
        <f t="shared" ref="BO616" si="11518">G616/G622</f>
        <v>9.6103073186186508E-3</v>
      </c>
      <c r="BP616" s="131">
        <f t="shared" ref="BP616" si="11519">H616/H622</f>
        <v>4.9565288047452669E-3</v>
      </c>
      <c r="BQ616" s="132">
        <f t="shared" ref="BQ616" si="11520">I616/I622</f>
        <v>7.9255155432440758E-3</v>
      </c>
      <c r="BR616" s="129">
        <f t="shared" ref="BR616" si="11521">J616/J622</f>
        <v>4.4462409054163302E-3</v>
      </c>
      <c r="BS616" s="130">
        <f t="shared" ref="BS616" si="11522">K616/K622</f>
        <v>3.5728463676061931E-3</v>
      </c>
      <c r="BT616" s="131">
        <f t="shared" ref="BT616" si="11523">L616/L622</f>
        <v>6.4543889845094663E-3</v>
      </c>
      <c r="BU616" s="129">
        <f t="shared" ref="BU616" si="11524">M616/M622</f>
        <v>1.0478158205430932E-2</v>
      </c>
      <c r="BV616" s="133">
        <f t="shared" ref="BV616" si="11525">N616/N622</f>
        <v>5.6477232615601836E-3</v>
      </c>
      <c r="BW616" s="134">
        <f t="shared" ref="BW616" si="11526">O616/O622</f>
        <v>9.8784734560443468E-3</v>
      </c>
      <c r="BX616" s="129">
        <f t="shared" ref="BX616" si="11527">P616/P622</f>
        <v>7.6013513513513518E-3</v>
      </c>
      <c r="BY616" s="130">
        <f t="shared" ref="BY616" si="11528">Q616/Q622</f>
        <v>9.0604962364092562E-3</v>
      </c>
      <c r="BZ616" s="131">
        <f t="shared" ref="BZ616" si="11529">R616/R622</f>
        <v>7.1445303349730619E-3</v>
      </c>
      <c r="CA616" s="132">
        <f t="shared" ref="CA616" si="11530">S616/S622</f>
        <v>3.8874914246512693E-3</v>
      </c>
      <c r="CB616" s="129">
        <f t="shared" ref="CB616" si="11531">T616/T622</f>
        <v>8.3725798011512302E-3</v>
      </c>
      <c r="CC616" s="130">
        <f t="shared" ref="CC616" si="11532">U616/U622</f>
        <v>2.1438780371605525E-2</v>
      </c>
      <c r="CD616" s="131">
        <f t="shared" ref="CD616" si="11533">V616/V622</f>
        <v>6.4246227401763036E-3</v>
      </c>
      <c r="CE616" s="132">
        <f t="shared" ref="CE616" si="11534">W616/W622</f>
        <v>1.154794342805242E-2</v>
      </c>
      <c r="CF616" s="129">
        <f t="shared" ref="CF616" si="11535">X616/X622</f>
        <v>4.4578888711988536E-3</v>
      </c>
      <c r="CG616" s="130">
        <f t="shared" ref="CG616" si="11536">Y616/Y622</f>
        <v>2.0331325301204819E-2</v>
      </c>
      <c r="CH616" s="131">
        <f t="shared" ref="CH616" si="11537">Z616/Z622</f>
        <v>9.1401763326053546E-3</v>
      </c>
      <c r="CI616" s="129">
        <f t="shared" ref="CI616" si="11538">AA616/AA622</f>
        <v>7.7548561963559706E-3</v>
      </c>
      <c r="CJ616" s="135">
        <f t="shared" ref="CJ616" si="11539">AB616/AB622</f>
        <v>5.8325493885230482E-3</v>
      </c>
      <c r="CK616" s="136">
        <f t="shared" ref="CK616" si="11540">AC616/AC622</f>
        <v>9.2882943674830309E-3</v>
      </c>
    </row>
    <row r="617" spans="1:89" x14ac:dyDescent="0.2">
      <c r="A617" s="137" t="s">
        <v>35</v>
      </c>
      <c r="B617" s="206">
        <v>0</v>
      </c>
      <c r="C617" s="190">
        <v>30</v>
      </c>
      <c r="D617" s="191">
        <v>1</v>
      </c>
      <c r="E617" s="192">
        <v>15</v>
      </c>
      <c r="F617" s="189">
        <v>1</v>
      </c>
      <c r="G617" s="193">
        <v>13</v>
      </c>
      <c r="H617" s="191">
        <v>12</v>
      </c>
      <c r="I617" s="192">
        <v>18</v>
      </c>
      <c r="J617" s="189">
        <v>1</v>
      </c>
      <c r="K617" s="190">
        <v>1</v>
      </c>
      <c r="L617" s="191">
        <v>4</v>
      </c>
      <c r="M617" s="189">
        <v>3</v>
      </c>
      <c r="N617" s="194">
        <v>7</v>
      </c>
      <c r="O617" s="207">
        <v>6</v>
      </c>
      <c r="P617" s="189">
        <v>3</v>
      </c>
      <c r="Q617" s="190">
        <v>0</v>
      </c>
      <c r="R617" s="191">
        <v>2</v>
      </c>
      <c r="S617" s="192">
        <v>0</v>
      </c>
      <c r="T617" s="189">
        <v>0</v>
      </c>
      <c r="U617" s="193">
        <v>0</v>
      </c>
      <c r="V617" s="191">
        <v>0</v>
      </c>
      <c r="W617" s="208">
        <v>0</v>
      </c>
      <c r="X617" s="189">
        <v>0</v>
      </c>
      <c r="Y617" s="193">
        <v>0</v>
      </c>
      <c r="Z617" s="191">
        <v>0</v>
      </c>
      <c r="AA617" s="189">
        <v>0</v>
      </c>
      <c r="AB617" s="172">
        <f t="shared" si="11049"/>
        <v>31</v>
      </c>
      <c r="AC617" s="173">
        <f t="shared" si="11050"/>
        <v>86</v>
      </c>
      <c r="BI617" s="137" t="s">
        <v>35</v>
      </c>
      <c r="BJ617" s="129">
        <f>B617/B622</f>
        <v>0</v>
      </c>
      <c r="BK617" s="130">
        <f t="shared" ref="BK617" si="11541">C617/C622</f>
        <v>3.7041610075317939E-3</v>
      </c>
      <c r="BL617" s="131">
        <f t="shared" ref="BL617" si="11542">D617/D622</f>
        <v>2.7314941272876261E-4</v>
      </c>
      <c r="BM617" s="132">
        <f t="shared" ref="BM617" si="11543">E617/E622</f>
        <v>3.8961038961038961E-3</v>
      </c>
      <c r="BN617" s="129">
        <f t="shared" ref="BN617" si="11544">F617/F622</f>
        <v>9.4277364004902425E-5</v>
      </c>
      <c r="BO617" s="130">
        <f t="shared" ref="BO617" si="11545">G617/G622</f>
        <v>1.37290104551695E-3</v>
      </c>
      <c r="BP617" s="131">
        <f t="shared" ref="BP617" si="11546">H617/H622</f>
        <v>9.7505484683513451E-4</v>
      </c>
      <c r="BQ617" s="132">
        <f t="shared" ref="BQ617" si="11547">I617/I622</f>
        <v>1.3850415512465374E-3</v>
      </c>
      <c r="BR617" s="129">
        <f t="shared" ref="BR617" si="11548">J617/J622</f>
        <v>4.0420371867421178E-4</v>
      </c>
      <c r="BS617" s="130">
        <f t="shared" ref="BS617" si="11549">K617/K622</f>
        <v>3.9698292973402142E-4</v>
      </c>
      <c r="BT617" s="131">
        <f t="shared" ref="BT617" si="11550">L617/L622</f>
        <v>5.737234652897303E-4</v>
      </c>
      <c r="BU617" s="129">
        <f t="shared" ref="BU617" si="11551">M617/M622</f>
        <v>4.4273907910271547E-4</v>
      </c>
      <c r="BV617" s="133">
        <f t="shared" ref="BV617" si="11552">N617/N622</f>
        <v>4.9417578538651604E-4</v>
      </c>
      <c r="BW617" s="134">
        <f t="shared" ref="BW617" si="11553">O617/O622</f>
        <v>4.2640892616018763E-4</v>
      </c>
      <c r="BX617" s="129">
        <f t="shared" ref="BX617" si="11554">P617/P622</f>
        <v>4.2229729729729732E-4</v>
      </c>
      <c r="BY617" s="130">
        <f t="shared" ref="BY617" si="11555">Q617/Q622</f>
        <v>0</v>
      </c>
      <c r="BZ617" s="131">
        <f t="shared" ref="BZ617" si="11556">R617/R622</f>
        <v>2.3424689622862497E-4</v>
      </c>
      <c r="CA617" s="132">
        <f t="shared" ref="CA617" si="11557">S617/S622</f>
        <v>0</v>
      </c>
      <c r="CB617" s="129">
        <f t="shared" ref="CB617" si="11558">T617/T622</f>
        <v>0</v>
      </c>
      <c r="CC617" s="130">
        <f t="shared" ref="CC617" si="11559">U617/U622</f>
        <v>0</v>
      </c>
      <c r="CD617" s="131">
        <f t="shared" ref="CD617" si="11560">V617/V622</f>
        <v>0</v>
      </c>
      <c r="CE617" s="132">
        <f t="shared" ref="CE617" si="11561">W617/W622</f>
        <v>0</v>
      </c>
      <c r="CF617" s="129">
        <f t="shared" ref="CF617" si="11562">X617/X622</f>
        <v>0</v>
      </c>
      <c r="CG617" s="130">
        <f t="shared" ref="CG617" si="11563">Y617/Y622</f>
        <v>0</v>
      </c>
      <c r="CH617" s="131">
        <f t="shared" ref="CH617" si="11564">Z617/Z622</f>
        <v>0</v>
      </c>
      <c r="CI617" s="129">
        <f t="shared" ref="CI617" si="11565">AA617/AA622</f>
        <v>0</v>
      </c>
      <c r="CJ617" s="135">
        <f t="shared" ref="CJ617" si="11566">AB617/AB622</f>
        <v>3.0697628360647623E-4</v>
      </c>
      <c r="CK617" s="136">
        <f t="shared" ref="CK617" si="11567">AC617/AC622</f>
        <v>8.5341166196959469E-4</v>
      </c>
    </row>
    <row r="618" spans="1:89" x14ac:dyDescent="0.2">
      <c r="A618" s="146" t="s">
        <v>36</v>
      </c>
      <c r="B618" s="203">
        <v>0</v>
      </c>
      <c r="C618" s="197">
        <v>0</v>
      </c>
      <c r="D618" s="198">
        <v>0</v>
      </c>
      <c r="E618" s="199">
        <v>0</v>
      </c>
      <c r="F618" s="196">
        <v>0</v>
      </c>
      <c r="G618" s="200">
        <v>0</v>
      </c>
      <c r="H618" s="198">
        <v>0</v>
      </c>
      <c r="I618" s="199">
        <v>0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2">
        <f t="shared" si="11049"/>
        <v>0</v>
      </c>
      <c r="AC618" s="173">
        <f t="shared" si="11050"/>
        <v>0</v>
      </c>
      <c r="BI618" s="146" t="s">
        <v>36</v>
      </c>
      <c r="BJ618" s="129">
        <f>B618/B622</f>
        <v>0</v>
      </c>
      <c r="BK618" s="130">
        <f t="shared" ref="BK618" si="11568">C618/C622</f>
        <v>0</v>
      </c>
      <c r="BL618" s="131">
        <f t="shared" ref="BL618" si="11569">D618/D622</f>
        <v>0</v>
      </c>
      <c r="BM618" s="132">
        <f t="shared" ref="BM618" si="11570">E618/E622</f>
        <v>0</v>
      </c>
      <c r="BN618" s="129">
        <f t="shared" ref="BN618" si="11571">F618/F622</f>
        <v>0</v>
      </c>
      <c r="BO618" s="130">
        <f t="shared" ref="BO618" si="11572">G618/G622</f>
        <v>0</v>
      </c>
      <c r="BP618" s="131">
        <f t="shared" ref="BP618" si="11573">H618/H622</f>
        <v>0</v>
      </c>
      <c r="BQ618" s="132">
        <f t="shared" ref="BQ618" si="11574">I618/I622</f>
        <v>0</v>
      </c>
      <c r="BR618" s="129">
        <f t="shared" ref="BR618" si="11575">J618/J622</f>
        <v>0</v>
      </c>
      <c r="BS618" s="130">
        <f t="shared" ref="BS618" si="11576">K618/K622</f>
        <v>0</v>
      </c>
      <c r="BT618" s="131">
        <f t="shared" ref="BT618" si="11577">L618/L622</f>
        <v>0</v>
      </c>
      <c r="BU618" s="129">
        <f t="shared" ref="BU618" si="11578">M618/M622</f>
        <v>0</v>
      </c>
      <c r="BV618" s="133">
        <f t="shared" ref="BV618" si="11579">N618/N622</f>
        <v>0</v>
      </c>
      <c r="BW618" s="134">
        <f t="shared" ref="BW618" si="11580">O618/O622</f>
        <v>0</v>
      </c>
      <c r="BX618" s="129">
        <f t="shared" ref="BX618" si="11581">P618/P622</f>
        <v>0</v>
      </c>
      <c r="BY618" s="130">
        <f t="shared" ref="BY618" si="11582">Q618/Q622</f>
        <v>0</v>
      </c>
      <c r="BZ618" s="131">
        <f t="shared" ref="BZ618" si="11583">R618/R622</f>
        <v>0</v>
      </c>
      <c r="CA618" s="132">
        <f t="shared" ref="CA618" si="11584">S618/S622</f>
        <v>0</v>
      </c>
      <c r="CB618" s="129">
        <f t="shared" ref="CB618" si="11585">T618/T622</f>
        <v>0</v>
      </c>
      <c r="CC618" s="130">
        <f t="shared" ref="CC618" si="11586">U618/U622</f>
        <v>0</v>
      </c>
      <c r="CD618" s="131">
        <f t="shared" ref="CD618" si="11587">V618/V622</f>
        <v>0</v>
      </c>
      <c r="CE618" s="132">
        <f t="shared" ref="CE618" si="11588">W618/W622</f>
        <v>0</v>
      </c>
      <c r="CF618" s="129">
        <f t="shared" ref="CF618" si="11589">X618/X622</f>
        <v>0</v>
      </c>
      <c r="CG618" s="130">
        <f t="shared" ref="CG618" si="11590">Y618/Y622</f>
        <v>0</v>
      </c>
      <c r="CH618" s="131">
        <f t="shared" ref="CH618" si="11591">Z618/Z622</f>
        <v>0</v>
      </c>
      <c r="CI618" s="129">
        <f t="shared" ref="CI618" si="11592">AA618/AA622</f>
        <v>0</v>
      </c>
      <c r="CJ618" s="135">
        <f t="shared" ref="CJ618" si="11593">AB618/AB622</f>
        <v>0</v>
      </c>
      <c r="CK618" s="136">
        <f t="shared" ref="CK618" si="11594">AC618/AC622</f>
        <v>0</v>
      </c>
    </row>
    <row r="619" spans="1:89" x14ac:dyDescent="0.2">
      <c r="A619" s="137" t="s">
        <v>37</v>
      </c>
      <c r="B619" s="59"/>
      <c r="C619" s="60"/>
      <c r="D619" s="139"/>
      <c r="E619" s="140"/>
      <c r="F619" s="138"/>
      <c r="G619" s="141"/>
      <c r="H619" s="139"/>
      <c r="I619" s="140"/>
      <c r="J619" s="138"/>
      <c r="K619" s="141"/>
      <c r="L619" s="139"/>
      <c r="M619" s="138"/>
      <c r="N619" s="142"/>
      <c r="O619" s="143"/>
      <c r="P619" s="138"/>
      <c r="Q619" s="141"/>
      <c r="R619" s="139"/>
      <c r="S619" s="140"/>
      <c r="T619" s="138"/>
      <c r="U619" s="141"/>
      <c r="V619" s="139"/>
      <c r="W619" s="140"/>
      <c r="X619" s="138"/>
      <c r="Y619" s="141"/>
      <c r="Z619" s="144"/>
      <c r="AA619" s="145"/>
      <c r="AB619" s="172">
        <f t="shared" si="11049"/>
        <v>0</v>
      </c>
      <c r="AC619" s="173">
        <f t="shared" si="11050"/>
        <v>0</v>
      </c>
      <c r="BI619" s="137" t="s">
        <v>37</v>
      </c>
      <c r="BJ619" s="129">
        <f>B619/B622</f>
        <v>0</v>
      </c>
      <c r="BK619" s="130">
        <f t="shared" ref="BK619" si="11595">C619/C622</f>
        <v>0</v>
      </c>
      <c r="BL619" s="131">
        <f t="shared" ref="BL619" si="11596">D619/D622</f>
        <v>0</v>
      </c>
      <c r="BM619" s="132">
        <f t="shared" ref="BM619" si="11597">E619/E622</f>
        <v>0</v>
      </c>
      <c r="BN619" s="129">
        <f t="shared" ref="BN619" si="11598">F619/F622</f>
        <v>0</v>
      </c>
      <c r="BO619" s="130">
        <f t="shared" ref="BO619" si="11599">G619/G622</f>
        <v>0</v>
      </c>
      <c r="BP619" s="131">
        <f t="shared" ref="BP619" si="11600">H619/H622</f>
        <v>0</v>
      </c>
      <c r="BQ619" s="132">
        <f t="shared" ref="BQ619" si="11601">I619/I622</f>
        <v>0</v>
      </c>
      <c r="BR619" s="129">
        <f t="shared" ref="BR619" si="11602">J619/J622</f>
        <v>0</v>
      </c>
      <c r="BS619" s="130">
        <f t="shared" ref="BS619" si="11603">K619/K622</f>
        <v>0</v>
      </c>
      <c r="BT619" s="131">
        <f t="shared" ref="BT619" si="11604">L619/L622</f>
        <v>0</v>
      </c>
      <c r="BU619" s="129">
        <f t="shared" ref="BU619" si="11605">M619/M622</f>
        <v>0</v>
      </c>
      <c r="BV619" s="133">
        <f t="shared" ref="BV619" si="11606">N619/N622</f>
        <v>0</v>
      </c>
      <c r="BW619" s="134">
        <f t="shared" ref="BW619" si="11607">O619/O622</f>
        <v>0</v>
      </c>
      <c r="BX619" s="129">
        <f t="shared" ref="BX619" si="11608">P619/P622</f>
        <v>0</v>
      </c>
      <c r="BY619" s="130">
        <f t="shared" ref="BY619" si="11609">Q619/Q622</f>
        <v>0</v>
      </c>
      <c r="BZ619" s="131">
        <f t="shared" ref="BZ619" si="11610">R619/R622</f>
        <v>0</v>
      </c>
      <c r="CA619" s="132">
        <f t="shared" ref="CA619" si="11611">S619/S622</f>
        <v>0</v>
      </c>
      <c r="CB619" s="129">
        <f t="shared" ref="CB619" si="11612">T619/T622</f>
        <v>0</v>
      </c>
      <c r="CC619" s="130">
        <f t="shared" ref="CC619" si="11613">U619/U622</f>
        <v>0</v>
      </c>
      <c r="CD619" s="131">
        <f t="shared" ref="CD619" si="11614">V619/V622</f>
        <v>0</v>
      </c>
      <c r="CE619" s="132">
        <f t="shared" ref="CE619" si="11615">W619/W622</f>
        <v>0</v>
      </c>
      <c r="CF619" s="129">
        <f t="shared" ref="CF619" si="11616">X619/X622</f>
        <v>0</v>
      </c>
      <c r="CG619" s="130">
        <f t="shared" ref="CG619" si="11617">Y619/Y622</f>
        <v>0</v>
      </c>
      <c r="CH619" s="131">
        <f t="shared" ref="CH619" si="11618">Z619/Z622</f>
        <v>0</v>
      </c>
      <c r="CI619" s="129">
        <f t="shared" ref="CI619" si="11619">AA619/AA622</f>
        <v>0</v>
      </c>
      <c r="CJ619" s="135">
        <f t="shared" ref="CJ619" si="11620">AB619/AB622</f>
        <v>0</v>
      </c>
      <c r="CK619" s="136">
        <f t="shared" ref="CK619" si="11621">AC619/AC622</f>
        <v>0</v>
      </c>
    </row>
    <row r="620" spans="1:89" x14ac:dyDescent="0.2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049"/>
        <v>0</v>
      </c>
      <c r="AC620" s="173">
        <f t="shared" si="11050"/>
        <v>0</v>
      </c>
      <c r="BI620" s="146" t="s">
        <v>38</v>
      </c>
      <c r="BJ620" s="129">
        <f>B620/B622</f>
        <v>0</v>
      </c>
      <c r="BK620" s="130">
        <f t="shared" ref="BK620" si="11622">C620/C622</f>
        <v>0</v>
      </c>
      <c r="BL620" s="131">
        <f t="shared" ref="BL620" si="11623">D620/D622</f>
        <v>0</v>
      </c>
      <c r="BM620" s="132">
        <f t="shared" ref="BM620" si="11624">E620/E622</f>
        <v>0</v>
      </c>
      <c r="BN620" s="129">
        <f t="shared" ref="BN620" si="11625">F620/F622</f>
        <v>0</v>
      </c>
      <c r="BO620" s="130">
        <f t="shared" ref="BO620" si="11626">G620/G622</f>
        <v>0</v>
      </c>
      <c r="BP620" s="131">
        <f t="shared" ref="BP620" si="11627">H620/H622</f>
        <v>0</v>
      </c>
      <c r="BQ620" s="132">
        <f t="shared" ref="BQ620" si="11628">I620/I622</f>
        <v>0</v>
      </c>
      <c r="BR620" s="129">
        <f t="shared" ref="BR620" si="11629">J620/J622</f>
        <v>0</v>
      </c>
      <c r="BS620" s="130">
        <f t="shared" ref="BS620" si="11630">K620/K622</f>
        <v>0</v>
      </c>
      <c r="BT620" s="131">
        <f t="shared" ref="BT620" si="11631">L620/L622</f>
        <v>0</v>
      </c>
      <c r="BU620" s="129">
        <f t="shared" ref="BU620" si="11632">M620/M622</f>
        <v>0</v>
      </c>
      <c r="BV620" s="133">
        <f t="shared" ref="BV620" si="11633">N620/N622</f>
        <v>0</v>
      </c>
      <c r="BW620" s="134">
        <f t="shared" ref="BW620" si="11634">O620/O622</f>
        <v>0</v>
      </c>
      <c r="BX620" s="129">
        <f t="shared" ref="BX620" si="11635">P620/P622</f>
        <v>0</v>
      </c>
      <c r="BY620" s="130">
        <f t="shared" ref="BY620" si="11636">Q620/Q622</f>
        <v>0</v>
      </c>
      <c r="BZ620" s="131">
        <f t="shared" ref="BZ620" si="11637">R620/R622</f>
        <v>0</v>
      </c>
      <c r="CA620" s="132">
        <f t="shared" ref="CA620" si="11638">S620/S622</f>
        <v>0</v>
      </c>
      <c r="CB620" s="129">
        <f t="shared" ref="CB620" si="11639">T620/T622</f>
        <v>0</v>
      </c>
      <c r="CC620" s="130">
        <f t="shared" ref="CC620" si="11640">U620/U622</f>
        <v>0</v>
      </c>
      <c r="CD620" s="131">
        <f t="shared" ref="CD620" si="11641">V620/V622</f>
        <v>0</v>
      </c>
      <c r="CE620" s="132">
        <f t="shared" ref="CE620" si="11642">W620/W622</f>
        <v>0</v>
      </c>
      <c r="CF620" s="129">
        <f t="shared" ref="CF620" si="11643">X620/X622</f>
        <v>0</v>
      </c>
      <c r="CG620" s="130">
        <f t="shared" ref="CG620" si="11644">Y620/Y622</f>
        <v>0</v>
      </c>
      <c r="CH620" s="131">
        <f t="shared" ref="CH620" si="11645">Z620/Z622</f>
        <v>0</v>
      </c>
      <c r="CI620" s="129">
        <f t="shared" ref="CI620" si="11646">AA620/AA622</f>
        <v>0</v>
      </c>
      <c r="CJ620" s="135">
        <f t="shared" ref="CJ620" si="11647">AB620/AB622</f>
        <v>0</v>
      </c>
      <c r="CK620" s="136">
        <f t="shared" ref="CK620" si="11648">AC620/AC622</f>
        <v>0</v>
      </c>
    </row>
    <row r="621" spans="1:89" ht="13.5" thickBot="1" x14ac:dyDescent="0.25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049"/>
        <v>0</v>
      </c>
      <c r="AC621" s="173">
        <f t="shared" si="11050"/>
        <v>0</v>
      </c>
      <c r="BI621" s="137" t="s">
        <v>39</v>
      </c>
      <c r="BJ621" s="129">
        <f>B621/B622</f>
        <v>0</v>
      </c>
      <c r="BK621" s="130">
        <f t="shared" ref="BK621" si="11649">C621/C622</f>
        <v>0</v>
      </c>
      <c r="BL621" s="131">
        <f t="shared" ref="BL621" si="11650">D621/D622</f>
        <v>0</v>
      </c>
      <c r="BM621" s="132">
        <f t="shared" ref="BM621" si="11651">E621/E622</f>
        <v>0</v>
      </c>
      <c r="BN621" s="129">
        <f t="shared" ref="BN621" si="11652">F621/F622</f>
        <v>0</v>
      </c>
      <c r="BO621" s="130">
        <f t="shared" ref="BO621" si="11653">G621/G622</f>
        <v>0</v>
      </c>
      <c r="BP621" s="131">
        <f t="shared" ref="BP621" si="11654">H621/H622</f>
        <v>0</v>
      </c>
      <c r="BQ621" s="132">
        <f t="shared" ref="BQ621" si="11655">I621/I622</f>
        <v>0</v>
      </c>
      <c r="BR621" s="129">
        <f t="shared" ref="BR621" si="11656">J621/J622</f>
        <v>0</v>
      </c>
      <c r="BS621" s="130">
        <f t="shared" ref="BS621" si="11657">K621/K622</f>
        <v>0</v>
      </c>
      <c r="BT621" s="131">
        <f t="shared" ref="BT621" si="11658">L621/L622</f>
        <v>0</v>
      </c>
      <c r="BU621" s="129">
        <f t="shared" ref="BU621" si="11659">M621/M622</f>
        <v>0</v>
      </c>
      <c r="BV621" s="133">
        <f t="shared" ref="BV621" si="11660">N621/N622</f>
        <v>0</v>
      </c>
      <c r="BW621" s="134">
        <f t="shared" ref="BW621" si="11661">O621/O622</f>
        <v>0</v>
      </c>
      <c r="BX621" s="129">
        <f t="shared" ref="BX621" si="11662">P621/P622</f>
        <v>0</v>
      </c>
      <c r="BY621" s="130">
        <f t="shared" ref="BY621" si="11663">Q621/Q622</f>
        <v>0</v>
      </c>
      <c r="BZ621" s="131">
        <f t="shared" ref="BZ621" si="11664">R621/R622</f>
        <v>0</v>
      </c>
      <c r="CA621" s="132">
        <f t="shared" ref="CA621" si="11665">S621/S622</f>
        <v>0</v>
      </c>
      <c r="CB621" s="129">
        <f t="shared" ref="CB621" si="11666">T621/T622</f>
        <v>0</v>
      </c>
      <c r="CC621" s="130">
        <f t="shared" ref="CC621" si="11667">U621/U622</f>
        <v>0</v>
      </c>
      <c r="CD621" s="131">
        <f t="shared" ref="CD621" si="11668">V621/V622</f>
        <v>0</v>
      </c>
      <c r="CE621" s="132">
        <f t="shared" ref="CE621" si="11669">W621/W622</f>
        <v>0</v>
      </c>
      <c r="CF621" s="129">
        <f t="shared" ref="CF621" si="11670">X621/X622</f>
        <v>0</v>
      </c>
      <c r="CG621" s="130">
        <f t="shared" ref="CG621" si="11671">Y621/Y622</f>
        <v>0</v>
      </c>
      <c r="CH621" s="131">
        <f t="shared" ref="CH621" si="11672">Z621/Z622</f>
        <v>0</v>
      </c>
      <c r="CI621" s="129">
        <f t="shared" ref="CI621" si="11673">AA621/AA622</f>
        <v>0</v>
      </c>
      <c r="CJ621" s="135">
        <f t="shared" ref="CJ621" si="11674">AB621/AB622</f>
        <v>0</v>
      </c>
      <c r="CK621" s="136">
        <f t="shared" ref="CK621" si="11675">AC621/AC622</f>
        <v>0</v>
      </c>
    </row>
    <row r="622" spans="1:89" ht="14.25" thickTop="1" thickBot="1" x14ac:dyDescent="0.25">
      <c r="A622" s="269" t="s">
        <v>13</v>
      </c>
      <c r="B622" s="20">
        <f t="shared" ref="B622:AA622" si="11676">SUM(B599:B621)</f>
        <v>7909</v>
      </c>
      <c r="C622" s="21">
        <f t="shared" si="11676"/>
        <v>8099</v>
      </c>
      <c r="D622" s="20">
        <f t="shared" si="11676"/>
        <v>3661</v>
      </c>
      <c r="E622" s="21">
        <f t="shared" si="11676"/>
        <v>3850</v>
      </c>
      <c r="F622" s="20">
        <f t="shared" si="11676"/>
        <v>10607</v>
      </c>
      <c r="G622" s="21">
        <f t="shared" si="11676"/>
        <v>9469</v>
      </c>
      <c r="H622" s="20">
        <f t="shared" si="11676"/>
        <v>12307</v>
      </c>
      <c r="I622" s="21">
        <f t="shared" si="11676"/>
        <v>12996</v>
      </c>
      <c r="J622" s="20">
        <f t="shared" si="11676"/>
        <v>2474</v>
      </c>
      <c r="K622" s="21">
        <f t="shared" si="11676"/>
        <v>2519</v>
      </c>
      <c r="L622" s="20">
        <f t="shared" si="11676"/>
        <v>6972</v>
      </c>
      <c r="M622" s="21">
        <f t="shared" si="11676"/>
        <v>6776</v>
      </c>
      <c r="N622" s="20">
        <f t="shared" si="11676"/>
        <v>14165</v>
      </c>
      <c r="O622" s="21">
        <f t="shared" si="11676"/>
        <v>14071</v>
      </c>
      <c r="P622" s="20">
        <f t="shared" si="11676"/>
        <v>7104</v>
      </c>
      <c r="Q622" s="21">
        <f t="shared" si="11676"/>
        <v>7174</v>
      </c>
      <c r="R622" s="20">
        <f t="shared" si="11676"/>
        <v>8538</v>
      </c>
      <c r="S622" s="21">
        <f t="shared" si="11676"/>
        <v>8746</v>
      </c>
      <c r="T622" s="20">
        <f t="shared" si="11676"/>
        <v>1911</v>
      </c>
      <c r="U622" s="21">
        <f t="shared" si="11676"/>
        <v>2099</v>
      </c>
      <c r="V622" s="20">
        <f t="shared" si="11676"/>
        <v>6693</v>
      </c>
      <c r="W622" s="21">
        <f t="shared" si="11676"/>
        <v>7707</v>
      </c>
      <c r="X622" s="20">
        <f t="shared" si="11676"/>
        <v>6281</v>
      </c>
      <c r="Y622" s="21">
        <f t="shared" si="11676"/>
        <v>3984</v>
      </c>
      <c r="Z622" s="20">
        <f t="shared" si="11676"/>
        <v>12363</v>
      </c>
      <c r="AA622" s="21">
        <f t="shared" si="11676"/>
        <v>13282</v>
      </c>
      <c r="AB622" s="174">
        <f t="shared" ref="AB622:AC622" si="11677">SUM(AB598:AB621)</f>
        <v>100985</v>
      </c>
      <c r="AC622" s="175">
        <f t="shared" si="11677"/>
        <v>100772</v>
      </c>
      <c r="BI622" s="269" t="s">
        <v>13</v>
      </c>
      <c r="BJ622" s="155">
        <f>SUM(BJ598:BJ621)</f>
        <v>0.99999999999999978</v>
      </c>
      <c r="BK622" s="156">
        <f t="shared" ref="BK622:CK622" si="11678">SUM(BK598:BK621)</f>
        <v>1.0000000000000002</v>
      </c>
      <c r="BL622" s="155">
        <f t="shared" si="11678"/>
        <v>0.99999999999999989</v>
      </c>
      <c r="BM622" s="156">
        <f t="shared" si="11678"/>
        <v>0.99999999999999989</v>
      </c>
      <c r="BN622" s="155">
        <f t="shared" si="11678"/>
        <v>1</v>
      </c>
      <c r="BO622" s="156">
        <f t="shared" si="11678"/>
        <v>0.99999999999999989</v>
      </c>
      <c r="BP622" s="155">
        <f t="shared" si="11678"/>
        <v>0.99999999999999989</v>
      </c>
      <c r="BQ622" s="156">
        <f t="shared" si="11678"/>
        <v>0.99999999999999989</v>
      </c>
      <c r="BR622" s="155">
        <f t="shared" si="11678"/>
        <v>1</v>
      </c>
      <c r="BS622" s="156">
        <f t="shared" si="11678"/>
        <v>1</v>
      </c>
      <c r="BT622" s="155">
        <f t="shared" si="11678"/>
        <v>1</v>
      </c>
      <c r="BU622" s="156">
        <f t="shared" si="11678"/>
        <v>0.99999999999999989</v>
      </c>
      <c r="BV622" s="155">
        <f t="shared" si="11678"/>
        <v>0.99999999999999989</v>
      </c>
      <c r="BW622" s="156">
        <f t="shared" si="11678"/>
        <v>1</v>
      </c>
      <c r="BX622" s="155">
        <f t="shared" si="11678"/>
        <v>0.99999999999999978</v>
      </c>
      <c r="BY622" s="156">
        <f t="shared" si="11678"/>
        <v>0.99999999999999989</v>
      </c>
      <c r="BZ622" s="155">
        <f t="shared" si="11678"/>
        <v>1</v>
      </c>
      <c r="CA622" s="156">
        <f t="shared" si="11678"/>
        <v>1.0000000000000002</v>
      </c>
      <c r="CB622" s="155">
        <f t="shared" si="11678"/>
        <v>1</v>
      </c>
      <c r="CC622" s="156">
        <f t="shared" si="11678"/>
        <v>0.99999999999999989</v>
      </c>
      <c r="CD622" s="155">
        <f t="shared" si="11678"/>
        <v>1</v>
      </c>
      <c r="CE622" s="156">
        <f t="shared" si="11678"/>
        <v>1</v>
      </c>
      <c r="CF622" s="155">
        <f t="shared" si="11678"/>
        <v>1.0000000000000002</v>
      </c>
      <c r="CG622" s="156">
        <f t="shared" si="11678"/>
        <v>0.99999999999999978</v>
      </c>
      <c r="CH622" s="155">
        <f t="shared" si="11678"/>
        <v>1</v>
      </c>
      <c r="CI622" s="156">
        <f t="shared" si="11678"/>
        <v>1.0000000000000002</v>
      </c>
      <c r="CJ622" s="155">
        <f t="shared" si="11678"/>
        <v>1</v>
      </c>
      <c r="CK622" s="156">
        <f t="shared" si="11678"/>
        <v>1.0000000000000002</v>
      </c>
    </row>
    <row r="623" spans="1:89" ht="13.5" thickTop="1" x14ac:dyDescent="0.2">
      <c r="A623" s="187"/>
    </row>
    <row r="625" spans="1:89" x14ac:dyDescent="0.2">
      <c r="A625" s="301">
        <f>+A594+1</f>
        <v>44307</v>
      </c>
      <c r="B625" s="301"/>
      <c r="C625" s="301"/>
      <c r="D625" s="301"/>
      <c r="BI625" s="300">
        <f>+BI563+2</f>
        <v>44307</v>
      </c>
      <c r="BJ625" s="300"/>
      <c r="BK625" s="300"/>
      <c r="BL625" s="300"/>
    </row>
    <row r="626" spans="1:89" ht="13.5" thickBot="1" x14ac:dyDescent="0.25">
      <c r="AE626" s="272" t="s">
        <v>84</v>
      </c>
    </row>
    <row r="627" spans="1:89" ht="14.25" thickTop="1" thickBot="1" x14ac:dyDescent="0.25">
      <c r="A627" s="298" t="s">
        <v>0</v>
      </c>
      <c r="B627" s="292" t="s">
        <v>1</v>
      </c>
      <c r="C627" s="293"/>
      <c r="D627" s="292" t="s">
        <v>2</v>
      </c>
      <c r="E627" s="293"/>
      <c r="F627" s="292" t="s">
        <v>3</v>
      </c>
      <c r="G627" s="293"/>
      <c r="H627" s="292" t="s">
        <v>4</v>
      </c>
      <c r="I627" s="293"/>
      <c r="J627" s="292" t="s">
        <v>5</v>
      </c>
      <c r="K627" s="293"/>
      <c r="L627" s="292" t="s">
        <v>6</v>
      </c>
      <c r="M627" s="293"/>
      <c r="N627" s="292" t="s">
        <v>7</v>
      </c>
      <c r="O627" s="293"/>
      <c r="P627" s="292" t="s">
        <v>8</v>
      </c>
      <c r="Q627" s="293"/>
      <c r="R627" s="292" t="s">
        <v>9</v>
      </c>
      <c r="S627" s="293"/>
      <c r="T627" s="292" t="s">
        <v>10</v>
      </c>
      <c r="U627" s="293"/>
      <c r="V627" s="292" t="s">
        <v>11</v>
      </c>
      <c r="W627" s="293"/>
      <c r="X627" s="292" t="s">
        <v>12</v>
      </c>
      <c r="Y627" s="293"/>
      <c r="Z627" s="294" t="s">
        <v>40</v>
      </c>
      <c r="AA627" s="295"/>
      <c r="AB627" s="296" t="s">
        <v>41</v>
      </c>
      <c r="AC627" s="297"/>
      <c r="AE627" s="298" t="s">
        <v>0</v>
      </c>
      <c r="AF627" s="292" t="s">
        <v>1</v>
      </c>
      <c r="AG627" s="293"/>
      <c r="AH627" s="292" t="s">
        <v>2</v>
      </c>
      <c r="AI627" s="293"/>
      <c r="AJ627" s="292" t="s">
        <v>3</v>
      </c>
      <c r="AK627" s="293"/>
      <c r="AL627" s="292" t="s">
        <v>4</v>
      </c>
      <c r="AM627" s="293"/>
      <c r="AN627" s="292" t="s">
        <v>5</v>
      </c>
      <c r="AO627" s="293"/>
      <c r="AP627" s="292" t="s">
        <v>6</v>
      </c>
      <c r="AQ627" s="293"/>
      <c r="AR627" s="292" t="s">
        <v>7</v>
      </c>
      <c r="AS627" s="293"/>
      <c r="AT627" s="292" t="s">
        <v>8</v>
      </c>
      <c r="AU627" s="293"/>
      <c r="AV627" s="292" t="s">
        <v>9</v>
      </c>
      <c r="AW627" s="293"/>
      <c r="AX627" s="292" t="s">
        <v>10</v>
      </c>
      <c r="AY627" s="293"/>
      <c r="AZ627" s="292" t="s">
        <v>11</v>
      </c>
      <c r="BA627" s="293"/>
      <c r="BB627" s="292" t="s">
        <v>12</v>
      </c>
      <c r="BC627" s="293"/>
      <c r="BD627" s="294" t="s">
        <v>40</v>
      </c>
      <c r="BE627" s="295"/>
      <c r="BF627" s="296" t="s">
        <v>41</v>
      </c>
      <c r="BG627" s="297"/>
      <c r="BI627" s="298" t="s">
        <v>0</v>
      </c>
      <c r="BJ627" s="292" t="s">
        <v>1</v>
      </c>
      <c r="BK627" s="293"/>
      <c r="BL627" s="292" t="s">
        <v>2</v>
      </c>
      <c r="BM627" s="293"/>
      <c r="BN627" s="292" t="s">
        <v>3</v>
      </c>
      <c r="BO627" s="293"/>
      <c r="BP627" s="292" t="s">
        <v>4</v>
      </c>
      <c r="BQ627" s="293"/>
      <c r="BR627" s="292" t="s">
        <v>5</v>
      </c>
      <c r="BS627" s="293"/>
      <c r="BT627" s="292" t="s">
        <v>6</v>
      </c>
      <c r="BU627" s="293"/>
      <c r="BV627" s="292" t="s">
        <v>7</v>
      </c>
      <c r="BW627" s="293"/>
      <c r="BX627" s="292" t="s">
        <v>8</v>
      </c>
      <c r="BY627" s="293"/>
      <c r="BZ627" s="292" t="s">
        <v>9</v>
      </c>
      <c r="CA627" s="293"/>
      <c r="CB627" s="292" t="s">
        <v>10</v>
      </c>
      <c r="CC627" s="293"/>
      <c r="CD627" s="292" t="s">
        <v>11</v>
      </c>
      <c r="CE627" s="293"/>
      <c r="CF627" s="292" t="s">
        <v>12</v>
      </c>
      <c r="CG627" s="293"/>
      <c r="CH627" s="294" t="s">
        <v>40</v>
      </c>
      <c r="CI627" s="295"/>
      <c r="CJ627" s="292" t="s">
        <v>41</v>
      </c>
      <c r="CK627" s="293"/>
    </row>
    <row r="628" spans="1:89" ht="15" thickTop="1" thickBot="1" x14ac:dyDescent="0.3">
      <c r="A628" s="299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9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9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3.5" thickTop="1" x14ac:dyDescent="0.2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5" t="str">
        <f>$AE$9</f>
        <v>07:00 - 07:59</v>
      </c>
      <c r="AF629" s="126">
        <f>SUMIF($A$9:$A$32,$AE629,B$629:B$652)</f>
        <v>916</v>
      </c>
      <c r="AG629" s="186">
        <f t="shared" ref="AG629:AV631" si="11679">SUMIF($A$9:$A$32,$AE629,C$629:C$652)</f>
        <v>482</v>
      </c>
      <c r="AH629" s="127">
        <f t="shared" si="11679"/>
        <v>381</v>
      </c>
      <c r="AI629" s="180">
        <f t="shared" si="11679"/>
        <v>311</v>
      </c>
      <c r="AJ629" s="126">
        <f t="shared" si="11679"/>
        <v>1279</v>
      </c>
      <c r="AK629" s="128">
        <f t="shared" si="11679"/>
        <v>559</v>
      </c>
      <c r="AL629" s="127">
        <f t="shared" si="11679"/>
        <v>1162</v>
      </c>
      <c r="AM629" s="180">
        <f t="shared" si="11679"/>
        <v>832</v>
      </c>
      <c r="AN629" s="126">
        <f t="shared" si="11679"/>
        <v>137</v>
      </c>
      <c r="AO629" s="128">
        <f t="shared" si="11679"/>
        <v>345</v>
      </c>
      <c r="AP629" s="127">
        <f t="shared" si="11679"/>
        <v>336</v>
      </c>
      <c r="AQ629" s="126">
        <f t="shared" si="11679"/>
        <v>1032</v>
      </c>
      <c r="AR629" s="179">
        <f t="shared" si="11679"/>
        <v>1093</v>
      </c>
      <c r="AS629" s="181">
        <f t="shared" si="11679"/>
        <v>1488</v>
      </c>
      <c r="AT629" s="126">
        <f t="shared" si="11679"/>
        <v>727</v>
      </c>
      <c r="AU629" s="128">
        <f t="shared" si="11679"/>
        <v>715</v>
      </c>
      <c r="AV629" s="127">
        <f t="shared" si="11679"/>
        <v>900</v>
      </c>
      <c r="AW629" s="180">
        <f t="shared" ref="AW629:BE631" si="11680">SUMIF($A$9:$A$32,$AE629,S$629:S$652)</f>
        <v>745</v>
      </c>
      <c r="AX629" s="126">
        <f t="shared" si="11680"/>
        <v>111</v>
      </c>
      <c r="AY629" s="128">
        <f t="shared" si="11680"/>
        <v>362</v>
      </c>
      <c r="AZ629" s="127">
        <f t="shared" si="11680"/>
        <v>405</v>
      </c>
      <c r="BA629" s="180">
        <f t="shared" si="11680"/>
        <v>674</v>
      </c>
      <c r="BB629" s="126">
        <f t="shared" si="11680"/>
        <v>572</v>
      </c>
      <c r="BC629" s="128">
        <f t="shared" si="11680"/>
        <v>610</v>
      </c>
      <c r="BD629" s="184">
        <f t="shared" si="11680"/>
        <v>1059</v>
      </c>
      <c r="BE629" s="185">
        <f t="shared" si="11680"/>
        <v>917</v>
      </c>
      <c r="BF629" s="170">
        <f>AF629+AH629+AJ629+AL629+AN629+AP629+AR629+AT629+AV629+AX629+AZ629+BB629+BD629</f>
        <v>9078</v>
      </c>
      <c r="BG629" s="171">
        <f>AG629+AI629+AK629+AM629+AO629+AQ629+AS629+AU629+AW629+AY629+BA629+BC629+BE629</f>
        <v>9072</v>
      </c>
      <c r="BI629" s="125" t="s">
        <v>16</v>
      </c>
      <c r="BJ629" s="129">
        <f>B629/B653</f>
        <v>0</v>
      </c>
      <c r="BK629" s="130">
        <f t="shared" ref="BK629" si="11681">C629/C653</f>
        <v>0</v>
      </c>
      <c r="BL629" s="131">
        <f t="shared" ref="BL629" si="11682">D629/D653</f>
        <v>0</v>
      </c>
      <c r="BM629" s="132">
        <f t="shared" ref="BM629" si="11683">E629/E653</f>
        <v>0</v>
      </c>
      <c r="BN629" s="129">
        <f t="shared" ref="BN629" si="11684">F629/F653</f>
        <v>0</v>
      </c>
      <c r="BO629" s="130">
        <f t="shared" ref="BO629" si="11685">G629/G653</f>
        <v>0</v>
      </c>
      <c r="BP629" s="131">
        <f t="shared" ref="BP629" si="11686">H629/H653</f>
        <v>0</v>
      </c>
      <c r="BQ629" s="132">
        <f t="shared" ref="BQ629" si="11687">I629/I653</f>
        <v>0</v>
      </c>
      <c r="BR629" s="129">
        <f t="shared" ref="BR629" si="11688">J629/J653</f>
        <v>0</v>
      </c>
      <c r="BS629" s="130">
        <f t="shared" ref="BS629" si="11689">K629/K653</f>
        <v>0</v>
      </c>
      <c r="BT629" s="131">
        <f t="shared" ref="BT629" si="11690">L629/L653</f>
        <v>0</v>
      </c>
      <c r="BU629" s="129">
        <f t="shared" ref="BU629" si="11691">M629/M653</f>
        <v>0</v>
      </c>
      <c r="BV629" s="133">
        <f t="shared" ref="BV629" si="11692">N629/N653</f>
        <v>0</v>
      </c>
      <c r="BW629" s="134">
        <f t="shared" ref="BW629" si="11693">O629/O653</f>
        <v>0</v>
      </c>
      <c r="BX629" s="129">
        <f t="shared" ref="BX629" si="11694">P629/P653</f>
        <v>0</v>
      </c>
      <c r="BY629" s="130">
        <f t="shared" ref="BY629" si="11695">Q629/Q653</f>
        <v>0</v>
      </c>
      <c r="BZ629" s="131">
        <f t="shared" ref="BZ629" si="11696">R629/R653</f>
        <v>0</v>
      </c>
      <c r="CA629" s="132">
        <f t="shared" ref="CA629" si="11697">S629/S653</f>
        <v>0</v>
      </c>
      <c r="CB629" s="129">
        <f t="shared" ref="CB629" si="11698">T629/T653</f>
        <v>0</v>
      </c>
      <c r="CC629" s="130">
        <f t="shared" ref="CC629" si="11699">U629/U653</f>
        <v>0</v>
      </c>
      <c r="CD629" s="131">
        <f t="shared" ref="CD629" si="11700">V629/V653</f>
        <v>0</v>
      </c>
      <c r="CE629" s="132">
        <f t="shared" ref="CE629" si="11701">W629/W653</f>
        <v>0</v>
      </c>
      <c r="CF629" s="129">
        <f t="shared" ref="CF629" si="11702">X629/X653</f>
        <v>0</v>
      </c>
      <c r="CG629" s="130">
        <f t="shared" ref="CG629" si="11703">Y629/Y653</f>
        <v>0</v>
      </c>
      <c r="CH629" s="131">
        <f t="shared" ref="CH629" si="11704">Z629/Z653</f>
        <v>0</v>
      </c>
      <c r="CI629" s="129">
        <f t="shared" ref="CI629" si="11705">AA629/AA653</f>
        <v>0</v>
      </c>
      <c r="CJ629" s="135">
        <f t="shared" ref="CJ629" si="11706">AB629/AB653</f>
        <v>0</v>
      </c>
      <c r="CK629" s="136">
        <f t="shared" ref="CK629" si="11707">AC629/AC653</f>
        <v>0</v>
      </c>
    </row>
    <row r="630" spans="1:89" x14ac:dyDescent="0.2">
      <c r="A630" s="137" t="s">
        <v>17</v>
      </c>
      <c r="B630" s="189">
        <v>72</v>
      </c>
      <c r="C630" s="190">
        <v>0</v>
      </c>
      <c r="D630" s="191">
        <v>42</v>
      </c>
      <c r="E630" s="192">
        <v>0</v>
      </c>
      <c r="F630" s="189">
        <v>220</v>
      </c>
      <c r="G630" s="193">
        <v>0</v>
      </c>
      <c r="H630" s="191">
        <v>159</v>
      </c>
      <c r="I630" s="192">
        <v>11</v>
      </c>
      <c r="J630" s="189">
        <v>9</v>
      </c>
      <c r="K630" s="193">
        <v>7</v>
      </c>
      <c r="L630" s="191">
        <v>8</v>
      </c>
      <c r="M630" s="189">
        <v>16</v>
      </c>
      <c r="N630" s="194">
        <v>95</v>
      </c>
      <c r="O630" s="195">
        <v>54</v>
      </c>
      <c r="P630" s="189">
        <v>15</v>
      </c>
      <c r="Q630" s="193">
        <v>0</v>
      </c>
      <c r="R630" s="191">
        <v>11</v>
      </c>
      <c r="S630" s="192">
        <v>0</v>
      </c>
      <c r="T630" s="189">
        <v>0</v>
      </c>
      <c r="U630" s="193">
        <v>0</v>
      </c>
      <c r="V630" s="191">
        <v>0</v>
      </c>
      <c r="W630" s="192">
        <v>0</v>
      </c>
      <c r="X630" s="189">
        <v>0</v>
      </c>
      <c r="Y630" s="193">
        <v>0</v>
      </c>
      <c r="Z630" s="191">
        <v>0</v>
      </c>
      <c r="AA630" s="189">
        <v>0</v>
      </c>
      <c r="AB630" s="170">
        <f t="shared" ref="AB630:AB650" si="11708">B630+D630+F630+H630+J630+L630+N630+P630+R630+T630+V630+X630+Z630</f>
        <v>631</v>
      </c>
      <c r="AC630" s="173">
        <f t="shared" ref="AC630:AC652" si="11709">SUM(C630,E630,G630,I630,K630,M630,O630,Q630,S630,U630,W630,Y630,AA630)</f>
        <v>88</v>
      </c>
      <c r="AE630" s="277" t="str">
        <f>$AE$10</f>
        <v>08:00 - 08:59</v>
      </c>
      <c r="AF630" s="126">
        <f>SUMIF($A$9:$A$32,$AE630,B$629:B$652)</f>
        <v>677</v>
      </c>
      <c r="AG630" s="190">
        <f t="shared" si="11679"/>
        <v>395</v>
      </c>
      <c r="AH630" s="191">
        <f t="shared" si="11679"/>
        <v>269</v>
      </c>
      <c r="AI630" s="192">
        <f t="shared" si="11679"/>
        <v>252</v>
      </c>
      <c r="AJ630" s="278">
        <f t="shared" si="11679"/>
        <v>1021</v>
      </c>
      <c r="AK630" s="193">
        <f t="shared" si="11679"/>
        <v>407</v>
      </c>
      <c r="AL630" s="191">
        <f t="shared" si="11679"/>
        <v>1059</v>
      </c>
      <c r="AM630" s="192">
        <f t="shared" si="11679"/>
        <v>716</v>
      </c>
      <c r="AN630" s="278">
        <f t="shared" si="11679"/>
        <v>96</v>
      </c>
      <c r="AO630" s="193">
        <f t="shared" si="11679"/>
        <v>313</v>
      </c>
      <c r="AP630" s="191">
        <f t="shared" si="11679"/>
        <v>311</v>
      </c>
      <c r="AQ630" s="278">
        <f t="shared" si="11679"/>
        <v>832</v>
      </c>
      <c r="AR630" s="194">
        <f t="shared" si="11679"/>
        <v>977</v>
      </c>
      <c r="AS630" s="195">
        <f t="shared" si="11679"/>
        <v>1223</v>
      </c>
      <c r="AT630" s="278">
        <f t="shared" si="11679"/>
        <v>555</v>
      </c>
      <c r="AU630" s="193">
        <f t="shared" si="11679"/>
        <v>531</v>
      </c>
      <c r="AV630" s="191">
        <f t="shared" si="11679"/>
        <v>739</v>
      </c>
      <c r="AW630" s="192">
        <f t="shared" si="11680"/>
        <v>432</v>
      </c>
      <c r="AX630" s="278">
        <f t="shared" si="11680"/>
        <v>107</v>
      </c>
      <c r="AY630" s="193">
        <f t="shared" si="11680"/>
        <v>256</v>
      </c>
      <c r="AZ630" s="191">
        <f t="shared" si="11680"/>
        <v>320</v>
      </c>
      <c r="BA630" s="192">
        <f t="shared" si="11680"/>
        <v>689</v>
      </c>
      <c r="BB630" s="278">
        <f t="shared" si="11680"/>
        <v>434</v>
      </c>
      <c r="BC630" s="193">
        <f t="shared" si="11680"/>
        <v>425</v>
      </c>
      <c r="BD630" s="191">
        <f t="shared" si="11680"/>
        <v>955</v>
      </c>
      <c r="BE630" s="278">
        <f t="shared" si="11680"/>
        <v>803</v>
      </c>
      <c r="BF630" s="172">
        <f>SUM(AF630,AH630,AJ630,AL630,AN630,AP630,AR630,AT630,AV630,AX630,AZ630,BB630,BD630)</f>
        <v>7520</v>
      </c>
      <c r="BG630" s="173">
        <f>SUM(AG630,AI630,AK630,AM630,AO630,AQ630,AS630,AU630,AW630,AY630,BA630,BC630,BE630)</f>
        <v>7274</v>
      </c>
      <c r="BI630" s="137" t="s">
        <v>17</v>
      </c>
      <c r="BJ630" s="129">
        <f>B630/B653</f>
        <v>9.4265514532600164E-3</v>
      </c>
      <c r="BK630" s="130">
        <f t="shared" ref="BK630" si="11710">C630/C653</f>
        <v>0</v>
      </c>
      <c r="BL630" s="131">
        <f t="shared" ref="BL630" si="11711">D630/D653</f>
        <v>1.2065498419994254E-2</v>
      </c>
      <c r="BM630" s="132">
        <f t="shared" ref="BM630" si="11712">E630/E653</f>
        <v>0</v>
      </c>
      <c r="BN630" s="129">
        <f t="shared" ref="BN630" si="11713">F630/F653</f>
        <v>2.1190522057407051E-2</v>
      </c>
      <c r="BO630" s="130">
        <f t="shared" ref="BO630" si="11714">G630/G653</f>
        <v>0</v>
      </c>
      <c r="BP630" s="131">
        <f t="shared" ref="BP630" si="11715">H630/H653</f>
        <v>1.3070283600493218E-2</v>
      </c>
      <c r="BQ630" s="132">
        <f t="shared" ref="BQ630" si="11716">I630/I653</f>
        <v>8.5569817191754184E-4</v>
      </c>
      <c r="BR630" s="129">
        <f t="shared" ref="BR630" si="11717">J630/J653</f>
        <v>3.8135593220338985E-3</v>
      </c>
      <c r="BS630" s="130">
        <f t="shared" ref="BS630" si="11718">K630/K653</f>
        <v>2.8889806025588112E-3</v>
      </c>
      <c r="BT630" s="131">
        <f t="shared" ref="BT630" si="11719">L630/L653</f>
        <v>1.1497556769186547E-3</v>
      </c>
      <c r="BU630" s="129">
        <f t="shared" ref="BU630" si="11720">M630/M653</f>
        <v>2.3398654577361801E-3</v>
      </c>
      <c r="BV630" s="133">
        <f t="shared" ref="BV630" si="11721">N630/N653</f>
        <v>6.8119891008174387E-3</v>
      </c>
      <c r="BW630" s="134">
        <f t="shared" ref="BW630" si="11722">O630/O653</f>
        <v>3.9045553145336228E-3</v>
      </c>
      <c r="BX630" s="129">
        <f t="shared" ref="BX630" si="11723">P630/P653</f>
        <v>2.1091113610798651E-3</v>
      </c>
      <c r="BY630" s="130">
        <f t="shared" ref="BY630" si="11724">Q630/Q653</f>
        <v>0</v>
      </c>
      <c r="BZ630" s="131">
        <f t="shared" ref="BZ630" si="11725">R630/R653</f>
        <v>1.2907768129547055E-3</v>
      </c>
      <c r="CA630" s="132">
        <f t="shared" ref="CA630" si="11726">S630/S653</f>
        <v>0</v>
      </c>
      <c r="CB630" s="129">
        <f t="shared" ref="CB630" si="11727">T630/T653</f>
        <v>0</v>
      </c>
      <c r="CC630" s="130">
        <f t="shared" ref="CC630" si="11728">U630/U653</f>
        <v>0</v>
      </c>
      <c r="CD630" s="131">
        <f t="shared" ref="CD630" si="11729">V630/V653</f>
        <v>0</v>
      </c>
      <c r="CE630" s="132">
        <f t="shared" ref="CE630" si="11730">W630/W653</f>
        <v>0</v>
      </c>
      <c r="CF630" s="129">
        <f t="shared" ref="CF630" si="11731">X630/X653</f>
        <v>0</v>
      </c>
      <c r="CG630" s="130">
        <f t="shared" ref="CG630" si="11732">Y630/Y653</f>
        <v>0</v>
      </c>
      <c r="CH630" s="131">
        <f t="shared" ref="CH630" si="11733">Z630/Z653</f>
        <v>0</v>
      </c>
      <c r="CI630" s="129">
        <f t="shared" ref="CI630" si="11734">AA630/AA653</f>
        <v>0</v>
      </c>
      <c r="CJ630" s="135">
        <f t="shared" ref="CJ630" si="11735">AB630/AB653</f>
        <v>6.3446417439218129E-3</v>
      </c>
      <c r="CK630" s="136">
        <f t="shared" ref="CK630" si="11736">AC630/AC653</f>
        <v>8.8624804874364266E-4</v>
      </c>
    </row>
    <row r="631" spans="1:89" ht="13.5" thickBot="1" x14ac:dyDescent="0.25">
      <c r="A631" s="146" t="s">
        <v>18</v>
      </c>
      <c r="B631" s="196">
        <v>528</v>
      </c>
      <c r="C631" s="197">
        <v>0</v>
      </c>
      <c r="D631" s="198">
        <v>212</v>
      </c>
      <c r="E631" s="199">
        <v>46</v>
      </c>
      <c r="F631" s="196">
        <v>939</v>
      </c>
      <c r="G631" s="200">
        <v>158</v>
      </c>
      <c r="H631" s="198">
        <v>691</v>
      </c>
      <c r="I631" s="199">
        <v>259</v>
      </c>
      <c r="J631" s="196">
        <v>27</v>
      </c>
      <c r="K631" s="200">
        <v>74</v>
      </c>
      <c r="L631" s="198">
        <v>136</v>
      </c>
      <c r="M631" s="196">
        <v>288</v>
      </c>
      <c r="N631" s="201">
        <v>588</v>
      </c>
      <c r="O631" s="202">
        <v>645</v>
      </c>
      <c r="P631" s="196">
        <v>274</v>
      </c>
      <c r="Q631" s="200">
        <v>457</v>
      </c>
      <c r="R631" s="198">
        <v>284</v>
      </c>
      <c r="S631" s="199">
        <v>377</v>
      </c>
      <c r="T631" s="196">
        <v>49</v>
      </c>
      <c r="U631" s="200">
        <v>128</v>
      </c>
      <c r="V631" s="198">
        <v>175</v>
      </c>
      <c r="W631" s="199">
        <v>367</v>
      </c>
      <c r="X631" s="196">
        <v>318</v>
      </c>
      <c r="Y631" s="200">
        <v>161</v>
      </c>
      <c r="Z631" s="198">
        <v>522</v>
      </c>
      <c r="AA631" s="196">
        <v>419</v>
      </c>
      <c r="AB631" s="170">
        <f t="shared" si="11708"/>
        <v>4743</v>
      </c>
      <c r="AC631" s="173">
        <f t="shared" si="11709"/>
        <v>3379</v>
      </c>
      <c r="AE631" s="275">
        <f>$AE$11</f>
        <v>0</v>
      </c>
      <c r="AF631" s="126">
        <f>SUMIF($A$9:$A$32,$AE631,B$629:B$652)</f>
        <v>0</v>
      </c>
      <c r="AG631" s="197">
        <f t="shared" si="11679"/>
        <v>0</v>
      </c>
      <c r="AH631" s="198">
        <f t="shared" si="11679"/>
        <v>0</v>
      </c>
      <c r="AI631" s="199">
        <f t="shared" si="11679"/>
        <v>0</v>
      </c>
      <c r="AJ631" s="196">
        <f t="shared" si="11679"/>
        <v>0</v>
      </c>
      <c r="AK631" s="200">
        <f t="shared" si="11679"/>
        <v>0</v>
      </c>
      <c r="AL631" s="198">
        <f t="shared" si="11679"/>
        <v>0</v>
      </c>
      <c r="AM631" s="199">
        <f t="shared" si="11679"/>
        <v>0</v>
      </c>
      <c r="AN631" s="196">
        <f t="shared" si="11679"/>
        <v>0</v>
      </c>
      <c r="AO631" s="200">
        <f t="shared" si="11679"/>
        <v>0</v>
      </c>
      <c r="AP631" s="198">
        <f t="shared" si="11679"/>
        <v>0</v>
      </c>
      <c r="AQ631" s="196">
        <f t="shared" si="11679"/>
        <v>0</v>
      </c>
      <c r="AR631" s="201">
        <f t="shared" si="11679"/>
        <v>0</v>
      </c>
      <c r="AS631" s="202">
        <f t="shared" si="11679"/>
        <v>0</v>
      </c>
      <c r="AT631" s="196">
        <f t="shared" si="11679"/>
        <v>0</v>
      </c>
      <c r="AU631" s="200">
        <f t="shared" si="11679"/>
        <v>0</v>
      </c>
      <c r="AV631" s="198">
        <f t="shared" si="11679"/>
        <v>0</v>
      </c>
      <c r="AW631" s="199">
        <f t="shared" si="11680"/>
        <v>0</v>
      </c>
      <c r="AX631" s="196">
        <f t="shared" si="11680"/>
        <v>0</v>
      </c>
      <c r="AY631" s="200">
        <f t="shared" si="11680"/>
        <v>0</v>
      </c>
      <c r="AZ631" s="198">
        <f t="shared" si="11680"/>
        <v>0</v>
      </c>
      <c r="BA631" s="199">
        <f t="shared" si="11680"/>
        <v>0</v>
      </c>
      <c r="BB631" s="196">
        <f t="shared" si="11680"/>
        <v>0</v>
      </c>
      <c r="BC631" s="200">
        <f t="shared" si="11680"/>
        <v>0</v>
      </c>
      <c r="BD631" s="198">
        <f t="shared" si="11680"/>
        <v>0</v>
      </c>
      <c r="BE631" s="196">
        <f t="shared" si="11680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6.9128043990573443E-2</v>
      </c>
      <c r="BK631" s="130">
        <f t="shared" ref="BK631" si="11737">C631/C653</f>
        <v>0</v>
      </c>
      <c r="BL631" s="131">
        <f t="shared" ref="BL631" si="11738">D631/D653</f>
        <v>6.090203964378052E-2</v>
      </c>
      <c r="BM631" s="132">
        <f t="shared" ref="BM631" si="11739">E631/E653</f>
        <v>1.2415654520917679E-2</v>
      </c>
      <c r="BN631" s="129">
        <f t="shared" ref="BN631" si="11740">F631/F653</f>
        <v>9.0445000963205555E-2</v>
      </c>
      <c r="BO631" s="130">
        <f t="shared" ref="BO631" si="11741">G631/G653</f>
        <v>1.6849738722405888E-2</v>
      </c>
      <c r="BP631" s="131">
        <f t="shared" ref="BP631" si="11742">H631/H653</f>
        <v>5.680230168516235E-2</v>
      </c>
      <c r="BQ631" s="132">
        <f t="shared" ref="BQ631" si="11743">I631/I653</f>
        <v>2.0147802411513031E-2</v>
      </c>
      <c r="BR631" s="129">
        <f t="shared" ref="BR631" si="11744">J631/J653</f>
        <v>1.1440677966101695E-2</v>
      </c>
      <c r="BS631" s="130">
        <f t="shared" ref="BS631" si="11745">K631/K653</f>
        <v>3.054065208419315E-2</v>
      </c>
      <c r="BT631" s="131">
        <f t="shared" ref="BT631" si="11746">L631/L653</f>
        <v>1.9545846507617131E-2</v>
      </c>
      <c r="BU631" s="129">
        <f t="shared" ref="BU631" si="11747">M631/M653</f>
        <v>4.211757823925124E-2</v>
      </c>
      <c r="BV631" s="133">
        <f t="shared" ref="BV631" si="11748">N631/N653</f>
        <v>4.2162627276638463E-2</v>
      </c>
      <c r="BW631" s="134">
        <f t="shared" ref="BW631" si="11749">O631/O653</f>
        <v>4.6637744034707156E-2</v>
      </c>
      <c r="BX631" s="129">
        <f t="shared" ref="BX631" si="11750">P631/P653</f>
        <v>3.8526434195725531E-2</v>
      </c>
      <c r="BY631" s="130">
        <f t="shared" ref="BY631" si="11751">Q631/Q653</f>
        <v>6.5444651296004588E-2</v>
      </c>
      <c r="BZ631" s="131">
        <f t="shared" ref="BZ631" si="11752">R631/R653</f>
        <v>3.3325510443557853E-2</v>
      </c>
      <c r="CA631" s="132">
        <f t="shared" ref="CA631" si="11753">S631/S653</f>
        <v>4.3036529680365296E-2</v>
      </c>
      <c r="CB631" s="129">
        <f t="shared" ref="CB631" si="11754">T631/T653</f>
        <v>2.494908350305499E-2</v>
      </c>
      <c r="CC631" s="130">
        <f t="shared" ref="CC631" si="11755">U631/U653</f>
        <v>6.1895551257253385E-2</v>
      </c>
      <c r="CD631" s="131">
        <f t="shared" ref="CD631" si="11756">V631/V653</f>
        <v>2.6049419470080382E-2</v>
      </c>
      <c r="CE631" s="132">
        <f t="shared" ref="CE631" si="11757">W631/W653</f>
        <v>4.8544973544973544E-2</v>
      </c>
      <c r="CF631" s="129">
        <f t="shared" ref="CF631" si="11758">X631/X653</f>
        <v>5.2139695031972452E-2</v>
      </c>
      <c r="CG631" s="130">
        <f t="shared" ref="CG631" si="11759">Y631/Y653</f>
        <v>4.1019108280254776E-2</v>
      </c>
      <c r="CH631" s="131">
        <f t="shared" ref="CH631" si="11760">Z631/Z653</f>
        <v>4.3108431744983071E-2</v>
      </c>
      <c r="CI631" s="129">
        <f t="shared" ref="CI631" si="11761">AA631/AA653</f>
        <v>3.2541161851506677E-2</v>
      </c>
      <c r="CJ631" s="135">
        <f t="shared" ref="CJ631" si="11762">AB631/AB653</f>
        <v>4.7690389526816417E-2</v>
      </c>
      <c r="CK631" s="136">
        <f t="shared" ref="CK631" si="11763">AC631/AC653</f>
        <v>3.40299108716451E-2</v>
      </c>
    </row>
    <row r="632" spans="1:89" ht="14.25" thickTop="1" thickBot="1" x14ac:dyDescent="0.25">
      <c r="A632" s="137" t="s">
        <v>19</v>
      </c>
      <c r="B632" s="189">
        <v>905</v>
      </c>
      <c r="C632" s="190">
        <v>404</v>
      </c>
      <c r="D632" s="191">
        <v>364</v>
      </c>
      <c r="E632" s="192">
        <v>188</v>
      </c>
      <c r="F632" s="189">
        <v>1146</v>
      </c>
      <c r="G632" s="193">
        <v>446</v>
      </c>
      <c r="H632" s="191">
        <v>1095</v>
      </c>
      <c r="I632" s="192">
        <v>619</v>
      </c>
      <c r="J632" s="189">
        <v>86</v>
      </c>
      <c r="K632" s="193">
        <v>231</v>
      </c>
      <c r="L632" s="191">
        <v>305</v>
      </c>
      <c r="M632" s="189">
        <v>715</v>
      </c>
      <c r="N632" s="194">
        <v>1089</v>
      </c>
      <c r="O632" s="195">
        <v>1201</v>
      </c>
      <c r="P632" s="189">
        <v>576</v>
      </c>
      <c r="Q632" s="193">
        <v>579</v>
      </c>
      <c r="R632" s="191">
        <v>635</v>
      </c>
      <c r="S632" s="192">
        <v>553</v>
      </c>
      <c r="T632" s="189">
        <v>113</v>
      </c>
      <c r="U632" s="193">
        <v>241</v>
      </c>
      <c r="V632" s="191">
        <v>306</v>
      </c>
      <c r="W632" s="192">
        <v>678</v>
      </c>
      <c r="X632" s="189">
        <v>529</v>
      </c>
      <c r="Y632" s="193">
        <v>438</v>
      </c>
      <c r="Z632" s="191">
        <v>903</v>
      </c>
      <c r="AA632" s="189">
        <v>978</v>
      </c>
      <c r="AB632" s="170">
        <f t="shared" si="11708"/>
        <v>8052</v>
      </c>
      <c r="AC632" s="173">
        <f t="shared" si="11709"/>
        <v>7271</v>
      </c>
      <c r="AE632" s="269" t="s">
        <v>13</v>
      </c>
      <c r="AF632" s="20">
        <f t="shared" ref="AF632:BG632" si="11764">SUM(AF629:AF631)</f>
        <v>1593</v>
      </c>
      <c r="AG632" s="21">
        <f t="shared" si="11764"/>
        <v>877</v>
      </c>
      <c r="AH632" s="20">
        <f t="shared" si="11764"/>
        <v>650</v>
      </c>
      <c r="AI632" s="21">
        <f t="shared" si="11764"/>
        <v>563</v>
      </c>
      <c r="AJ632" s="20">
        <f t="shared" si="11764"/>
        <v>2300</v>
      </c>
      <c r="AK632" s="21">
        <f t="shared" si="11764"/>
        <v>966</v>
      </c>
      <c r="AL632" s="20">
        <f t="shared" si="11764"/>
        <v>2221</v>
      </c>
      <c r="AM632" s="21">
        <f t="shared" si="11764"/>
        <v>1548</v>
      </c>
      <c r="AN632" s="20">
        <f t="shared" si="11764"/>
        <v>233</v>
      </c>
      <c r="AO632" s="21">
        <f t="shared" si="11764"/>
        <v>658</v>
      </c>
      <c r="AP632" s="20">
        <f t="shared" si="11764"/>
        <v>647</v>
      </c>
      <c r="AQ632" s="21">
        <f t="shared" si="11764"/>
        <v>1864</v>
      </c>
      <c r="AR632" s="20">
        <f t="shared" si="11764"/>
        <v>2070</v>
      </c>
      <c r="AS632" s="21">
        <f t="shared" si="11764"/>
        <v>2711</v>
      </c>
      <c r="AT632" s="20">
        <f t="shared" si="11764"/>
        <v>1282</v>
      </c>
      <c r="AU632" s="21">
        <f t="shared" si="11764"/>
        <v>1246</v>
      </c>
      <c r="AV632" s="20">
        <f t="shared" si="11764"/>
        <v>1639</v>
      </c>
      <c r="AW632" s="21">
        <f t="shared" si="11764"/>
        <v>1177</v>
      </c>
      <c r="AX632" s="20">
        <f t="shared" si="11764"/>
        <v>218</v>
      </c>
      <c r="AY632" s="21">
        <f t="shared" si="11764"/>
        <v>618</v>
      </c>
      <c r="AZ632" s="20">
        <f t="shared" si="11764"/>
        <v>725</v>
      </c>
      <c r="BA632" s="21">
        <f t="shared" si="11764"/>
        <v>1363</v>
      </c>
      <c r="BB632" s="20">
        <f t="shared" si="11764"/>
        <v>1006</v>
      </c>
      <c r="BC632" s="21">
        <f t="shared" si="11764"/>
        <v>1035</v>
      </c>
      <c r="BD632" s="20">
        <f t="shared" si="11764"/>
        <v>2014</v>
      </c>
      <c r="BE632" s="21">
        <f t="shared" si="11764"/>
        <v>1720</v>
      </c>
      <c r="BF632" s="174">
        <f t="shared" si="11764"/>
        <v>16598</v>
      </c>
      <c r="BG632" s="175">
        <f t="shared" si="11764"/>
        <v>16346</v>
      </c>
      <c r="BI632" s="137" t="s">
        <v>19</v>
      </c>
      <c r="BJ632" s="129">
        <f>B632/B653</f>
        <v>0.11848651479444881</v>
      </c>
      <c r="BK632" s="130">
        <f t="shared" ref="BK632" si="11765">C632/C653</f>
        <v>4.9907350216182832E-2</v>
      </c>
      <c r="BL632" s="131">
        <f t="shared" ref="BL632" si="11766">D632/D653</f>
        <v>0.10456765297328353</v>
      </c>
      <c r="BM632" s="132">
        <f t="shared" ref="BM632" si="11767">E632/E653</f>
        <v>5.0742240215924425E-2</v>
      </c>
      <c r="BN632" s="129">
        <f t="shared" ref="BN632" si="11768">F632/F653</f>
        <v>0.11038335580812945</v>
      </c>
      <c r="BO632" s="130">
        <f t="shared" ref="BO632" si="11769">G632/G653</f>
        <v>4.7563186520209022E-2</v>
      </c>
      <c r="BP632" s="131">
        <f t="shared" ref="BP632" si="11770">H632/H653</f>
        <v>9.0012330456226877E-2</v>
      </c>
      <c r="BQ632" s="132">
        <f t="shared" ref="BQ632" si="11771">I632/I653</f>
        <v>4.8152469856087128E-2</v>
      </c>
      <c r="BR632" s="129">
        <f t="shared" ref="BR632" si="11772">J632/J653</f>
        <v>3.6440677966101696E-2</v>
      </c>
      <c r="BS632" s="130">
        <f t="shared" ref="BS632" si="11773">K632/K653</f>
        <v>9.533635988444078E-2</v>
      </c>
      <c r="BT632" s="131">
        <f t="shared" ref="BT632" si="11774">L632/L653</f>
        <v>4.3834435182523716E-2</v>
      </c>
      <c r="BU632" s="129">
        <f t="shared" ref="BU632" si="11775">M632/M653</f>
        <v>0.10456273764258556</v>
      </c>
      <c r="BV632" s="133">
        <f t="shared" ref="BV632" si="11776">N632/N653</f>
        <v>7.8086906639896744E-2</v>
      </c>
      <c r="BW632" s="134">
        <f t="shared" ref="BW632" si="11777">O632/O653</f>
        <v>8.6840202458423721E-2</v>
      </c>
      <c r="BX632" s="129">
        <f t="shared" ref="BX632" si="11778">P632/P653</f>
        <v>8.0989876265466818E-2</v>
      </c>
      <c r="BY632" s="130">
        <f t="shared" ref="BY632" si="11779">Q632/Q653</f>
        <v>8.2915652298439071E-2</v>
      </c>
      <c r="BZ632" s="131">
        <f t="shared" ref="BZ632" si="11780">R632/R653</f>
        <v>7.4513025111476186E-2</v>
      </c>
      <c r="CA632" s="132">
        <f t="shared" ref="CA632" si="11781">S632/S653</f>
        <v>6.3127853881278534E-2</v>
      </c>
      <c r="CB632" s="129">
        <f t="shared" ref="CB632" si="11782">T632/T653</f>
        <v>5.7535641547861505E-2</v>
      </c>
      <c r="CC632" s="130">
        <f t="shared" ref="CC632" si="11783">U632/U653</f>
        <v>0.11653771760154739</v>
      </c>
      <c r="CD632" s="131">
        <f t="shared" ref="CD632" si="11784">V632/V653</f>
        <v>4.5549270616254835E-2</v>
      </c>
      <c r="CE632" s="132">
        <f t="shared" ref="CE632" si="11785">W632/W653</f>
        <v>8.9682539682539683E-2</v>
      </c>
      <c r="CF632" s="129">
        <f t="shared" ref="CF632" si="11786">X632/X653</f>
        <v>8.6735530414822098E-2</v>
      </c>
      <c r="CG632" s="130">
        <f t="shared" ref="CG632" si="11787">Y632/Y653</f>
        <v>0.11159235668789809</v>
      </c>
      <c r="CH632" s="131">
        <f t="shared" ref="CH632" si="11788">Z632/Z653</f>
        <v>7.4572631926666119E-2</v>
      </c>
      <c r="CI632" s="129">
        <f t="shared" ref="CI632" si="11789">AA632/AA653</f>
        <v>7.5955265610438027E-2</v>
      </c>
      <c r="CJ632" s="135">
        <f t="shared" ref="CJ632" si="11790">AB632/AB653</f>
        <v>8.0962052808333504E-2</v>
      </c>
      <c r="CK632" s="136">
        <f t="shared" ref="CK632" si="11791">AC632/AC653</f>
        <v>7.3226245027443473E-2</v>
      </c>
    </row>
    <row r="633" spans="1:89" ht="13.5" thickTop="1" x14ac:dyDescent="0.2">
      <c r="A633" s="146" t="s">
        <v>20</v>
      </c>
      <c r="B633" s="196">
        <v>916</v>
      </c>
      <c r="C633" s="197">
        <v>482</v>
      </c>
      <c r="D633" s="198">
        <v>381</v>
      </c>
      <c r="E633" s="199">
        <v>311</v>
      </c>
      <c r="F633" s="196">
        <v>1279</v>
      </c>
      <c r="G633" s="200">
        <v>559</v>
      </c>
      <c r="H633" s="198">
        <v>1162</v>
      </c>
      <c r="I633" s="199">
        <v>832</v>
      </c>
      <c r="J633" s="196">
        <v>137</v>
      </c>
      <c r="K633" s="200">
        <v>345</v>
      </c>
      <c r="L633" s="198">
        <v>336</v>
      </c>
      <c r="M633" s="196">
        <v>1032</v>
      </c>
      <c r="N633" s="201">
        <v>1093</v>
      </c>
      <c r="O633" s="202">
        <v>1488</v>
      </c>
      <c r="P633" s="196">
        <v>727</v>
      </c>
      <c r="Q633" s="200">
        <v>715</v>
      </c>
      <c r="R633" s="198">
        <v>900</v>
      </c>
      <c r="S633" s="199">
        <v>745</v>
      </c>
      <c r="T633" s="196">
        <v>111</v>
      </c>
      <c r="U633" s="200">
        <v>362</v>
      </c>
      <c r="V633" s="198">
        <v>405</v>
      </c>
      <c r="W633" s="199">
        <v>674</v>
      </c>
      <c r="X633" s="196">
        <v>572</v>
      </c>
      <c r="Y633" s="200">
        <v>610</v>
      </c>
      <c r="Z633" s="198">
        <v>1059</v>
      </c>
      <c r="AA633" s="196">
        <v>917</v>
      </c>
      <c r="AB633" s="170">
        <f t="shared" si="11708"/>
        <v>9078</v>
      </c>
      <c r="AC633" s="173">
        <f t="shared" si="11709"/>
        <v>9072</v>
      </c>
      <c r="BI633" s="146" t="s">
        <v>20</v>
      </c>
      <c r="BJ633" s="129">
        <f>B633/B653</f>
        <v>0.11992668237758576</v>
      </c>
      <c r="BK633" s="130">
        <f t="shared" ref="BK633" si="11792">C633/C653</f>
        <v>5.9542927733168625E-2</v>
      </c>
      <c r="BL633" s="131">
        <f t="shared" ref="BL633" si="11793">D633/D653</f>
        <v>0.10945130709566217</v>
      </c>
      <c r="BM633" s="132">
        <f t="shared" ref="BM633" si="11794">E633/E653</f>
        <v>8.3940620782726044E-2</v>
      </c>
      <c r="BN633" s="129">
        <f t="shared" ref="BN633" si="11795">F633/F653</f>
        <v>0.12319398959738008</v>
      </c>
      <c r="BO633" s="130">
        <f t="shared" ref="BO633" si="11796">G633/G653</f>
        <v>5.961394902420817E-2</v>
      </c>
      <c r="BP633" s="131">
        <f t="shared" ref="BP633" si="11797">H633/H653</f>
        <v>9.5519934237566786E-2</v>
      </c>
      <c r="BQ633" s="132">
        <f t="shared" ref="BQ633" si="11798">I633/I653</f>
        <v>6.4721898094126804E-2</v>
      </c>
      <c r="BR633" s="129">
        <f t="shared" ref="BR633" si="11799">J633/J653</f>
        <v>5.8050847457627119E-2</v>
      </c>
      <c r="BS633" s="130">
        <f t="shared" ref="BS633" si="11800">K633/K653</f>
        <v>0.14238547255468428</v>
      </c>
      <c r="BT633" s="131">
        <f t="shared" ref="BT633" si="11801">L633/L653</f>
        <v>4.8289738430583498E-2</v>
      </c>
      <c r="BU633" s="129">
        <f t="shared" ref="BU633" si="11802">M633/M653</f>
        <v>0.15092132202398362</v>
      </c>
      <c r="BV633" s="133">
        <f t="shared" ref="BV633" si="11803">N633/N653</f>
        <v>7.8373727233615367E-2</v>
      </c>
      <c r="BW633" s="134">
        <f t="shared" ref="BW633" si="11804">O633/O653</f>
        <v>0.10759219088937093</v>
      </c>
      <c r="BX633" s="129">
        <f t="shared" ref="BX633" si="11805">P633/P653</f>
        <v>0.10222159730033746</v>
      </c>
      <c r="BY633" s="130">
        <f t="shared" ref="BY633" si="11806">Q633/Q653</f>
        <v>0.10239152226836604</v>
      </c>
      <c r="BZ633" s="131">
        <f t="shared" ref="BZ633" si="11807">R633/R653</f>
        <v>0.10560901196902135</v>
      </c>
      <c r="CA633" s="132">
        <f t="shared" ref="CA633" si="11808">S633/S653</f>
        <v>8.5045662100456623E-2</v>
      </c>
      <c r="CB633" s="129">
        <f t="shared" ref="CB633" si="11809">T633/T653</f>
        <v>5.6517311608961306E-2</v>
      </c>
      <c r="CC633" s="130">
        <f t="shared" ref="CC633" si="11810">U633/U653</f>
        <v>0.17504835589941972</v>
      </c>
      <c r="CD633" s="131">
        <f t="shared" ref="CD633" si="11811">V633/V653</f>
        <v>6.0285799345043169E-2</v>
      </c>
      <c r="CE633" s="132">
        <f t="shared" ref="CE633" si="11812">W633/W653</f>
        <v>8.9153439153439151E-2</v>
      </c>
      <c r="CF633" s="129">
        <f t="shared" ref="CF633" si="11813">X633/X653</f>
        <v>9.3785866535497628E-2</v>
      </c>
      <c r="CG633" s="130">
        <f t="shared" ref="CG633" si="11814">Y633/Y653</f>
        <v>0.1554140127388535</v>
      </c>
      <c r="CH633" s="131">
        <f t="shared" ref="CH633" si="11815">Z633/Z653</f>
        <v>8.7455611528615085E-2</v>
      </c>
      <c r="CI633" s="129">
        <f t="shared" ref="CI633" si="11816">AA633/AA653</f>
        <v>7.1217769493631566E-2</v>
      </c>
      <c r="CJ633" s="135">
        <f t="shared" ref="CJ633" si="11817">AB633/AB653</f>
        <v>9.1278379954551847E-2</v>
      </c>
      <c r="CK633" s="136">
        <f t="shared" ref="CK633" si="11818">AC633/AC653</f>
        <v>9.1364117025026434E-2</v>
      </c>
    </row>
    <row r="634" spans="1:89" ht="13.5" thickBot="1" x14ac:dyDescent="0.25">
      <c r="A634" s="137" t="s">
        <v>21</v>
      </c>
      <c r="B634" s="189">
        <v>677</v>
      </c>
      <c r="C634" s="190">
        <v>395</v>
      </c>
      <c r="D634" s="191">
        <v>269</v>
      </c>
      <c r="E634" s="192">
        <v>252</v>
      </c>
      <c r="F634" s="189">
        <v>1021</v>
      </c>
      <c r="G634" s="193">
        <v>407</v>
      </c>
      <c r="H634" s="191">
        <v>1059</v>
      </c>
      <c r="I634" s="192">
        <v>716</v>
      </c>
      <c r="J634" s="189">
        <v>96</v>
      </c>
      <c r="K634" s="193">
        <v>313</v>
      </c>
      <c r="L634" s="191">
        <v>311</v>
      </c>
      <c r="M634" s="189">
        <v>832</v>
      </c>
      <c r="N634" s="194">
        <v>977</v>
      </c>
      <c r="O634" s="195">
        <v>1223</v>
      </c>
      <c r="P634" s="189">
        <v>555</v>
      </c>
      <c r="Q634" s="193">
        <v>531</v>
      </c>
      <c r="R634" s="191">
        <v>739</v>
      </c>
      <c r="S634" s="192">
        <v>432</v>
      </c>
      <c r="T634" s="189">
        <v>107</v>
      </c>
      <c r="U634" s="193">
        <v>256</v>
      </c>
      <c r="V634" s="191">
        <v>320</v>
      </c>
      <c r="W634" s="192">
        <v>689</v>
      </c>
      <c r="X634" s="189">
        <v>434</v>
      </c>
      <c r="Y634" s="193">
        <v>425</v>
      </c>
      <c r="Z634" s="191">
        <v>955</v>
      </c>
      <c r="AA634" s="189">
        <v>803</v>
      </c>
      <c r="AB634" s="170">
        <f t="shared" si="11708"/>
        <v>7520</v>
      </c>
      <c r="AC634" s="173">
        <f t="shared" si="11709"/>
        <v>7274</v>
      </c>
      <c r="AE634" s="272" t="s">
        <v>85</v>
      </c>
      <c r="BI634" s="137" t="s">
        <v>21</v>
      </c>
      <c r="BJ634" s="129">
        <f>B634/B653</f>
        <v>8.8635768525792094E-2</v>
      </c>
      <c r="BK634" s="130">
        <f t="shared" ref="BK634" si="11819">C634/C653</f>
        <v>4.8795552810376779E-2</v>
      </c>
      <c r="BL634" s="131">
        <f t="shared" ref="BL634" si="11820">D634/D653</f>
        <v>7.7276644642344156E-2</v>
      </c>
      <c r="BM634" s="132">
        <f t="shared" ref="BM634" si="11821">E634/E653</f>
        <v>6.8016194331983804E-2</v>
      </c>
      <c r="BN634" s="129">
        <f t="shared" ref="BN634" si="11822">F634/F653</f>
        <v>9.8343286457329995E-2</v>
      </c>
      <c r="BO634" s="130">
        <f t="shared" ref="BO634" si="11823">G634/G653</f>
        <v>4.340407379758985E-2</v>
      </c>
      <c r="BP634" s="131">
        <f t="shared" ref="BP634" si="11824">H634/H653</f>
        <v>8.7053020961775585E-2</v>
      </c>
      <c r="BQ634" s="132">
        <f t="shared" ref="BQ634" si="11825">I634/I653</f>
        <v>5.5698171917541811E-2</v>
      </c>
      <c r="BR634" s="129">
        <f t="shared" ref="BR634" si="11826">J634/J653</f>
        <v>4.0677966101694912E-2</v>
      </c>
      <c r="BS634" s="130">
        <f t="shared" ref="BS634" si="11827">K634/K653</f>
        <v>0.129178704085844</v>
      </c>
      <c r="BT634" s="131">
        <f t="shared" ref="BT634" si="11828">L634/L653</f>
        <v>4.4696751940212706E-2</v>
      </c>
      <c r="BU634" s="129">
        <f t="shared" ref="BU634" si="11829">M634/M653</f>
        <v>0.12167300380228137</v>
      </c>
      <c r="BV634" s="133">
        <f t="shared" ref="BV634" si="11830">N634/N653</f>
        <v>7.0055930015775134E-2</v>
      </c>
      <c r="BW634" s="134">
        <f t="shared" ref="BW634" si="11831">O634/O653</f>
        <v>8.8430947216196668E-2</v>
      </c>
      <c r="BX634" s="129">
        <f t="shared" ref="BX634" si="11832">P634/P653</f>
        <v>7.8037120359955012E-2</v>
      </c>
      <c r="BY634" s="130">
        <f t="shared" ref="BY634" si="11833">Q634/Q653</f>
        <v>7.6041815838464838E-2</v>
      </c>
      <c r="BZ634" s="131">
        <f t="shared" ref="BZ634" si="11834">R634/R653</f>
        <v>8.6716733161229756E-2</v>
      </c>
      <c r="CA634" s="132">
        <f t="shared" ref="CA634" si="11835">S634/S653</f>
        <v>4.9315068493150684E-2</v>
      </c>
      <c r="CB634" s="129">
        <f t="shared" ref="CB634" si="11836">T634/T653</f>
        <v>5.4480651731160894E-2</v>
      </c>
      <c r="CC634" s="130">
        <f t="shared" ref="CC634" si="11837">U634/U653</f>
        <v>0.12379110251450677</v>
      </c>
      <c r="CD634" s="131">
        <f t="shared" ref="CD634" si="11838">V634/V653</f>
        <v>4.7633224173861267E-2</v>
      </c>
      <c r="CE634" s="132">
        <f t="shared" ref="CE634" si="11839">W634/W653</f>
        <v>9.1137566137566142E-2</v>
      </c>
      <c r="CF634" s="129">
        <f t="shared" ref="CF634" si="11840">X634/X653</f>
        <v>7.1159206427283156E-2</v>
      </c>
      <c r="CG634" s="130">
        <f t="shared" ref="CG634" si="11841">Y634/Y653</f>
        <v>0.10828025477707007</v>
      </c>
      <c r="CH634" s="131">
        <f t="shared" ref="CH634" si="11842">Z634/Z653</f>
        <v>7.8866958460649103E-2</v>
      </c>
      <c r="CI634" s="129">
        <f t="shared" ref="CI634" si="11843">AA634/AA653</f>
        <v>6.2364088226157188E-2</v>
      </c>
      <c r="CJ634" s="135">
        <f t="shared" ref="CJ634" si="11844">AB634/AB653</f>
        <v>7.5612846139923987E-2</v>
      </c>
      <c r="CK634" s="136">
        <f t="shared" ref="CK634" si="11845">AC634/AC653</f>
        <v>7.3256458029105187E-2</v>
      </c>
    </row>
    <row r="635" spans="1:89" ht="14.25" thickTop="1" thickBot="1" x14ac:dyDescent="0.25">
      <c r="A635" s="146" t="s">
        <v>22</v>
      </c>
      <c r="B635" s="196">
        <v>581</v>
      </c>
      <c r="C635" s="197">
        <v>634</v>
      </c>
      <c r="D635" s="198">
        <v>259</v>
      </c>
      <c r="E635" s="199">
        <v>244</v>
      </c>
      <c r="F635" s="196">
        <v>981</v>
      </c>
      <c r="G635" s="200">
        <v>370</v>
      </c>
      <c r="H635" s="198">
        <v>915</v>
      </c>
      <c r="I635" s="199">
        <v>692</v>
      </c>
      <c r="J635" s="196">
        <v>149</v>
      </c>
      <c r="K635" s="200">
        <v>352</v>
      </c>
      <c r="L635" s="198">
        <v>313</v>
      </c>
      <c r="M635" s="196">
        <v>860</v>
      </c>
      <c r="N635" s="201">
        <v>812</v>
      </c>
      <c r="O635" s="202">
        <v>1260</v>
      </c>
      <c r="P635" s="196">
        <v>509</v>
      </c>
      <c r="Q635" s="200">
        <v>480</v>
      </c>
      <c r="R635" s="198">
        <v>728</v>
      </c>
      <c r="S635" s="199">
        <v>637</v>
      </c>
      <c r="T635" s="196">
        <v>78</v>
      </c>
      <c r="U635" s="200">
        <v>190</v>
      </c>
      <c r="V635" s="198">
        <v>325</v>
      </c>
      <c r="W635" s="199">
        <v>720</v>
      </c>
      <c r="X635" s="196">
        <v>354</v>
      </c>
      <c r="Y635" s="200">
        <v>316</v>
      </c>
      <c r="Z635" s="198">
        <v>882</v>
      </c>
      <c r="AA635" s="196">
        <v>934</v>
      </c>
      <c r="AB635" s="170">
        <f t="shared" si="11708"/>
        <v>6886</v>
      </c>
      <c r="AC635" s="173">
        <f t="shared" si="11709"/>
        <v>7689</v>
      </c>
      <c r="AE635" s="298" t="s">
        <v>0</v>
      </c>
      <c r="AF635" s="292" t="s">
        <v>1</v>
      </c>
      <c r="AG635" s="293"/>
      <c r="AH635" s="292" t="s">
        <v>2</v>
      </c>
      <c r="AI635" s="293"/>
      <c r="AJ635" s="292" t="s">
        <v>3</v>
      </c>
      <c r="AK635" s="293"/>
      <c r="AL635" s="292" t="s">
        <v>4</v>
      </c>
      <c r="AM635" s="293"/>
      <c r="AN635" s="292" t="s">
        <v>5</v>
      </c>
      <c r="AO635" s="293"/>
      <c r="AP635" s="292" t="s">
        <v>6</v>
      </c>
      <c r="AQ635" s="293"/>
      <c r="AR635" s="292" t="s">
        <v>7</v>
      </c>
      <c r="AS635" s="293"/>
      <c r="AT635" s="292" t="s">
        <v>8</v>
      </c>
      <c r="AU635" s="293"/>
      <c r="AV635" s="292" t="s">
        <v>9</v>
      </c>
      <c r="AW635" s="293"/>
      <c r="AX635" s="292" t="s">
        <v>10</v>
      </c>
      <c r="AY635" s="293"/>
      <c r="AZ635" s="292" t="s">
        <v>11</v>
      </c>
      <c r="BA635" s="293"/>
      <c r="BB635" s="292" t="s">
        <v>12</v>
      </c>
      <c r="BC635" s="293"/>
      <c r="BD635" s="294" t="s">
        <v>40</v>
      </c>
      <c r="BE635" s="295"/>
      <c r="BF635" s="296" t="s">
        <v>41</v>
      </c>
      <c r="BG635" s="297"/>
      <c r="BI635" s="146" t="s">
        <v>22</v>
      </c>
      <c r="BJ635" s="129">
        <f>B635/B653</f>
        <v>7.6067033254778732E-2</v>
      </c>
      <c r="BK635" s="130">
        <f t="shared" ref="BK635" si="11846">C635/C653</f>
        <v>7.831995058678197E-2</v>
      </c>
      <c r="BL635" s="131">
        <f t="shared" ref="BL635" si="11847">D635/D653</f>
        <v>7.4403906923297902E-2</v>
      </c>
      <c r="BM635" s="132">
        <f t="shared" ref="BM635" si="11848">E635/E653</f>
        <v>6.5856950067476383E-2</v>
      </c>
      <c r="BN635" s="129">
        <f t="shared" ref="BN635" si="11849">F635/F653</f>
        <v>9.4490464265074167E-2</v>
      </c>
      <c r="BO635" s="130">
        <f t="shared" ref="BO635" si="11850">G635/G653</f>
        <v>3.9458248906899862E-2</v>
      </c>
      <c r="BP635" s="131">
        <f t="shared" ref="BP635" si="11851">H635/H653</f>
        <v>7.52157829839704E-2</v>
      </c>
      <c r="BQ635" s="132">
        <f t="shared" ref="BQ635" si="11852">I635/I653</f>
        <v>5.3831194087903537E-2</v>
      </c>
      <c r="BR635" s="129">
        <f t="shared" ref="BR635" si="11853">J635/J653</f>
        <v>6.3135593220338987E-2</v>
      </c>
      <c r="BS635" s="130">
        <f t="shared" ref="BS635" si="11854">K635/K653</f>
        <v>0.14527445315724308</v>
      </c>
      <c r="BT635" s="131">
        <f t="shared" ref="BT635" si="11855">L635/L653</f>
        <v>4.4984190859442372E-2</v>
      </c>
      <c r="BU635" s="129">
        <f t="shared" ref="BU635" si="11856">M635/M653</f>
        <v>0.12576776835331968</v>
      </c>
      <c r="BV635" s="133">
        <f t="shared" ref="BV635" si="11857">N635/N653</f>
        <v>5.8224580524881685E-2</v>
      </c>
      <c r="BW635" s="134">
        <f t="shared" ref="BW635" si="11858">O635/O653</f>
        <v>9.1106290672451198E-2</v>
      </c>
      <c r="BX635" s="129">
        <f t="shared" ref="BX635" si="11859">P635/P653</f>
        <v>7.1569178852643425E-2</v>
      </c>
      <c r="BY635" s="130">
        <f t="shared" ref="BY635" si="11860">Q635/Q653</f>
        <v>6.8738364599742224E-2</v>
      </c>
      <c r="BZ635" s="131">
        <f t="shared" ref="BZ635" si="11861">R635/R653</f>
        <v>8.5425956348275059E-2</v>
      </c>
      <c r="CA635" s="132">
        <f t="shared" ref="CA635" si="11862">S635/S653</f>
        <v>7.2716894977168947E-2</v>
      </c>
      <c r="CB635" s="129">
        <f t="shared" ref="CB635" si="11863">T635/T653</f>
        <v>3.9714867617107942E-2</v>
      </c>
      <c r="CC635" s="130">
        <f t="shared" ref="CC635" si="11864">U635/U653</f>
        <v>9.187620889748549E-2</v>
      </c>
      <c r="CD635" s="131">
        <f t="shared" ref="CD635" si="11865">V635/V653</f>
        <v>4.8377493301577854E-2</v>
      </c>
      <c r="CE635" s="132">
        <f t="shared" ref="CE635" si="11866">W635/W653</f>
        <v>9.5238095238095233E-2</v>
      </c>
      <c r="CF635" s="129">
        <f t="shared" ref="CF635" si="11867">X635/X653</f>
        <v>5.804230201672405E-2</v>
      </c>
      <c r="CG635" s="130">
        <f t="shared" ref="CG635" si="11868">Y635/Y653</f>
        <v>8.0509554140127393E-2</v>
      </c>
      <c r="CH635" s="131">
        <f t="shared" ref="CH635" si="11869">Z635/Z653</f>
        <v>7.2838384672557599E-2</v>
      </c>
      <c r="CI635" s="129">
        <f t="shared" ref="CI635" si="11870">AA635/AA653</f>
        <v>7.253805529667598E-2</v>
      </c>
      <c r="CJ635" s="135">
        <f t="shared" ref="CJ635" si="11871">AB635/AB653</f>
        <v>6.9238039696744219E-2</v>
      </c>
      <c r="CK635" s="136">
        <f t="shared" ref="CK635" si="11872">AC635/AC653</f>
        <v>7.7435923258975775E-2</v>
      </c>
    </row>
    <row r="636" spans="1:89" ht="15" thickTop="1" thickBot="1" x14ac:dyDescent="0.3">
      <c r="A636" s="137" t="s">
        <v>23</v>
      </c>
      <c r="B636" s="189">
        <v>419</v>
      </c>
      <c r="C636" s="190">
        <v>342</v>
      </c>
      <c r="D636" s="191">
        <v>177</v>
      </c>
      <c r="E636" s="192">
        <v>189</v>
      </c>
      <c r="F636" s="189">
        <v>624</v>
      </c>
      <c r="G636" s="193">
        <v>309</v>
      </c>
      <c r="H636" s="191">
        <v>725</v>
      </c>
      <c r="I636" s="192">
        <v>706</v>
      </c>
      <c r="J636" s="189">
        <v>147</v>
      </c>
      <c r="K636" s="193">
        <v>212</v>
      </c>
      <c r="L636" s="191">
        <v>354</v>
      </c>
      <c r="M636" s="189">
        <v>481</v>
      </c>
      <c r="N636" s="194">
        <v>651</v>
      </c>
      <c r="O636" s="195">
        <v>904</v>
      </c>
      <c r="P636" s="189">
        <v>333</v>
      </c>
      <c r="Q636" s="193">
        <v>313</v>
      </c>
      <c r="R636" s="191">
        <v>553</v>
      </c>
      <c r="S636" s="192">
        <v>487</v>
      </c>
      <c r="T636" s="189">
        <v>89</v>
      </c>
      <c r="U636" s="193">
        <v>108</v>
      </c>
      <c r="V636" s="191">
        <v>286</v>
      </c>
      <c r="W636" s="192">
        <v>424</v>
      </c>
      <c r="X636" s="189">
        <v>248</v>
      </c>
      <c r="Y636" s="193">
        <v>184</v>
      </c>
      <c r="Z636" s="191">
        <v>587</v>
      </c>
      <c r="AA636" s="189">
        <v>800</v>
      </c>
      <c r="AB636" s="170">
        <f t="shared" si="11708"/>
        <v>5193</v>
      </c>
      <c r="AC636" s="173">
        <f t="shared" si="11709"/>
        <v>5459</v>
      </c>
      <c r="AE636" s="299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5.4857292484943705E-2</v>
      </c>
      <c r="BK636" s="130">
        <f t="shared" ref="BK636" si="11873">C636/C653</f>
        <v>4.2248301420630019E-2</v>
      </c>
      <c r="BL636" s="131">
        <f t="shared" ref="BL636" si="11874">D636/D653</f>
        <v>5.0847457627118647E-2</v>
      </c>
      <c r="BM636" s="132">
        <f t="shared" ref="BM636" si="11875">E636/E653</f>
        <v>5.1012145748987853E-2</v>
      </c>
      <c r="BN636" s="129">
        <f t="shared" ref="BN636" si="11876">F636/F653</f>
        <v>6.0104026199190905E-2</v>
      </c>
      <c r="BO636" s="130">
        <f t="shared" ref="BO636" si="11877">G636/G653</f>
        <v>3.2952970033059616E-2</v>
      </c>
      <c r="BP636" s="131">
        <f t="shared" ref="BP636" si="11878">H636/H653</f>
        <v>5.9597205096588571E-2</v>
      </c>
      <c r="BQ636" s="132">
        <f t="shared" ref="BQ636" si="11879">I636/I653</f>
        <v>5.4920264488525862E-2</v>
      </c>
      <c r="BR636" s="129">
        <f t="shared" ref="BR636" si="11880">J636/J653</f>
        <v>6.2288135593220342E-2</v>
      </c>
      <c r="BS636" s="130">
        <f t="shared" ref="BS636" si="11881">K636/K653</f>
        <v>8.7494841106066853E-2</v>
      </c>
      <c r="BT636" s="131">
        <f t="shared" ref="BT636" si="11882">L636/L653</f>
        <v>5.0876688703650474E-2</v>
      </c>
      <c r="BU636" s="129">
        <f t="shared" ref="BU636" si="11883">M636/M653</f>
        <v>7.0342205323193921E-2</v>
      </c>
      <c r="BV636" s="133">
        <f t="shared" ref="BV636" si="11884">N636/N653</f>
        <v>4.6680051627706873E-2</v>
      </c>
      <c r="BW636" s="134">
        <f t="shared" ref="BW636" si="11885">O636/O653</f>
        <v>6.5365148228488795E-2</v>
      </c>
      <c r="BX636" s="129">
        <f t="shared" ref="BX636" si="11886">P636/P653</f>
        <v>4.6822272215973001E-2</v>
      </c>
      <c r="BY636" s="130">
        <f t="shared" ref="BY636" si="11887">Q636/Q653</f>
        <v>4.4823141916081916E-2</v>
      </c>
      <c r="BZ636" s="131">
        <f t="shared" ref="BZ636" si="11888">R636/R653</f>
        <v>6.489087068763201E-2</v>
      </c>
      <c r="CA636" s="132">
        <f t="shared" ref="CA636" si="11889">S636/S653</f>
        <v>5.5593607305936071E-2</v>
      </c>
      <c r="CB636" s="129">
        <f t="shared" ref="CB636" si="11890">T636/T653</f>
        <v>4.5315682281059061E-2</v>
      </c>
      <c r="CC636" s="130">
        <f t="shared" ref="CC636" si="11891">U636/U653</f>
        <v>5.2224371373307543E-2</v>
      </c>
      <c r="CD636" s="131">
        <f t="shared" ref="CD636" si="11892">V636/V653</f>
        <v>4.2572194105388511E-2</v>
      </c>
      <c r="CE636" s="132">
        <f t="shared" ref="CE636" si="11893">W636/W653</f>
        <v>5.6084656084656084E-2</v>
      </c>
      <c r="CF636" s="129">
        <f t="shared" ref="CF636" si="11894">X636/X653</f>
        <v>4.0662403672733237E-2</v>
      </c>
      <c r="CG636" s="130">
        <f t="shared" ref="CG636" si="11895">Y636/Y653</f>
        <v>4.6878980891719747E-2</v>
      </c>
      <c r="CH636" s="131">
        <f t="shared" ref="CH636" si="11896">Z636/Z653</f>
        <v>4.8476339912461808E-2</v>
      </c>
      <c r="CI636" s="129">
        <f t="shared" ref="CI636" si="11897">AA636/AA653</f>
        <v>6.2131096613855234E-2</v>
      </c>
      <c r="CJ636" s="135">
        <f t="shared" ref="CJ636" si="11898">AB636/AB653</f>
        <v>5.221509441550868E-2</v>
      </c>
      <c r="CK636" s="136">
        <f t="shared" ref="CK636" si="11899">AC636/AC653</f>
        <v>5.4977592023767563E-2</v>
      </c>
    </row>
    <row r="637" spans="1:89" ht="13.5" thickTop="1" x14ac:dyDescent="0.2">
      <c r="A637" s="146" t="s">
        <v>24</v>
      </c>
      <c r="B637" s="203">
        <v>361</v>
      </c>
      <c r="C637" s="197">
        <v>372</v>
      </c>
      <c r="D637" s="198">
        <v>149</v>
      </c>
      <c r="E637" s="199">
        <v>272</v>
      </c>
      <c r="F637" s="196">
        <v>528</v>
      </c>
      <c r="G637" s="200">
        <v>304</v>
      </c>
      <c r="H637" s="198">
        <v>634</v>
      </c>
      <c r="I637" s="199">
        <v>640</v>
      </c>
      <c r="J637" s="196">
        <v>142</v>
      </c>
      <c r="K637" s="200">
        <v>164</v>
      </c>
      <c r="L637" s="198">
        <v>324</v>
      </c>
      <c r="M637" s="196">
        <v>402</v>
      </c>
      <c r="N637" s="201">
        <v>669</v>
      </c>
      <c r="O637" s="204">
        <v>675</v>
      </c>
      <c r="P637" s="196">
        <v>309</v>
      </c>
      <c r="Q637" s="200">
        <v>294</v>
      </c>
      <c r="R637" s="198">
        <v>484</v>
      </c>
      <c r="S637" s="199">
        <v>427</v>
      </c>
      <c r="T637" s="196">
        <v>88</v>
      </c>
      <c r="U637" s="200">
        <v>123</v>
      </c>
      <c r="V637" s="198">
        <v>310</v>
      </c>
      <c r="W637" s="205">
        <v>423</v>
      </c>
      <c r="X637" s="196">
        <v>245</v>
      </c>
      <c r="Y637" s="200">
        <v>174</v>
      </c>
      <c r="Z637" s="198">
        <v>798</v>
      </c>
      <c r="AA637" s="196">
        <v>751</v>
      </c>
      <c r="AB637" s="170">
        <f t="shared" si="11708"/>
        <v>5041</v>
      </c>
      <c r="AC637" s="173">
        <f t="shared" si="11709"/>
        <v>5021</v>
      </c>
      <c r="AE637" s="275" t="str">
        <f>$AE$17</f>
        <v>17:00 - 17:59</v>
      </c>
      <c r="AF637" s="126">
        <f>SUMIF($A$9:$A$32,$AE637,B$629:B$652)</f>
        <v>485</v>
      </c>
      <c r="AG637" s="186">
        <f t="shared" ref="AG637:AU639" si="11900">SUMIF($A$9:$A$32,$AE637,C$629:C$652)</f>
        <v>1023</v>
      </c>
      <c r="AH637" s="127">
        <f t="shared" si="11900"/>
        <v>299</v>
      </c>
      <c r="AI637" s="180">
        <f t="shared" si="11900"/>
        <v>281</v>
      </c>
      <c r="AJ637" s="126">
        <f t="shared" si="11900"/>
        <v>573</v>
      </c>
      <c r="AK637" s="128">
        <f t="shared" si="11900"/>
        <v>1297</v>
      </c>
      <c r="AL637" s="127">
        <f t="shared" si="11900"/>
        <v>897</v>
      </c>
      <c r="AM637" s="180">
        <f t="shared" si="11900"/>
        <v>1407</v>
      </c>
      <c r="AN637" s="126">
        <f t="shared" si="11900"/>
        <v>358</v>
      </c>
      <c r="AO637" s="128">
        <f t="shared" si="11900"/>
        <v>72</v>
      </c>
      <c r="AP637" s="127">
        <f t="shared" si="11900"/>
        <v>887</v>
      </c>
      <c r="AQ637" s="126">
        <f t="shared" si="11900"/>
        <v>251</v>
      </c>
      <c r="AR637" s="179">
        <f t="shared" si="11900"/>
        <v>1511</v>
      </c>
      <c r="AS637" s="181">
        <f t="shared" si="11900"/>
        <v>959</v>
      </c>
      <c r="AT637" s="126">
        <f t="shared" si="11900"/>
        <v>675</v>
      </c>
      <c r="AU637" s="128">
        <f t="shared" si="11900"/>
        <v>615</v>
      </c>
      <c r="AV637" s="127">
        <f t="shared" ref="AP637:BE639" si="11901">SUMIF($A$9:$A$32,$AE637,R$629:R$652)</f>
        <v>601</v>
      </c>
      <c r="AW637" s="180">
        <f t="shared" si="11901"/>
        <v>887</v>
      </c>
      <c r="AX637" s="126">
        <f t="shared" si="11901"/>
        <v>286</v>
      </c>
      <c r="AY637" s="128">
        <f t="shared" si="11901"/>
        <v>55</v>
      </c>
      <c r="AZ637" s="127">
        <f t="shared" si="11901"/>
        <v>723</v>
      </c>
      <c r="BA637" s="180">
        <f t="shared" si="11901"/>
        <v>623</v>
      </c>
      <c r="BB637" s="126">
        <f t="shared" si="11901"/>
        <v>823</v>
      </c>
      <c r="BC637" s="128">
        <f t="shared" si="11901"/>
        <v>210</v>
      </c>
      <c r="BD637" s="184">
        <f t="shared" si="11901"/>
        <v>945</v>
      </c>
      <c r="BE637" s="185">
        <f t="shared" si="11901"/>
        <v>1132</v>
      </c>
      <c r="BF637" s="170">
        <f>AF637+AH637+AJ637+AL637+AN637+AP637+AR637+AT637+AV637+AX637+AZ637+BB637+BD637</f>
        <v>9063</v>
      </c>
      <c r="BG637" s="171">
        <f>AG637+AI637+AK637+AM637+AO637+AQ637+AS637+AU637+AW637+AY637+BA637+BC637+BE637</f>
        <v>8812</v>
      </c>
      <c r="BI637" s="146" t="s">
        <v>24</v>
      </c>
      <c r="BJ637" s="129">
        <f>B637/B653</f>
        <v>4.7263681592039801E-2</v>
      </c>
      <c r="BK637" s="130">
        <f t="shared" ref="BK637" si="11902">C637/C653</f>
        <v>4.5954292773316863E-2</v>
      </c>
      <c r="BL637" s="131">
        <f t="shared" ref="BL637" si="11903">D637/D653</f>
        <v>4.2803792013789144E-2</v>
      </c>
      <c r="BM637" s="132">
        <f t="shared" ref="BM637" si="11904">E637/E653</f>
        <v>7.3414304993252355E-2</v>
      </c>
      <c r="BN637" s="129">
        <f t="shared" ref="BN637" si="11905">F637/F653</f>
        <v>5.0857252937776924E-2</v>
      </c>
      <c r="BO637" s="130">
        <f t="shared" ref="BO637" si="11906">G637/G653</f>
        <v>3.241975045323664E-2</v>
      </c>
      <c r="BP637" s="131">
        <f t="shared" ref="BP637" si="11907">H637/H653</f>
        <v>5.21167283189478E-2</v>
      </c>
      <c r="BQ637" s="132">
        <f t="shared" ref="BQ637" si="11908">I637/I653</f>
        <v>4.9786075457020615E-2</v>
      </c>
      <c r="BR637" s="129">
        <f t="shared" ref="BR637" si="11909">J637/J653</f>
        <v>6.0169491525423731E-2</v>
      </c>
      <c r="BS637" s="130">
        <f t="shared" ref="BS637" si="11910">K637/K653</f>
        <v>6.7684688402806434E-2</v>
      </c>
      <c r="BT637" s="131">
        <f t="shared" ref="BT637" si="11911">L637/L653</f>
        <v>4.6565104915205519E-2</v>
      </c>
      <c r="BU637" s="129">
        <f t="shared" ref="BU637" si="11912">M637/M653</f>
        <v>5.8789119625621528E-2</v>
      </c>
      <c r="BV637" s="133">
        <f t="shared" ref="BV637" si="11913">N637/N653</f>
        <v>4.7970744299440697E-2</v>
      </c>
      <c r="BW637" s="134">
        <f t="shared" ref="BW637" si="11914">O637/O653</f>
        <v>4.8806941431670282E-2</v>
      </c>
      <c r="BX637" s="129">
        <f t="shared" ref="BX637" si="11915">P637/P653</f>
        <v>4.3447694038245221E-2</v>
      </c>
      <c r="BY637" s="130">
        <f t="shared" ref="BY637" si="11916">Q637/Q653</f>
        <v>4.210224831734212E-2</v>
      </c>
      <c r="BZ637" s="131">
        <f t="shared" ref="BZ637" si="11917">R637/R653</f>
        <v>5.6794179770007037E-2</v>
      </c>
      <c r="CA637" s="132">
        <f t="shared" ref="CA637" si="11918">S637/S653</f>
        <v>4.8744292237442921E-2</v>
      </c>
      <c r="CB637" s="129">
        <f t="shared" ref="CB637" si="11919">T637/T653</f>
        <v>4.4806517311608958E-2</v>
      </c>
      <c r="CC637" s="130">
        <f t="shared" ref="CC637" si="11920">U637/U653</f>
        <v>5.9477756286266927E-2</v>
      </c>
      <c r="CD637" s="131">
        <f t="shared" ref="CD637" si="11921">V637/V653</f>
        <v>4.6144685918428102E-2</v>
      </c>
      <c r="CE637" s="132">
        <f t="shared" ref="CE637" si="11922">W637/W653</f>
        <v>5.5952380952380955E-2</v>
      </c>
      <c r="CF637" s="129">
        <f t="shared" ref="CF637" si="11923">X637/X653</f>
        <v>4.0170519757337271E-2</v>
      </c>
      <c r="CG637" s="130">
        <f t="shared" ref="CG637" si="11924">Y637/Y653</f>
        <v>4.4331210191082805E-2</v>
      </c>
      <c r="CH637" s="131">
        <f t="shared" ref="CH637" si="11925">Z637/Z653</f>
        <v>6.5901395656123546E-2</v>
      </c>
      <c r="CI637" s="129">
        <f t="shared" ref="CI637" si="11926">AA637/AA653</f>
        <v>5.8325566946256603E-2</v>
      </c>
      <c r="CJ637" s="135">
        <f t="shared" ref="CJ637" si="11927">AB637/AB653</f>
        <v>5.0686749653105961E-2</v>
      </c>
      <c r="CK637" s="136">
        <f t="shared" ref="CK637" si="11928">AC637/AC653</f>
        <v>5.0566493781157157E-2</v>
      </c>
    </row>
    <row r="638" spans="1:89" x14ac:dyDescent="0.2">
      <c r="A638" s="137" t="s">
        <v>25</v>
      </c>
      <c r="B638" s="206">
        <v>366</v>
      </c>
      <c r="C638" s="190">
        <v>408</v>
      </c>
      <c r="D638" s="191">
        <v>141</v>
      </c>
      <c r="E638" s="192">
        <v>188</v>
      </c>
      <c r="F638" s="189">
        <v>433</v>
      </c>
      <c r="G638" s="193">
        <v>349</v>
      </c>
      <c r="H638" s="191">
        <v>587</v>
      </c>
      <c r="I638" s="192">
        <v>701</v>
      </c>
      <c r="J638" s="189">
        <v>121</v>
      </c>
      <c r="K638" s="190">
        <v>108</v>
      </c>
      <c r="L638" s="191">
        <v>328</v>
      </c>
      <c r="M638" s="189">
        <v>290</v>
      </c>
      <c r="N638" s="194">
        <v>614</v>
      </c>
      <c r="O638" s="207">
        <v>690</v>
      </c>
      <c r="P638" s="189">
        <v>284</v>
      </c>
      <c r="Q638" s="190">
        <v>271</v>
      </c>
      <c r="R638" s="191">
        <v>439</v>
      </c>
      <c r="S638" s="192">
        <v>434</v>
      </c>
      <c r="T638" s="198">
        <v>57</v>
      </c>
      <c r="U638" s="189">
        <v>89</v>
      </c>
      <c r="V638" s="191">
        <v>315</v>
      </c>
      <c r="W638" s="208">
        <v>350</v>
      </c>
      <c r="X638" s="189">
        <v>248</v>
      </c>
      <c r="Y638" s="193">
        <v>155</v>
      </c>
      <c r="Z638" s="191">
        <v>621</v>
      </c>
      <c r="AA638" s="189">
        <v>886</v>
      </c>
      <c r="AB638" s="170">
        <f t="shared" si="11708"/>
        <v>4554</v>
      </c>
      <c r="AC638" s="173">
        <f t="shared" si="11709"/>
        <v>4919</v>
      </c>
      <c r="AE638" s="277" t="str">
        <f>$AE$18</f>
        <v>18:00 - 18:59</v>
      </c>
      <c r="AF638" s="126">
        <f>SUMIF($A$9:$A$32,$AE638,B$629:B$652)</f>
        <v>517</v>
      </c>
      <c r="AG638" s="190">
        <f t="shared" si="11900"/>
        <v>965</v>
      </c>
      <c r="AH638" s="191">
        <f t="shared" si="11900"/>
        <v>185</v>
      </c>
      <c r="AI638" s="192">
        <f t="shared" si="11900"/>
        <v>322</v>
      </c>
      <c r="AJ638" s="278">
        <f t="shared" si="11900"/>
        <v>406</v>
      </c>
      <c r="AK638" s="193">
        <f t="shared" si="11900"/>
        <v>1263</v>
      </c>
      <c r="AL638" s="191">
        <f t="shared" si="11900"/>
        <v>811</v>
      </c>
      <c r="AM638" s="192">
        <f t="shared" si="11900"/>
        <v>1394</v>
      </c>
      <c r="AN638" s="278">
        <f t="shared" si="11900"/>
        <v>265</v>
      </c>
      <c r="AO638" s="193">
        <f t="shared" si="11900"/>
        <v>88</v>
      </c>
      <c r="AP638" s="191">
        <f t="shared" si="11901"/>
        <v>860</v>
      </c>
      <c r="AQ638" s="278">
        <f t="shared" si="11901"/>
        <v>227</v>
      </c>
      <c r="AR638" s="194">
        <f t="shared" si="11901"/>
        <v>1244</v>
      </c>
      <c r="AS638" s="195">
        <f t="shared" si="11901"/>
        <v>955</v>
      </c>
      <c r="AT638" s="278">
        <f t="shared" si="11901"/>
        <v>548</v>
      </c>
      <c r="AU638" s="193">
        <f t="shared" si="11901"/>
        <v>655</v>
      </c>
      <c r="AV638" s="191">
        <f t="shared" si="11901"/>
        <v>556</v>
      </c>
      <c r="AW638" s="192">
        <f t="shared" si="11901"/>
        <v>867</v>
      </c>
      <c r="AX638" s="278">
        <f t="shared" si="11901"/>
        <v>192</v>
      </c>
      <c r="AY638" s="193">
        <f t="shared" si="11901"/>
        <v>49</v>
      </c>
      <c r="AZ638" s="191">
        <f t="shared" si="11901"/>
        <v>940</v>
      </c>
      <c r="BA638" s="192">
        <f t="shared" si="11901"/>
        <v>473</v>
      </c>
      <c r="BB638" s="278">
        <f t="shared" si="11901"/>
        <v>581</v>
      </c>
      <c r="BC638" s="193">
        <f t="shared" si="11901"/>
        <v>227</v>
      </c>
      <c r="BD638" s="191">
        <f t="shared" si="11901"/>
        <v>745</v>
      </c>
      <c r="BE638" s="278">
        <f t="shared" si="11901"/>
        <v>1055</v>
      </c>
      <c r="BF638" s="172">
        <f>SUM(AF638,AH638,AJ638,AL638,AN638,AP638,AR638,AT638,AV638,AX638,AZ638,BB638,BD638)</f>
        <v>7850</v>
      </c>
      <c r="BG638" s="173">
        <f>SUM(AG638,AI638,AK638,AM638,AO638,AQ638,AS638,AU638,AW638,AY638,BA638,BC638,BE638)</f>
        <v>8540</v>
      </c>
      <c r="BI638" s="137" t="s">
        <v>25</v>
      </c>
      <c r="BJ638" s="129">
        <f>B638/B653</f>
        <v>4.7918303220738416E-2</v>
      </c>
      <c r="BK638" s="130">
        <f t="shared" ref="BK638" si="11929">C638/C653</f>
        <v>5.0401482396541075E-2</v>
      </c>
      <c r="BL638" s="131">
        <f t="shared" ref="BL638" si="11930">D638/D653</f>
        <v>4.050560183855214E-2</v>
      </c>
      <c r="BM638" s="132">
        <f t="shared" ref="BM638" si="11931">E638/E653</f>
        <v>5.0742240215924425E-2</v>
      </c>
      <c r="BN638" s="129">
        <f t="shared" ref="BN638" si="11932">F638/F653</f>
        <v>4.1706800231169329E-2</v>
      </c>
      <c r="BO638" s="130">
        <f t="shared" ref="BO638" si="11933">G638/G653</f>
        <v>3.721872667164338E-2</v>
      </c>
      <c r="BP638" s="131">
        <f t="shared" ref="BP638" si="11934">H638/H653</f>
        <v>4.8253185367858609E-2</v>
      </c>
      <c r="BQ638" s="132">
        <f t="shared" ref="BQ638" si="11935">I638/I653</f>
        <v>5.4531310774017891E-2</v>
      </c>
      <c r="BR638" s="129">
        <f t="shared" ref="BR638" si="11936">J638/J653</f>
        <v>5.1271186440677963E-2</v>
      </c>
      <c r="BS638" s="130">
        <f t="shared" ref="BS638" si="11937">K638/K653</f>
        <v>4.4572843582335944E-2</v>
      </c>
      <c r="BT638" s="131">
        <f t="shared" ref="BT638" si="11938">L638/L653</f>
        <v>4.7139982753664843E-2</v>
      </c>
      <c r="BU638" s="129">
        <f t="shared" ref="BU638" si="11939">M638/M653</f>
        <v>4.2410061421468269E-2</v>
      </c>
      <c r="BV638" s="133">
        <f t="shared" ref="BV638" si="11940">N638/N653</f>
        <v>4.4026961135809554E-2</v>
      </c>
      <c r="BW638" s="134">
        <f t="shared" ref="BW638" si="11941">O638/O653</f>
        <v>4.9891540130151846E-2</v>
      </c>
      <c r="BX638" s="129">
        <f t="shared" ref="BX638" si="11942">P638/P653</f>
        <v>3.9932508436445448E-2</v>
      </c>
      <c r="BY638" s="130">
        <f t="shared" ref="BY638" si="11943">Q638/Q653</f>
        <v>3.880853501360447E-2</v>
      </c>
      <c r="BZ638" s="131">
        <f t="shared" ref="BZ638" si="11944">R638/R653</f>
        <v>5.1513729171555972E-2</v>
      </c>
      <c r="CA638" s="132">
        <f t="shared" ref="CA638" si="11945">S638/S653</f>
        <v>4.954337899543379E-2</v>
      </c>
      <c r="CB638" s="129">
        <f t="shared" ref="CB638" si="11946">T638/T653</f>
        <v>2.9022403258655804E-2</v>
      </c>
      <c r="CC638" s="130">
        <f t="shared" ref="CC638" si="11947">U638/U653</f>
        <v>4.3036750483558997E-2</v>
      </c>
      <c r="CD638" s="131">
        <f t="shared" ref="CD638" si="11948">V638/V653</f>
        <v>4.6888955046144688E-2</v>
      </c>
      <c r="CE638" s="132">
        <f t="shared" ref="CE638" si="11949">W638/W653</f>
        <v>4.6296296296296294E-2</v>
      </c>
      <c r="CF638" s="129">
        <f t="shared" ref="CF638" si="11950">X638/X653</f>
        <v>4.0662403672733237E-2</v>
      </c>
      <c r="CG638" s="130">
        <f t="shared" ref="CG638" si="11951">Y638/Y653</f>
        <v>3.949044585987261E-2</v>
      </c>
      <c r="CH638" s="131">
        <f t="shared" ref="CH638" si="11952">Z638/Z653</f>
        <v>5.1284168800066067E-2</v>
      </c>
      <c r="CI638" s="129">
        <f t="shared" ref="CI638" si="11953">AA638/AA653</f>
        <v>6.8810189499844673E-2</v>
      </c>
      <c r="CJ638" s="135">
        <f t="shared" ref="CJ638" si="11954">AB638/AB653</f>
        <v>4.579001347356567E-2</v>
      </c>
      <c r="CK638" s="136">
        <f t="shared" ref="CK638" si="11955">AC638/AC653</f>
        <v>4.9539251724658846E-2</v>
      </c>
    </row>
    <row r="639" spans="1:89" ht="13.5" thickBot="1" x14ac:dyDescent="0.25">
      <c r="A639" s="146" t="s">
        <v>26</v>
      </c>
      <c r="B639" s="203">
        <v>288</v>
      </c>
      <c r="C639" s="197">
        <v>398</v>
      </c>
      <c r="D639" s="198">
        <v>134</v>
      </c>
      <c r="E639" s="199">
        <v>210</v>
      </c>
      <c r="F639" s="196">
        <v>403</v>
      </c>
      <c r="G639" s="200">
        <v>360</v>
      </c>
      <c r="H639" s="198">
        <v>561</v>
      </c>
      <c r="I639" s="199">
        <v>656</v>
      </c>
      <c r="J639" s="196">
        <v>116</v>
      </c>
      <c r="K639" s="197">
        <v>98</v>
      </c>
      <c r="L639" s="198">
        <v>310</v>
      </c>
      <c r="M639" s="196">
        <v>256</v>
      </c>
      <c r="N639" s="201">
        <v>615</v>
      </c>
      <c r="O639" s="204">
        <v>529</v>
      </c>
      <c r="P639" s="196">
        <v>354</v>
      </c>
      <c r="Q639" s="197">
        <v>225</v>
      </c>
      <c r="R639" s="198">
        <v>414</v>
      </c>
      <c r="S639" s="199">
        <v>359</v>
      </c>
      <c r="T639" s="196">
        <v>93</v>
      </c>
      <c r="U639" s="200">
        <v>106</v>
      </c>
      <c r="V639" s="198">
        <v>269</v>
      </c>
      <c r="W639" s="205">
        <v>358</v>
      </c>
      <c r="X639" s="196">
        <v>206</v>
      </c>
      <c r="Y639" s="200">
        <v>133</v>
      </c>
      <c r="Z639" s="198">
        <v>686</v>
      </c>
      <c r="AA639" s="196">
        <v>697</v>
      </c>
      <c r="AB639" s="170">
        <f t="shared" si="11708"/>
        <v>4449</v>
      </c>
      <c r="AC639" s="173">
        <f t="shared" si="11709"/>
        <v>4385</v>
      </c>
      <c r="AE639" s="275">
        <f>$AE$19</f>
        <v>0</v>
      </c>
      <c r="AF639" s="126">
        <f>SUMIF($A$9:$A$32,$AE639,B$629:B$652)</f>
        <v>0</v>
      </c>
      <c r="AG639" s="197">
        <f t="shared" si="11900"/>
        <v>0</v>
      </c>
      <c r="AH639" s="198">
        <f t="shared" si="11900"/>
        <v>0</v>
      </c>
      <c r="AI639" s="199">
        <f t="shared" si="11900"/>
        <v>0</v>
      </c>
      <c r="AJ639" s="196">
        <f t="shared" si="11900"/>
        <v>0</v>
      </c>
      <c r="AK639" s="200">
        <f t="shared" si="11900"/>
        <v>0</v>
      </c>
      <c r="AL639" s="198">
        <f t="shared" si="11900"/>
        <v>0</v>
      </c>
      <c r="AM639" s="199">
        <f t="shared" si="11900"/>
        <v>0</v>
      </c>
      <c r="AN639" s="196">
        <f t="shared" si="11900"/>
        <v>0</v>
      </c>
      <c r="AO639" s="200">
        <f t="shared" si="11900"/>
        <v>0</v>
      </c>
      <c r="AP639" s="198">
        <f t="shared" si="11901"/>
        <v>0</v>
      </c>
      <c r="AQ639" s="196">
        <f t="shared" si="11901"/>
        <v>0</v>
      </c>
      <c r="AR639" s="201">
        <f t="shared" si="11901"/>
        <v>0</v>
      </c>
      <c r="AS639" s="202">
        <f t="shared" si="11901"/>
        <v>0</v>
      </c>
      <c r="AT639" s="196">
        <f t="shared" si="11901"/>
        <v>0</v>
      </c>
      <c r="AU639" s="200">
        <f t="shared" si="11901"/>
        <v>0</v>
      </c>
      <c r="AV639" s="198">
        <f t="shared" si="11901"/>
        <v>0</v>
      </c>
      <c r="AW639" s="199">
        <f t="shared" si="11901"/>
        <v>0</v>
      </c>
      <c r="AX639" s="196">
        <f t="shared" si="11901"/>
        <v>0</v>
      </c>
      <c r="AY639" s="200">
        <f t="shared" si="11901"/>
        <v>0</v>
      </c>
      <c r="AZ639" s="198">
        <f t="shared" si="11901"/>
        <v>0</v>
      </c>
      <c r="BA639" s="199">
        <f t="shared" si="11901"/>
        <v>0</v>
      </c>
      <c r="BB639" s="196">
        <f t="shared" si="11901"/>
        <v>0</v>
      </c>
      <c r="BC639" s="200">
        <f t="shared" si="11901"/>
        <v>0</v>
      </c>
      <c r="BD639" s="198">
        <f t="shared" si="11901"/>
        <v>0</v>
      </c>
      <c r="BE639" s="196">
        <f t="shared" si="11901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3.7706205813040065E-2</v>
      </c>
      <c r="BK639" s="130">
        <f t="shared" ref="BK639" si="11956">C639/C653</f>
        <v>4.9166151945645463E-2</v>
      </c>
      <c r="BL639" s="131">
        <f t="shared" ref="BL639" si="11957">D639/D653</f>
        <v>3.8494685435219764E-2</v>
      </c>
      <c r="BM639" s="132">
        <f t="shared" ref="BM639" si="11958">E639/E653</f>
        <v>5.6680161943319839E-2</v>
      </c>
      <c r="BN639" s="129">
        <f t="shared" ref="BN639" si="11959">F639/F653</f>
        <v>3.8817183586977458E-2</v>
      </c>
      <c r="BO639" s="130">
        <f t="shared" ref="BO639" si="11960">G639/G653</f>
        <v>3.8391809747253917E-2</v>
      </c>
      <c r="BP639" s="131">
        <f t="shared" ref="BP639" si="11961">H639/H653</f>
        <v>4.6115906288532675E-2</v>
      </c>
      <c r="BQ639" s="132">
        <f t="shared" ref="BQ639" si="11962">I639/I653</f>
        <v>5.1030727343446131E-2</v>
      </c>
      <c r="BR639" s="129">
        <f t="shared" ref="BR639" si="11963">J639/J653</f>
        <v>4.9152542372881358E-2</v>
      </c>
      <c r="BS639" s="130">
        <f t="shared" ref="BS639" si="11964">K639/K653</f>
        <v>4.0445728435823357E-2</v>
      </c>
      <c r="BT639" s="131">
        <f t="shared" ref="BT639" si="11965">L639/L653</f>
        <v>4.4553032480597873E-2</v>
      </c>
      <c r="BU639" s="129">
        <f t="shared" ref="BU639" si="11966">M639/M653</f>
        <v>3.7437847323778882E-2</v>
      </c>
      <c r="BV639" s="133">
        <f t="shared" ref="BV639" si="11967">N639/N653</f>
        <v>4.409866628423921E-2</v>
      </c>
      <c r="BW639" s="134">
        <f t="shared" ref="BW639" si="11968">O639/O653</f>
        <v>3.8250180766449746E-2</v>
      </c>
      <c r="BX639" s="129">
        <f t="shared" ref="BX639" si="11969">P639/P653</f>
        <v>4.9775028121484814E-2</v>
      </c>
      <c r="BY639" s="130">
        <f t="shared" ref="BY639" si="11970">Q639/Q653</f>
        <v>3.222110840612917E-2</v>
      </c>
      <c r="BZ639" s="131">
        <f t="shared" ref="BZ639" si="11971">R639/R653</f>
        <v>4.8580145505749822E-2</v>
      </c>
      <c r="CA639" s="132">
        <f t="shared" ref="CA639" si="11972">S639/S653</f>
        <v>4.0981735159817352E-2</v>
      </c>
      <c r="CB639" s="129">
        <f t="shared" ref="CB639" si="11973">T639/T653</f>
        <v>4.7352342158859473E-2</v>
      </c>
      <c r="CC639" s="130">
        <f t="shared" ref="CC639" si="11974">U639/U653</f>
        <v>5.1257253384912958E-2</v>
      </c>
      <c r="CD639" s="131">
        <f t="shared" ref="CD639" si="11975">V639/V653</f>
        <v>4.0041679071152129E-2</v>
      </c>
      <c r="CE639" s="132">
        <f t="shared" ref="CE639" si="11976">W639/W653</f>
        <v>4.7354497354497357E-2</v>
      </c>
      <c r="CF639" s="129">
        <f t="shared" ref="CF639" si="11977">X639/X653</f>
        <v>3.3776028857189701E-2</v>
      </c>
      <c r="CG639" s="130">
        <f t="shared" ref="CG639" si="11978">Y639/Y653</f>
        <v>3.3885350318471334E-2</v>
      </c>
      <c r="CH639" s="131">
        <f t="shared" ref="CH639" si="11979">Z639/Z653</f>
        <v>5.6652076967544804E-2</v>
      </c>
      <c r="CI639" s="129">
        <f t="shared" ref="CI639" si="11980">AA639/AA653</f>
        <v>5.4131717924821375E-2</v>
      </c>
      <c r="CJ639" s="135">
        <f t="shared" ref="CJ639" si="11981">AB639/AB653</f>
        <v>4.4734248999537478E-2</v>
      </c>
      <c r="CK639" s="136">
        <f t="shared" ref="CK639" si="11982">AC639/AC653</f>
        <v>4.4161337428873557E-2</v>
      </c>
    </row>
    <row r="640" spans="1:89" ht="14.25" thickTop="1" thickBot="1" x14ac:dyDescent="0.25">
      <c r="A640" s="137" t="s">
        <v>27</v>
      </c>
      <c r="B640" s="206">
        <v>266</v>
      </c>
      <c r="C640" s="190">
        <v>448</v>
      </c>
      <c r="D640" s="191">
        <v>167</v>
      </c>
      <c r="E640" s="192">
        <v>198</v>
      </c>
      <c r="F640" s="189">
        <v>359</v>
      </c>
      <c r="G640" s="193">
        <v>434</v>
      </c>
      <c r="H640" s="191">
        <v>590</v>
      </c>
      <c r="I640" s="192">
        <v>641</v>
      </c>
      <c r="J640" s="189">
        <v>106</v>
      </c>
      <c r="K640" s="190">
        <v>80</v>
      </c>
      <c r="L640" s="191">
        <v>341</v>
      </c>
      <c r="M640" s="189">
        <v>275</v>
      </c>
      <c r="N640" s="194">
        <v>667</v>
      </c>
      <c r="O640" s="207">
        <v>538</v>
      </c>
      <c r="P640" s="189">
        <v>351</v>
      </c>
      <c r="Q640" s="190">
        <v>265</v>
      </c>
      <c r="R640" s="191">
        <v>450</v>
      </c>
      <c r="S640" s="192">
        <v>391</v>
      </c>
      <c r="T640" s="189">
        <v>112</v>
      </c>
      <c r="U640" s="193">
        <v>76</v>
      </c>
      <c r="V640" s="191">
        <v>331</v>
      </c>
      <c r="W640" s="208">
        <v>365</v>
      </c>
      <c r="X640" s="189">
        <v>240</v>
      </c>
      <c r="Y640" s="193">
        <v>127</v>
      </c>
      <c r="Z640" s="191">
        <v>678</v>
      </c>
      <c r="AA640" s="189">
        <v>791</v>
      </c>
      <c r="AB640" s="170">
        <f t="shared" si="11708"/>
        <v>4658</v>
      </c>
      <c r="AC640" s="173">
        <f t="shared" si="11709"/>
        <v>4629</v>
      </c>
      <c r="AE640" s="269" t="s">
        <v>13</v>
      </c>
      <c r="AF640" s="20">
        <f t="shared" ref="AF640:BG640" si="11983">SUM(AF637:AF639)</f>
        <v>1002</v>
      </c>
      <c r="AG640" s="21">
        <f t="shared" si="11983"/>
        <v>1988</v>
      </c>
      <c r="AH640" s="20">
        <f t="shared" si="11983"/>
        <v>484</v>
      </c>
      <c r="AI640" s="21">
        <f t="shared" si="11983"/>
        <v>603</v>
      </c>
      <c r="AJ640" s="20">
        <f t="shared" si="11983"/>
        <v>979</v>
      </c>
      <c r="AK640" s="21">
        <f t="shared" si="11983"/>
        <v>2560</v>
      </c>
      <c r="AL640" s="20">
        <f t="shared" si="11983"/>
        <v>1708</v>
      </c>
      <c r="AM640" s="21">
        <f t="shared" si="11983"/>
        <v>2801</v>
      </c>
      <c r="AN640" s="20">
        <f t="shared" si="11983"/>
        <v>623</v>
      </c>
      <c r="AO640" s="21">
        <f t="shared" si="11983"/>
        <v>160</v>
      </c>
      <c r="AP640" s="20">
        <f t="shared" si="11983"/>
        <v>1747</v>
      </c>
      <c r="AQ640" s="21">
        <f t="shared" si="11983"/>
        <v>478</v>
      </c>
      <c r="AR640" s="20">
        <f t="shared" si="11983"/>
        <v>2755</v>
      </c>
      <c r="AS640" s="21">
        <f t="shared" si="11983"/>
        <v>1914</v>
      </c>
      <c r="AT640" s="20">
        <f t="shared" si="11983"/>
        <v>1223</v>
      </c>
      <c r="AU640" s="21">
        <f t="shared" si="11983"/>
        <v>1270</v>
      </c>
      <c r="AV640" s="20">
        <f t="shared" si="11983"/>
        <v>1157</v>
      </c>
      <c r="AW640" s="21">
        <f t="shared" si="11983"/>
        <v>1754</v>
      </c>
      <c r="AX640" s="20">
        <f t="shared" si="11983"/>
        <v>478</v>
      </c>
      <c r="AY640" s="21">
        <f t="shared" si="11983"/>
        <v>104</v>
      </c>
      <c r="AZ640" s="20">
        <f t="shared" si="11983"/>
        <v>1663</v>
      </c>
      <c r="BA640" s="21">
        <f t="shared" si="11983"/>
        <v>1096</v>
      </c>
      <c r="BB640" s="20">
        <f t="shared" si="11983"/>
        <v>1404</v>
      </c>
      <c r="BC640" s="21">
        <f t="shared" si="11983"/>
        <v>437</v>
      </c>
      <c r="BD640" s="20">
        <f t="shared" si="11983"/>
        <v>1690</v>
      </c>
      <c r="BE640" s="21">
        <f t="shared" si="11983"/>
        <v>2187</v>
      </c>
      <c r="BF640" s="174">
        <f t="shared" si="11983"/>
        <v>16913</v>
      </c>
      <c r="BG640" s="175">
        <f t="shared" si="11983"/>
        <v>17352</v>
      </c>
      <c r="BI640" s="137" t="s">
        <v>27</v>
      </c>
      <c r="BJ640" s="129">
        <f>B640/B653</f>
        <v>3.482587064676617E-2</v>
      </c>
      <c r="BK640" s="130">
        <f t="shared" ref="BK640" si="11984">C640/C653</f>
        <v>5.5342804200123531E-2</v>
      </c>
      <c r="BL640" s="131">
        <f t="shared" ref="BL640" si="11985">D640/D653</f>
        <v>4.7974719908072394E-2</v>
      </c>
      <c r="BM640" s="132">
        <f t="shared" ref="BM640" si="11986">E640/E653</f>
        <v>5.3441295546558708E-2</v>
      </c>
      <c r="BN640" s="129">
        <f t="shared" ref="BN640" si="11987">F640/F653</f>
        <v>3.4579079175496054E-2</v>
      </c>
      <c r="BO640" s="130">
        <f t="shared" ref="BO640" si="11988">G640/G653</f>
        <v>4.6283459528633893E-2</v>
      </c>
      <c r="BP640" s="131">
        <f t="shared" ref="BP640" si="11989">H640/H653</f>
        <v>4.849979449239622E-2</v>
      </c>
      <c r="BQ640" s="132">
        <f t="shared" ref="BQ640" si="11990">I640/I653</f>
        <v>4.986386619992221E-2</v>
      </c>
      <c r="BR640" s="129">
        <f t="shared" ref="BR640" si="11991">J640/J653</f>
        <v>4.4915254237288135E-2</v>
      </c>
      <c r="BS640" s="130">
        <f t="shared" ref="BS640" si="11992">K640/K653</f>
        <v>3.3016921172100699E-2</v>
      </c>
      <c r="BT640" s="131">
        <f t="shared" ref="BT640" si="11993">L640/L653</f>
        <v>4.9008335728657662E-2</v>
      </c>
      <c r="BU640" s="129">
        <f t="shared" ref="BU640" si="11994">M640/M653</f>
        <v>4.0216437554840598E-2</v>
      </c>
      <c r="BV640" s="133">
        <f t="shared" ref="BV640" si="11995">N640/N653</f>
        <v>4.7827334002581386E-2</v>
      </c>
      <c r="BW640" s="134">
        <f t="shared" ref="BW640" si="11996">O640/O653</f>
        <v>3.8900939985538681E-2</v>
      </c>
      <c r="BX640" s="129">
        <f t="shared" ref="BX640" si="11997">P640/P653</f>
        <v>4.935320584926884E-2</v>
      </c>
      <c r="BY640" s="130">
        <f t="shared" ref="BY640" si="11998">Q640/Q653</f>
        <v>3.7949305456107689E-2</v>
      </c>
      <c r="BZ640" s="131">
        <f t="shared" ref="BZ640" si="11999">R640/R653</f>
        <v>5.2804505984510676E-2</v>
      </c>
      <c r="CA640" s="132">
        <f t="shared" ref="CA640" si="12000">S640/S653</f>
        <v>4.4634703196347034E-2</v>
      </c>
      <c r="CB640" s="129">
        <f t="shared" ref="CB640" si="12001">T640/T653</f>
        <v>5.7026476578411409E-2</v>
      </c>
      <c r="CC640" s="130">
        <f t="shared" ref="CC640" si="12002">U640/U653</f>
        <v>3.6750483558994199E-2</v>
      </c>
      <c r="CD640" s="131">
        <f t="shared" ref="CD640" si="12003">V640/V653</f>
        <v>4.9270616254837751E-2</v>
      </c>
      <c r="CE640" s="132">
        <f t="shared" ref="CE640" si="12004">W640/W653</f>
        <v>4.8280423280423278E-2</v>
      </c>
      <c r="CF640" s="129">
        <f t="shared" ref="CF640" si="12005">X640/X653</f>
        <v>3.9350713231677326E-2</v>
      </c>
      <c r="CG640" s="130">
        <f t="shared" ref="CG640" si="12006">Y640/Y653</f>
        <v>3.2356687898089175E-2</v>
      </c>
      <c r="CH640" s="131">
        <f t="shared" ref="CH640" si="12007">Z640/Z653</f>
        <v>5.5991411346932037E-2</v>
      </c>
      <c r="CI640" s="129">
        <f t="shared" ref="CI640" si="12008">AA640/AA653</f>
        <v>6.1432121776949365E-2</v>
      </c>
      <c r="CJ640" s="135">
        <f t="shared" ref="CJ640" si="12009">AB640/AB653</f>
        <v>4.6835723047841213E-2</v>
      </c>
      <c r="CK640" s="136">
        <f t="shared" ref="CK640" si="12010">AC640/AC653</f>
        <v>4.6618661564026387E-2</v>
      </c>
    </row>
    <row r="641" spans="1:89" ht="13.5" thickTop="1" x14ac:dyDescent="0.2">
      <c r="A641" s="146" t="s">
        <v>28</v>
      </c>
      <c r="B641" s="203">
        <v>310</v>
      </c>
      <c r="C641" s="197">
        <v>476</v>
      </c>
      <c r="D641" s="198">
        <v>206</v>
      </c>
      <c r="E641" s="199">
        <v>185</v>
      </c>
      <c r="F641" s="196">
        <v>332</v>
      </c>
      <c r="G641" s="200">
        <v>628</v>
      </c>
      <c r="H641" s="198">
        <v>617</v>
      </c>
      <c r="I641" s="199">
        <v>882</v>
      </c>
      <c r="J641" s="196">
        <v>152</v>
      </c>
      <c r="K641" s="197">
        <v>68</v>
      </c>
      <c r="L641" s="198">
        <v>493</v>
      </c>
      <c r="M641" s="196">
        <v>208</v>
      </c>
      <c r="N641" s="201">
        <v>854</v>
      </c>
      <c r="O641" s="204">
        <v>546</v>
      </c>
      <c r="P641" s="196">
        <v>387</v>
      </c>
      <c r="Q641" s="197">
        <v>303</v>
      </c>
      <c r="R641" s="198">
        <v>432</v>
      </c>
      <c r="S641" s="199">
        <v>504</v>
      </c>
      <c r="T641" s="196">
        <v>154</v>
      </c>
      <c r="U641" s="200">
        <v>54</v>
      </c>
      <c r="V641" s="198">
        <v>518</v>
      </c>
      <c r="W641" s="205">
        <v>360</v>
      </c>
      <c r="X641" s="196">
        <v>361</v>
      </c>
      <c r="Y641" s="200">
        <v>134</v>
      </c>
      <c r="Z641" s="198">
        <v>769</v>
      </c>
      <c r="AA641" s="196">
        <v>726</v>
      </c>
      <c r="AB641" s="170">
        <f t="shared" si="11708"/>
        <v>5585</v>
      </c>
      <c r="AC641" s="173">
        <f t="shared" si="11709"/>
        <v>5074</v>
      </c>
      <c r="BI641" s="146" t="s">
        <v>28</v>
      </c>
      <c r="BJ641" s="129">
        <f>B641/B653</f>
        <v>4.0586540979313954E-2</v>
      </c>
      <c r="BK641" s="130">
        <f t="shared" ref="BK641" si="12011">C641/C653</f>
        <v>5.8801729462631257E-2</v>
      </c>
      <c r="BL641" s="131">
        <f t="shared" ref="BL641" si="12012">D641/D653</f>
        <v>5.9178397012352772E-2</v>
      </c>
      <c r="BM641" s="132">
        <f t="shared" ref="BM641" si="12013">E641/E653</f>
        <v>4.9932523616734142E-2</v>
      </c>
      <c r="BN641" s="129">
        <f t="shared" ref="BN641" si="12014">F641/F653</f>
        <v>3.1978424195723366E-2</v>
      </c>
      <c r="BO641" s="130">
        <f t="shared" ref="BO641" si="12015">G641/G653</f>
        <v>6.6972379225765169E-2</v>
      </c>
      <c r="BP641" s="131">
        <f t="shared" ref="BP641" si="12016">H641/H653</f>
        <v>5.0719276613234693E-2</v>
      </c>
      <c r="BQ641" s="132">
        <f t="shared" ref="BQ641" si="12017">I641/I653</f>
        <v>6.8611435239206528E-2</v>
      </c>
      <c r="BR641" s="129">
        <f t="shared" ref="BR641" si="12018">J641/J653</f>
        <v>6.4406779661016947E-2</v>
      </c>
      <c r="BS641" s="130">
        <f t="shared" ref="BS641" si="12019">K641/K653</f>
        <v>2.8064382996285598E-2</v>
      </c>
      <c r="BT641" s="131">
        <f t="shared" ref="BT641" si="12020">L641/L653</f>
        <v>7.0853693590112107E-2</v>
      </c>
      <c r="BU641" s="129">
        <f t="shared" ref="BU641" si="12021">M641/M653</f>
        <v>3.0418250950570342E-2</v>
      </c>
      <c r="BV641" s="133">
        <f t="shared" ref="BV641" si="12022">N641/N653</f>
        <v>6.1236196758927289E-2</v>
      </c>
      <c r="BW641" s="134">
        <f t="shared" ref="BW641" si="12023">O641/O653</f>
        <v>3.9479392624728847E-2</v>
      </c>
      <c r="BX641" s="129">
        <f t="shared" ref="BX641" si="12024">P641/P653</f>
        <v>5.4415073115860517E-2</v>
      </c>
      <c r="BY641" s="130">
        <f t="shared" ref="BY641" si="12025">Q641/Q653</f>
        <v>4.3391092653587281E-2</v>
      </c>
      <c r="BZ641" s="131">
        <f t="shared" ref="BZ641" si="12026">R641/R653</f>
        <v>5.0692325745130253E-2</v>
      </c>
      <c r="CA641" s="132">
        <f t="shared" ref="CA641" si="12027">S641/S653</f>
        <v>5.7534246575342465E-2</v>
      </c>
      <c r="CB641" s="129">
        <f t="shared" ref="CB641" si="12028">T641/T653</f>
        <v>7.8411405295315678E-2</v>
      </c>
      <c r="CC641" s="130">
        <f t="shared" ref="CC641" si="12029">U641/U653</f>
        <v>2.6112185686653772E-2</v>
      </c>
      <c r="CD641" s="131">
        <f t="shared" ref="CD641" si="12030">V641/V653</f>
        <v>7.7106281631437928E-2</v>
      </c>
      <c r="CE641" s="132">
        <f t="shared" ref="CE641" si="12031">W641/W653</f>
        <v>4.7619047619047616E-2</v>
      </c>
      <c r="CF641" s="129">
        <f t="shared" ref="CF641" si="12032">X641/X653</f>
        <v>5.9190031152647975E-2</v>
      </c>
      <c r="CG641" s="130">
        <f t="shared" ref="CG641" si="12033">Y641/Y653</f>
        <v>3.414012738853503E-2</v>
      </c>
      <c r="CH641" s="131">
        <f t="shared" ref="CH641" si="12034">Z641/Z653</f>
        <v>6.3506482781402265E-2</v>
      </c>
      <c r="CI641" s="129">
        <f t="shared" ref="CI641" si="12035">AA641/AA653</f>
        <v>5.6383970177073625E-2</v>
      </c>
      <c r="CJ641" s="135">
        <f t="shared" ref="CJ641" si="12036">AB641/AB653</f>
        <v>5.6156615118547269E-2</v>
      </c>
      <c r="CK641" s="136">
        <f t="shared" ref="CK641" si="12037">AC641/AC653</f>
        <v>5.1100256810514125E-2</v>
      </c>
    </row>
    <row r="642" spans="1:89" x14ac:dyDescent="0.2">
      <c r="A642" s="137" t="s">
        <v>29</v>
      </c>
      <c r="B642" s="206">
        <v>406</v>
      </c>
      <c r="C642" s="190">
        <v>748</v>
      </c>
      <c r="D642" s="191">
        <v>314</v>
      </c>
      <c r="E642" s="192">
        <v>286</v>
      </c>
      <c r="F642" s="189">
        <v>464</v>
      </c>
      <c r="G642" s="193">
        <v>940</v>
      </c>
      <c r="H642" s="191">
        <v>689</v>
      </c>
      <c r="I642" s="192">
        <v>1143</v>
      </c>
      <c r="J642" s="189">
        <v>228</v>
      </c>
      <c r="K642" s="190">
        <v>82</v>
      </c>
      <c r="L642" s="191">
        <v>813</v>
      </c>
      <c r="M642" s="189">
        <v>223</v>
      </c>
      <c r="N642" s="194">
        <v>1167</v>
      </c>
      <c r="O642" s="207">
        <v>758</v>
      </c>
      <c r="P642" s="189">
        <v>611</v>
      </c>
      <c r="Q642" s="190">
        <v>459</v>
      </c>
      <c r="R642" s="191">
        <v>598</v>
      </c>
      <c r="S642" s="192">
        <v>709</v>
      </c>
      <c r="T642" s="189">
        <v>316</v>
      </c>
      <c r="U642" s="193">
        <v>54</v>
      </c>
      <c r="V642" s="191">
        <v>670</v>
      </c>
      <c r="W642" s="208">
        <v>457</v>
      </c>
      <c r="X642" s="189">
        <v>561</v>
      </c>
      <c r="Y642" s="193">
        <v>141</v>
      </c>
      <c r="Z642" s="191">
        <v>977</v>
      </c>
      <c r="AA642" s="189">
        <v>940</v>
      </c>
      <c r="AB642" s="170">
        <f t="shared" si="11708"/>
        <v>7814</v>
      </c>
      <c r="AC642" s="173">
        <f t="shared" si="11709"/>
        <v>6940</v>
      </c>
      <c r="BI642" s="137" t="s">
        <v>29</v>
      </c>
      <c r="BJ642" s="129">
        <f>B642/B653</f>
        <v>5.3155276250327309E-2</v>
      </c>
      <c r="BK642" s="130">
        <f t="shared" ref="BK642" si="12038">C642/C653</f>
        <v>9.2402717726991976E-2</v>
      </c>
      <c r="BL642" s="131">
        <f t="shared" ref="BL642" si="12039">D642/D653</f>
        <v>9.0203964378052282E-2</v>
      </c>
      <c r="BM642" s="132">
        <f t="shared" ref="BM642" si="12040">E642/E653</f>
        <v>7.7192982456140355E-2</v>
      </c>
      <c r="BN642" s="129">
        <f t="shared" ref="BN642" si="12041">F642/F653</f>
        <v>4.4692737430167599E-2</v>
      </c>
      <c r="BO642" s="130">
        <f t="shared" ref="BO642" si="12042">G642/G653</f>
        <v>0.10024528100671856</v>
      </c>
      <c r="BP642" s="131">
        <f t="shared" ref="BP642" si="12043">H642/H653</f>
        <v>5.6637895602137278E-2</v>
      </c>
      <c r="BQ642" s="132">
        <f t="shared" ref="BQ642" si="12044">I642/I653</f>
        <v>8.8914819136522757E-2</v>
      </c>
      <c r="BR642" s="129">
        <f t="shared" ref="BR642" si="12045">J642/J653</f>
        <v>9.6610169491525427E-2</v>
      </c>
      <c r="BS642" s="130">
        <f t="shared" ref="BS642" si="12046">K642/K653</f>
        <v>3.3842344201403217E-2</v>
      </c>
      <c r="BT642" s="131">
        <f t="shared" ref="BT642" si="12047">L642/L653</f>
        <v>0.11684392066685829</v>
      </c>
      <c r="BU642" s="129">
        <f t="shared" ref="BU642" si="12048">M642/M653</f>
        <v>3.261187481719801E-2</v>
      </c>
      <c r="BV642" s="133">
        <f t="shared" ref="BV642" si="12049">N642/N653</f>
        <v>8.3679908217410004E-2</v>
      </c>
      <c r="BW642" s="134">
        <f t="shared" ref="BW642" si="12050">O642/O653</f>
        <v>5.4808387563268259E-2</v>
      </c>
      <c r="BX642" s="129">
        <f t="shared" ref="BX642" si="12051">P642/P653</f>
        <v>8.5911136107986508E-2</v>
      </c>
      <c r="BY642" s="130">
        <f t="shared" ref="BY642" si="12052">Q642/Q653</f>
        <v>6.5731061148503508E-2</v>
      </c>
      <c r="BZ642" s="131">
        <f t="shared" ref="BZ642" si="12053">R642/R653</f>
        <v>7.0171321286083083E-2</v>
      </c>
      <c r="CA642" s="132">
        <f t="shared" ref="CA642" si="12054">S642/S653</f>
        <v>8.0936073059360736E-2</v>
      </c>
      <c r="CB642" s="129">
        <f t="shared" ref="CB642" si="12055">T642/T653</f>
        <v>0.16089613034623218</v>
      </c>
      <c r="CC642" s="130">
        <f t="shared" ref="CC642" si="12056">U642/U653</f>
        <v>2.6112185686653772E-2</v>
      </c>
      <c r="CD642" s="131">
        <f t="shared" ref="CD642" si="12057">V642/V653</f>
        <v>9.9732063114022024E-2</v>
      </c>
      <c r="CE642" s="132">
        <f t="shared" ref="CE642" si="12058">W642/W653</f>
        <v>6.0449735449735448E-2</v>
      </c>
      <c r="CF642" s="129">
        <f t="shared" ref="CF642" si="12059">X642/X653</f>
        <v>9.1982292179045744E-2</v>
      </c>
      <c r="CG642" s="130">
        <f t="shared" ref="CG642" si="12060">Y642/Y653</f>
        <v>3.5923566878980892E-2</v>
      </c>
      <c r="CH642" s="131">
        <f t="shared" ref="CH642" si="12061">Z642/Z653</f>
        <v>8.0683788917334215E-2</v>
      </c>
      <c r="CI642" s="129">
        <f t="shared" ref="CI642" si="12062">AA642/AA653</f>
        <v>7.3004038521279901E-2</v>
      </c>
      <c r="CJ642" s="135">
        <f t="shared" ref="CJ642" si="12063">AB642/AB653</f>
        <v>7.8568986667202925E-2</v>
      </c>
      <c r="CK642" s="136">
        <f t="shared" ref="CK642" si="12064">AC642/AC653</f>
        <v>6.9892743844100907E-2</v>
      </c>
    </row>
    <row r="643" spans="1:89" x14ac:dyDescent="0.2">
      <c r="A643" s="146" t="s">
        <v>30</v>
      </c>
      <c r="B643" s="203">
        <v>485</v>
      </c>
      <c r="C643" s="197">
        <v>1023</v>
      </c>
      <c r="D643" s="198">
        <v>299</v>
      </c>
      <c r="E643" s="199">
        <v>281</v>
      </c>
      <c r="F643" s="196">
        <v>573</v>
      </c>
      <c r="G643" s="200">
        <v>1297</v>
      </c>
      <c r="H643" s="198">
        <v>897</v>
      </c>
      <c r="I643" s="199">
        <v>1407</v>
      </c>
      <c r="J643" s="196">
        <v>358</v>
      </c>
      <c r="K643" s="197">
        <v>72</v>
      </c>
      <c r="L643" s="198">
        <v>887</v>
      </c>
      <c r="M643" s="196">
        <v>251</v>
      </c>
      <c r="N643" s="201">
        <v>1511</v>
      </c>
      <c r="O643" s="204">
        <v>959</v>
      </c>
      <c r="P643" s="196">
        <v>675</v>
      </c>
      <c r="Q643" s="197">
        <v>615</v>
      </c>
      <c r="R643" s="198">
        <v>601</v>
      </c>
      <c r="S643" s="199">
        <v>887</v>
      </c>
      <c r="T643" s="196">
        <v>286</v>
      </c>
      <c r="U643" s="200">
        <v>55</v>
      </c>
      <c r="V643" s="198">
        <v>723</v>
      </c>
      <c r="W643" s="205">
        <v>623</v>
      </c>
      <c r="X643" s="196">
        <v>823</v>
      </c>
      <c r="Y643" s="200">
        <v>210</v>
      </c>
      <c r="Z643" s="198">
        <v>945</v>
      </c>
      <c r="AA643" s="196">
        <v>1132</v>
      </c>
      <c r="AB643" s="170">
        <f t="shared" si="11708"/>
        <v>9063</v>
      </c>
      <c r="AC643" s="173">
        <f t="shared" si="11709"/>
        <v>8812</v>
      </c>
      <c r="BI643" s="146" t="s">
        <v>30</v>
      </c>
      <c r="BJ643" s="129">
        <f>B643/B653</f>
        <v>6.3498297983765384E-2</v>
      </c>
      <c r="BK643" s="130">
        <f t="shared" ref="BK643" si="12065">C643/C653</f>
        <v>0.12637430512662137</v>
      </c>
      <c r="BL643" s="131">
        <f t="shared" ref="BL643" si="12066">D643/D653</f>
        <v>8.5894857799482902E-2</v>
      </c>
      <c r="BM643" s="132">
        <f t="shared" ref="BM643" si="12067">E643/E653</f>
        <v>7.5843454790823217E-2</v>
      </c>
      <c r="BN643" s="129">
        <f t="shared" ref="BN643" si="12068">F643/F653</f>
        <v>5.5191677904064727E-2</v>
      </c>
      <c r="BO643" s="130">
        <f t="shared" ref="BO643" si="12069">G643/G653</f>
        <v>0.13831715900607872</v>
      </c>
      <c r="BP643" s="131">
        <f t="shared" ref="BP643" si="12070">H643/H653</f>
        <v>7.3736128236744761E-2</v>
      </c>
      <c r="BQ643" s="132">
        <f t="shared" ref="BQ643" si="12071">I643/I653</f>
        <v>0.10945157526254376</v>
      </c>
      <c r="BR643" s="129">
        <f t="shared" ref="BR643" si="12072">J643/J653</f>
        <v>0.15169491525423728</v>
      </c>
      <c r="BS643" s="130">
        <f t="shared" ref="BS643" si="12073">K643/K653</f>
        <v>2.9715229054890633E-2</v>
      </c>
      <c r="BT643" s="131">
        <f t="shared" ref="BT643" si="12074">L643/L653</f>
        <v>0.12747916067835585</v>
      </c>
      <c r="BU643" s="129">
        <f t="shared" ref="BU643" si="12075">M643/M653</f>
        <v>3.670663936823633E-2</v>
      </c>
      <c r="BV643" s="133">
        <f t="shared" ref="BV643" si="12076">N643/N653</f>
        <v>0.10834647927721211</v>
      </c>
      <c r="BW643" s="134">
        <f t="shared" ref="BW643" si="12077">O643/O653</f>
        <v>6.9342010122921183E-2</v>
      </c>
      <c r="BX643" s="129">
        <f t="shared" ref="BX643" si="12078">P643/P653</f>
        <v>9.4910011248593926E-2</v>
      </c>
      <c r="BY643" s="130">
        <f t="shared" ref="BY643" si="12079">Q643/Q653</f>
        <v>8.8071029643419729E-2</v>
      </c>
      <c r="BZ643" s="131">
        <f t="shared" ref="BZ643" si="12080">R643/R653</f>
        <v>7.0523351325979811E-2</v>
      </c>
      <c r="CA643" s="132">
        <f t="shared" ref="CA643" si="12081">S643/S653</f>
        <v>0.10125570776255707</v>
      </c>
      <c r="CB643" s="129">
        <f t="shared" ref="CB643" si="12082">T643/T653</f>
        <v>0.14562118126272913</v>
      </c>
      <c r="CC643" s="130">
        <f t="shared" ref="CC643" si="12083">U643/U653</f>
        <v>2.6595744680851064E-2</v>
      </c>
      <c r="CD643" s="131">
        <f t="shared" ref="CD643" si="12084">V643/V653</f>
        <v>0.1076213158678178</v>
      </c>
      <c r="CE643" s="132">
        <f t="shared" ref="CE643" si="12085">W643/W653</f>
        <v>8.2407407407407401E-2</v>
      </c>
      <c r="CF643" s="129">
        <f t="shared" ref="CF643" si="12086">X643/X653</f>
        <v>0.13494015412362684</v>
      </c>
      <c r="CG643" s="130">
        <f t="shared" ref="CG643" si="12087">Y643/Y653</f>
        <v>5.3503184713375798E-2</v>
      </c>
      <c r="CH643" s="131">
        <f t="shared" ref="CH643" si="12088">Z643/Z653</f>
        <v>7.8041126434883146E-2</v>
      </c>
      <c r="CI643" s="129">
        <f t="shared" ref="CI643" si="12089">AA643/AA653</f>
        <v>8.7915501708605154E-2</v>
      </c>
      <c r="CJ643" s="135">
        <f t="shared" ref="CJ643" si="12090">AB643/AB653</f>
        <v>9.1127556458262107E-2</v>
      </c>
      <c r="CK643" s="136">
        <f t="shared" ref="CK643" si="12091">AC643/AC653</f>
        <v>8.8745656881011131E-2</v>
      </c>
    </row>
    <row r="644" spans="1:89" x14ac:dyDescent="0.2">
      <c r="A644" s="137" t="s">
        <v>31</v>
      </c>
      <c r="B644" s="206">
        <v>517</v>
      </c>
      <c r="C644" s="190">
        <v>965</v>
      </c>
      <c r="D644" s="191">
        <v>185</v>
      </c>
      <c r="E644" s="192">
        <v>322</v>
      </c>
      <c r="F644" s="189">
        <v>406</v>
      </c>
      <c r="G644" s="193">
        <v>1263</v>
      </c>
      <c r="H644" s="191">
        <v>811</v>
      </c>
      <c r="I644" s="192">
        <v>1394</v>
      </c>
      <c r="J644" s="189">
        <v>265</v>
      </c>
      <c r="K644" s="190">
        <v>88</v>
      </c>
      <c r="L644" s="191">
        <v>860</v>
      </c>
      <c r="M644" s="189">
        <v>227</v>
      </c>
      <c r="N644" s="194">
        <v>1244</v>
      </c>
      <c r="O644" s="207">
        <v>955</v>
      </c>
      <c r="P644" s="189">
        <v>548</v>
      </c>
      <c r="Q644" s="190">
        <v>655</v>
      </c>
      <c r="R644" s="191">
        <v>556</v>
      </c>
      <c r="S644" s="192">
        <v>867</v>
      </c>
      <c r="T644" s="189">
        <v>192</v>
      </c>
      <c r="U644" s="193">
        <v>49</v>
      </c>
      <c r="V644" s="191">
        <v>940</v>
      </c>
      <c r="W644" s="208">
        <v>473</v>
      </c>
      <c r="X644" s="189">
        <v>581</v>
      </c>
      <c r="Y644" s="193">
        <v>227</v>
      </c>
      <c r="Z644" s="191">
        <v>745</v>
      </c>
      <c r="AA644" s="189">
        <v>1055</v>
      </c>
      <c r="AB644" s="170">
        <f t="shared" si="11708"/>
        <v>7850</v>
      </c>
      <c r="AC644" s="173">
        <f t="shared" si="11709"/>
        <v>8540</v>
      </c>
      <c r="BI644" s="137" t="s">
        <v>31</v>
      </c>
      <c r="BJ644" s="129">
        <f>B644/B653</f>
        <v>6.7687876407436495E-2</v>
      </c>
      <c r="BK644" s="130">
        <f t="shared" ref="BK644" si="12092">C644/C653</f>
        <v>0.1192093885114268</v>
      </c>
      <c r="BL644" s="131">
        <f t="shared" ref="BL644" si="12093">D644/D653</f>
        <v>5.3145647802355644E-2</v>
      </c>
      <c r="BM644" s="132">
        <f t="shared" ref="BM644" si="12094">E644/E653</f>
        <v>8.6909581646423748E-2</v>
      </c>
      <c r="BN644" s="129">
        <f t="shared" ref="BN644" si="12095">F644/F653</f>
        <v>3.9106145251396648E-2</v>
      </c>
      <c r="BO644" s="130">
        <f t="shared" ref="BO644" si="12096">G644/G653</f>
        <v>0.13469126586328251</v>
      </c>
      <c r="BP644" s="131">
        <f t="shared" ref="BP644" si="12097">H644/H653</f>
        <v>6.6666666666666666E-2</v>
      </c>
      <c r="BQ644" s="132">
        <f t="shared" ref="BQ644" si="12098">I644/I653</f>
        <v>0.10844029560482303</v>
      </c>
      <c r="BR644" s="129">
        <f t="shared" ref="BR644" si="12099">J644/J653</f>
        <v>0.11228813559322035</v>
      </c>
      <c r="BS644" s="130">
        <f t="shared" ref="BS644" si="12100">K644/K653</f>
        <v>3.6318613289310769E-2</v>
      </c>
      <c r="BT644" s="131">
        <f t="shared" ref="BT644" si="12101">L644/L653</f>
        <v>0.12359873526875539</v>
      </c>
      <c r="BU644" s="129">
        <f t="shared" ref="BU644" si="12102">M644/M653</f>
        <v>3.3196841181632054E-2</v>
      </c>
      <c r="BV644" s="133">
        <f t="shared" ref="BV644" si="12103">N644/N653</f>
        <v>8.9201204646493615E-2</v>
      </c>
      <c r="BW644" s="134">
        <f t="shared" ref="BW644" si="12104">O644/O653</f>
        <v>6.9052783803326107E-2</v>
      </c>
      <c r="BX644" s="129">
        <f t="shared" ref="BX644" si="12105">P644/P653</f>
        <v>7.7052868391451063E-2</v>
      </c>
      <c r="BY644" s="130">
        <f t="shared" ref="BY644" si="12106">Q644/Q653</f>
        <v>9.3799226693398255E-2</v>
      </c>
      <c r="BZ644" s="131">
        <f t="shared" ref="BZ644" si="12107">R644/R653</f>
        <v>6.5242900727528752E-2</v>
      </c>
      <c r="CA644" s="132">
        <f t="shared" ref="CA644" si="12108">S644/S653</f>
        <v>9.8972602739726023E-2</v>
      </c>
      <c r="CB644" s="129">
        <f t="shared" ref="CB644" si="12109">T644/T653</f>
        <v>9.775967413441955E-2</v>
      </c>
      <c r="CC644" s="130">
        <f t="shared" ref="CC644" si="12110">U644/U653</f>
        <v>2.3694390715667313E-2</v>
      </c>
      <c r="CD644" s="131">
        <f t="shared" ref="CD644" si="12111">V644/V653</f>
        <v>0.13992259601071746</v>
      </c>
      <c r="CE644" s="132">
        <f t="shared" ref="CE644" si="12112">W644/W653</f>
        <v>6.2566137566137561E-2</v>
      </c>
      <c r="CF644" s="129">
        <f t="shared" ref="CF644" si="12113">X644/X653</f>
        <v>9.5261518281685525E-2</v>
      </c>
      <c r="CG644" s="130">
        <f t="shared" ref="CG644" si="12114">Y644/Y653</f>
        <v>5.7834394904458596E-2</v>
      </c>
      <c r="CH644" s="131">
        <f t="shared" ref="CH644" si="12115">Z644/Z653</f>
        <v>6.1524485919563963E-2</v>
      </c>
      <c r="CI644" s="129">
        <f t="shared" ref="CI644" si="12116">AA644/AA653</f>
        <v>8.1935383659521591E-2</v>
      </c>
      <c r="CJ644" s="135">
        <f t="shared" ref="CJ644" si="12117">AB644/AB653</f>
        <v>7.8930963058298304E-2</v>
      </c>
      <c r="CK644" s="136">
        <f t="shared" ref="CK644" si="12118">AC644/AC653</f>
        <v>8.600634473034896E-2</v>
      </c>
    </row>
    <row r="645" spans="1:89" x14ac:dyDescent="0.2">
      <c r="A645" s="146" t="s">
        <v>32</v>
      </c>
      <c r="B645" s="203">
        <v>415</v>
      </c>
      <c r="C645" s="197">
        <v>657</v>
      </c>
      <c r="D645" s="198">
        <v>110</v>
      </c>
      <c r="E645" s="199">
        <v>288</v>
      </c>
      <c r="F645" s="196">
        <v>333</v>
      </c>
      <c r="G645" s="200">
        <v>1091</v>
      </c>
      <c r="H645" s="198">
        <v>602</v>
      </c>
      <c r="I645" s="199">
        <v>1068</v>
      </c>
      <c r="J645" s="196">
        <v>160</v>
      </c>
      <c r="K645" s="197">
        <v>93</v>
      </c>
      <c r="L645" s="198">
        <v>632</v>
      </c>
      <c r="M645" s="196">
        <v>232</v>
      </c>
      <c r="N645" s="201">
        <v>939</v>
      </c>
      <c r="O645" s="204">
        <v>803</v>
      </c>
      <c r="P645" s="196">
        <v>373</v>
      </c>
      <c r="Q645" s="197">
        <v>496</v>
      </c>
      <c r="R645" s="198">
        <v>436</v>
      </c>
      <c r="S645" s="199">
        <v>664</v>
      </c>
      <c r="T645" s="196">
        <v>61</v>
      </c>
      <c r="U645" s="200">
        <v>57</v>
      </c>
      <c r="V645" s="198">
        <v>612</v>
      </c>
      <c r="W645" s="205">
        <v>310</v>
      </c>
      <c r="X645" s="196">
        <v>257</v>
      </c>
      <c r="Y645" s="200">
        <v>237</v>
      </c>
      <c r="Z645" s="198">
        <v>557</v>
      </c>
      <c r="AA645" s="196">
        <v>662</v>
      </c>
      <c r="AB645" s="170">
        <f t="shared" si="11708"/>
        <v>5487</v>
      </c>
      <c r="AC645" s="173">
        <f t="shared" si="11709"/>
        <v>6658</v>
      </c>
      <c r="BI645" s="146" t="s">
        <v>32</v>
      </c>
      <c r="BJ645" s="129">
        <f>B645/B653</f>
        <v>5.4333595181984815E-2</v>
      </c>
      <c r="BK645" s="130">
        <f t="shared" ref="BK645" si="12119">C645/C653</f>
        <v>8.1161210623841878E-2</v>
      </c>
      <c r="BL645" s="131">
        <f t="shared" ref="BL645" si="12120">D645/D653</f>
        <v>3.1600114909508759E-2</v>
      </c>
      <c r="BM645" s="132">
        <f t="shared" ref="BM645" si="12121">E645/E653</f>
        <v>7.773279352226721E-2</v>
      </c>
      <c r="BN645" s="129">
        <f t="shared" ref="BN645" si="12122">F645/F653</f>
        <v>3.2074744750529766E-2</v>
      </c>
      <c r="BO645" s="130">
        <f t="shared" ref="BO645" si="12123">G645/G653</f>
        <v>0.1163485123173723</v>
      </c>
      <c r="BP645" s="131">
        <f t="shared" ref="BP645" si="12124">H645/H653</f>
        <v>4.9486230990546651E-2</v>
      </c>
      <c r="BQ645" s="132">
        <f t="shared" ref="BQ645" si="12125">I645/I653</f>
        <v>8.3080513418903157E-2</v>
      </c>
      <c r="BR645" s="129">
        <f t="shared" ref="BR645" si="12126">J645/J653</f>
        <v>6.7796610169491525E-2</v>
      </c>
      <c r="BS645" s="130">
        <f t="shared" ref="BS645" si="12127">K645/K653</f>
        <v>3.8382170862567067E-2</v>
      </c>
      <c r="BT645" s="131">
        <f t="shared" ref="BT645" si="12128">L645/L653</f>
        <v>9.0830698476573726E-2</v>
      </c>
      <c r="BU645" s="129">
        <f t="shared" ref="BU645" si="12129">M645/M653</f>
        <v>3.3928049137174614E-2</v>
      </c>
      <c r="BV645" s="133">
        <f t="shared" ref="BV645" si="12130">N645/N653</f>
        <v>6.7331134375448159E-2</v>
      </c>
      <c r="BW645" s="134">
        <f t="shared" ref="BW645" si="12131">O645/O653</f>
        <v>5.8062183658712942E-2</v>
      </c>
      <c r="BX645" s="129">
        <f t="shared" ref="BX645" si="12132">P645/P653</f>
        <v>5.2446569178852646E-2</v>
      </c>
      <c r="BY645" s="130">
        <f t="shared" ref="BY645" si="12133">Q645/Q653</f>
        <v>7.102964341973364E-2</v>
      </c>
      <c r="BZ645" s="131">
        <f t="shared" ref="BZ645" si="12134">R645/R653</f>
        <v>5.1161699131659237E-2</v>
      </c>
      <c r="CA645" s="132">
        <f t="shared" ref="CA645" si="12135">S645/S653</f>
        <v>7.5799086757990866E-2</v>
      </c>
      <c r="CB645" s="129">
        <f t="shared" ref="CB645" si="12136">T645/T653</f>
        <v>3.1059063136456212E-2</v>
      </c>
      <c r="CC645" s="130">
        <f t="shared" ref="CC645" si="12137">U645/U653</f>
        <v>2.7562862669245649E-2</v>
      </c>
      <c r="CD645" s="131">
        <f t="shared" ref="CD645" si="12138">V645/V653</f>
        <v>9.1098541232509669E-2</v>
      </c>
      <c r="CE645" s="132">
        <f t="shared" ref="CE645" si="12139">W645/W653</f>
        <v>4.1005291005291003E-2</v>
      </c>
      <c r="CF645" s="129">
        <f t="shared" ref="CF645" si="12140">X645/X653</f>
        <v>4.2138055418921135E-2</v>
      </c>
      <c r="CG645" s="130">
        <f t="shared" ref="CG645" si="12141">Y645/Y653</f>
        <v>6.0382165605095545E-2</v>
      </c>
      <c r="CH645" s="131">
        <f t="shared" ref="CH645" si="12142">Z645/Z653</f>
        <v>4.5998843835163929E-2</v>
      </c>
      <c r="CI645" s="129">
        <f t="shared" ref="CI645" si="12143">AA645/AA653</f>
        <v>5.141348244796521E-2</v>
      </c>
      <c r="CJ645" s="135">
        <f t="shared" ref="CJ645" si="12144">AB645/AB653</f>
        <v>5.5171234942787618E-2</v>
      </c>
      <c r="CK645" s="136">
        <f t="shared" ref="CK645" si="12145">AC645/AC653</f>
        <v>6.7052721687899691E-2</v>
      </c>
    </row>
    <row r="646" spans="1:89" x14ac:dyDescent="0.2">
      <c r="A646" s="137" t="s">
        <v>33</v>
      </c>
      <c r="B646" s="206">
        <v>117</v>
      </c>
      <c r="C646" s="190">
        <v>250</v>
      </c>
      <c r="D646" s="191">
        <v>57</v>
      </c>
      <c r="E646" s="192">
        <v>153</v>
      </c>
      <c r="F646" s="189">
        <v>287</v>
      </c>
      <c r="G646" s="193">
        <v>342</v>
      </c>
      <c r="H646" s="191">
        <v>293</v>
      </c>
      <c r="I646" s="192">
        <v>369</v>
      </c>
      <c r="J646" s="189">
        <v>48</v>
      </c>
      <c r="K646" s="190">
        <v>22</v>
      </c>
      <c r="L646" s="191">
        <v>158</v>
      </c>
      <c r="M646" s="189">
        <v>200</v>
      </c>
      <c r="N646" s="194">
        <v>267</v>
      </c>
      <c r="O646" s="207">
        <v>470</v>
      </c>
      <c r="P646" s="189">
        <v>164</v>
      </c>
      <c r="Q646" s="190">
        <v>244</v>
      </c>
      <c r="R646" s="191">
        <v>196</v>
      </c>
      <c r="S646" s="192">
        <v>236</v>
      </c>
      <c r="T646" s="189">
        <v>35</v>
      </c>
      <c r="U646" s="193">
        <v>91</v>
      </c>
      <c r="V646" s="191">
        <v>166</v>
      </c>
      <c r="W646" s="208">
        <v>206</v>
      </c>
      <c r="X646" s="189">
        <v>92</v>
      </c>
      <c r="Y646" s="193">
        <v>179</v>
      </c>
      <c r="Z646" s="191">
        <v>316</v>
      </c>
      <c r="AA646" s="189">
        <v>296</v>
      </c>
      <c r="AB646" s="170">
        <f t="shared" si="11708"/>
        <v>2196</v>
      </c>
      <c r="AC646" s="173">
        <f t="shared" si="11709"/>
        <v>3058</v>
      </c>
      <c r="BI646" s="137" t="s">
        <v>33</v>
      </c>
      <c r="BJ646" s="129">
        <f>B646/B653</f>
        <v>1.5318146111547526E-2</v>
      </c>
      <c r="BK646" s="130">
        <f t="shared" ref="BK646" si="12146">C646/C653</f>
        <v>3.0883261272390366E-2</v>
      </c>
      <c r="BL646" s="131">
        <f t="shared" ref="BL646" si="12147">D646/D653</f>
        <v>1.6374604998563632E-2</v>
      </c>
      <c r="BM646" s="132">
        <f t="shared" ref="BM646" si="12148">E646/E653</f>
        <v>4.1295546558704453E-2</v>
      </c>
      <c r="BN646" s="129">
        <f t="shared" ref="BN646" si="12149">F646/F653</f>
        <v>2.7643999229435563E-2</v>
      </c>
      <c r="BO646" s="130">
        <f t="shared" ref="BO646" si="12150">G646/G653</f>
        <v>3.647221925989122E-2</v>
      </c>
      <c r="BP646" s="131">
        <f t="shared" ref="BP646" si="12151">H646/H653</f>
        <v>2.4085491163173038E-2</v>
      </c>
      <c r="BQ646" s="132">
        <f t="shared" ref="BQ646" si="12152">I646/I653</f>
        <v>2.8704784130688447E-2</v>
      </c>
      <c r="BR646" s="129">
        <f t="shared" ref="BR646" si="12153">J646/J653</f>
        <v>2.0338983050847456E-2</v>
      </c>
      <c r="BS646" s="130">
        <f t="shared" ref="BS646" si="12154">K646/K653</f>
        <v>9.0796533223276923E-3</v>
      </c>
      <c r="BT646" s="131">
        <f t="shared" ref="BT646" si="12155">L646/L653</f>
        <v>2.2707674619143432E-2</v>
      </c>
      <c r="BU646" s="129">
        <f t="shared" ref="BU646" si="12156">M646/M653</f>
        <v>2.9248318221702253E-2</v>
      </c>
      <c r="BV646" s="133">
        <f t="shared" ref="BV646" si="12157">N646/N653</f>
        <v>1.9145274630718485E-2</v>
      </c>
      <c r="BW646" s="134">
        <f t="shared" ref="BW646" si="12158">O646/O653</f>
        <v>3.3984092552422268E-2</v>
      </c>
      <c r="BX646" s="129">
        <f t="shared" ref="BX646" si="12159">P646/P653</f>
        <v>2.3059617547806523E-2</v>
      </c>
      <c r="BY646" s="130">
        <f t="shared" ref="BY646" si="12160">Q646/Q653</f>
        <v>3.4942002004868966E-2</v>
      </c>
      <c r="BZ646" s="131">
        <f t="shared" ref="BZ646" si="12161">R646/R653</f>
        <v>2.2999295939920207E-2</v>
      </c>
      <c r="CA646" s="132">
        <f t="shared" ref="CA646" si="12162">S646/S653</f>
        <v>2.6940639269406392E-2</v>
      </c>
      <c r="CB646" s="129">
        <f t="shared" ref="CB646" si="12163">T646/T653</f>
        <v>1.7820773930753563E-2</v>
      </c>
      <c r="CC646" s="130">
        <f t="shared" ref="CC646" si="12164">U646/U653</f>
        <v>4.4003868471953575E-2</v>
      </c>
      <c r="CD646" s="131">
        <f t="shared" ref="CD646" si="12165">V646/V653</f>
        <v>2.4709735040190531E-2</v>
      </c>
      <c r="CE646" s="132">
        <f t="shared" ref="CE646" si="12166">W646/W653</f>
        <v>2.7248677248677248E-2</v>
      </c>
      <c r="CF646" s="129">
        <f t="shared" ref="CF646" si="12167">X646/X653</f>
        <v>1.5084440072142975E-2</v>
      </c>
      <c r="CG646" s="130">
        <f t="shared" ref="CG646" si="12168">Y646/Y653</f>
        <v>4.5605095541401276E-2</v>
      </c>
      <c r="CH646" s="131">
        <f t="shared" ref="CH646" si="12169">Z646/Z653</f>
        <v>2.6096292014204311E-2</v>
      </c>
      <c r="CI646" s="129">
        <f t="shared" ref="CI646" si="12170">AA646/AA653</f>
        <v>2.2988505747126436E-2</v>
      </c>
      <c r="CJ646" s="135">
        <f t="shared" ref="CJ646" si="12171">AB646/AB653</f>
        <v>2.2080559856818227E-2</v>
      </c>
      <c r="CK646" s="136">
        <f t="shared" ref="CK646" si="12172">AC646/AC653</f>
        <v>3.0797119693841583E-2</v>
      </c>
    </row>
    <row r="647" spans="1:89" x14ac:dyDescent="0.2">
      <c r="A647" s="146" t="s">
        <v>34</v>
      </c>
      <c r="B647" s="203">
        <v>9</v>
      </c>
      <c r="C647" s="197">
        <v>72</v>
      </c>
      <c r="D647" s="198">
        <v>15</v>
      </c>
      <c r="E647" s="199">
        <v>67</v>
      </c>
      <c r="F647" s="196">
        <v>54</v>
      </c>
      <c r="G647" s="200">
        <v>97</v>
      </c>
      <c r="H647" s="198">
        <v>74</v>
      </c>
      <c r="I647" s="199">
        <v>100</v>
      </c>
      <c r="J647" s="196">
        <v>11</v>
      </c>
      <c r="K647" s="197">
        <v>14</v>
      </c>
      <c r="L647" s="198">
        <v>46</v>
      </c>
      <c r="M647" s="196">
        <v>48</v>
      </c>
      <c r="N647" s="201">
        <v>90</v>
      </c>
      <c r="O647" s="204">
        <v>131</v>
      </c>
      <c r="P647" s="196">
        <v>66</v>
      </c>
      <c r="Q647" s="197">
        <v>80</v>
      </c>
      <c r="R647" s="198">
        <v>65</v>
      </c>
      <c r="S647" s="199">
        <v>51</v>
      </c>
      <c r="T647" s="196">
        <v>23</v>
      </c>
      <c r="U647" s="200">
        <v>29</v>
      </c>
      <c r="V647" s="198">
        <v>47</v>
      </c>
      <c r="W647" s="205">
        <v>82</v>
      </c>
      <c r="X647" s="196">
        <v>30</v>
      </c>
      <c r="Y647" s="200">
        <v>74</v>
      </c>
      <c r="Z647" s="198">
        <v>109</v>
      </c>
      <c r="AA647" s="196">
        <v>89</v>
      </c>
      <c r="AB647" s="170">
        <f t="shared" si="11708"/>
        <v>639</v>
      </c>
      <c r="AC647" s="173">
        <f t="shared" si="11709"/>
        <v>934</v>
      </c>
      <c r="BI647" s="146" t="s">
        <v>34</v>
      </c>
      <c r="BJ647" s="129">
        <f>B647/B653</f>
        <v>1.178318931657502E-3</v>
      </c>
      <c r="BK647" s="130">
        <f t="shared" ref="BK647" si="12173">C647/C653</f>
        <v>8.894379246448425E-3</v>
      </c>
      <c r="BL647" s="131">
        <f t="shared" ref="BL647" si="12174">D647/D653</f>
        <v>4.3091065785693765E-3</v>
      </c>
      <c r="BM647" s="132">
        <f t="shared" ref="BM647" si="12175">E647/E653</f>
        <v>1.8083670715249661E-2</v>
      </c>
      <c r="BN647" s="129">
        <f t="shared" ref="BN647" si="12176">F647/F653</f>
        <v>5.2013099595453671E-3</v>
      </c>
      <c r="BO647" s="130">
        <f t="shared" ref="BO647" si="12177">G647/G653</f>
        <v>1.034445984856564E-2</v>
      </c>
      <c r="BP647" s="131">
        <f t="shared" ref="BP647" si="12178">H647/H653</f>
        <v>6.0830250719276615E-3</v>
      </c>
      <c r="BQ647" s="132">
        <f t="shared" ref="BQ647" si="12179">I647/I653</f>
        <v>7.7790742901594706E-3</v>
      </c>
      <c r="BR647" s="129">
        <f t="shared" ref="BR647" si="12180">J647/J653</f>
        <v>4.6610169491525426E-3</v>
      </c>
      <c r="BS647" s="130">
        <f t="shared" ref="BS647" si="12181">K647/K653</f>
        <v>5.7779612051176224E-3</v>
      </c>
      <c r="BT647" s="131">
        <f t="shared" ref="BT647" si="12182">L647/L653</f>
        <v>6.611095142282265E-3</v>
      </c>
      <c r="BU647" s="129">
        <f t="shared" ref="BU647" si="12183">M647/M653</f>
        <v>7.0195963732085408E-3</v>
      </c>
      <c r="BV647" s="133">
        <f t="shared" ref="BV647" si="12184">N647/N653</f>
        <v>6.4534633586691521E-3</v>
      </c>
      <c r="BW647" s="134">
        <f t="shared" ref="BW647" si="12185">O647/O653</f>
        <v>9.4721619667389734E-3</v>
      </c>
      <c r="BX647" s="129">
        <f t="shared" ref="BX647" si="12186">P647/P653</f>
        <v>9.2800899887514054E-3</v>
      </c>
      <c r="BY647" s="130">
        <f t="shared" ref="BY647" si="12187">Q647/Q653</f>
        <v>1.1456394099957039E-2</v>
      </c>
      <c r="BZ647" s="131">
        <f t="shared" ref="BZ647" si="12188">R647/R653</f>
        <v>7.6273175310959873E-3</v>
      </c>
      <c r="CA647" s="132">
        <f t="shared" ref="CA647" si="12189">S647/S653</f>
        <v>5.8219178082191785E-3</v>
      </c>
      <c r="CB647" s="129">
        <f t="shared" ref="CB647" si="12190">T647/T653</f>
        <v>1.1710794297352342E-2</v>
      </c>
      <c r="CC647" s="130">
        <f t="shared" ref="CC647" si="12191">U647/U653</f>
        <v>1.4023210831721471E-2</v>
      </c>
      <c r="CD647" s="131">
        <f t="shared" ref="CD647" si="12192">V647/V653</f>
        <v>6.9961298005358739E-3</v>
      </c>
      <c r="CE647" s="132">
        <f t="shared" ref="CE647" si="12193">W647/W653</f>
        <v>1.0846560846560847E-2</v>
      </c>
      <c r="CF647" s="129">
        <f t="shared" ref="CF647" si="12194">X647/X653</f>
        <v>4.9188391539596657E-3</v>
      </c>
      <c r="CG647" s="130">
        <f t="shared" ref="CG647" si="12195">Y647/Y653</f>
        <v>1.8853503184713377E-2</v>
      </c>
      <c r="CH647" s="131">
        <f t="shared" ref="CH647" si="12196">Z647/Z653</f>
        <v>9.0015690808489552E-3</v>
      </c>
      <c r="CI647" s="129">
        <f t="shared" ref="CI647" si="12197">AA647/AA653</f>
        <v>6.9120844982913949E-3</v>
      </c>
      <c r="CJ647" s="135">
        <f t="shared" ref="CJ647" si="12198">AB647/AB653</f>
        <v>6.4250809419430085E-3</v>
      </c>
      <c r="CK647" s="136">
        <f t="shared" ref="CK647" si="12199">AC647/AC653</f>
        <v>9.4063145173472976E-3</v>
      </c>
    </row>
    <row r="648" spans="1:89" x14ac:dyDescent="0.2">
      <c r="A648" s="137" t="s">
        <v>35</v>
      </c>
      <c r="B648" s="206">
        <v>0</v>
      </c>
      <c r="C648" s="190">
        <v>21</v>
      </c>
      <c r="D648" s="191">
        <v>0</v>
      </c>
      <c r="E648" s="192">
        <v>25</v>
      </c>
      <c r="F648" s="189">
        <v>0</v>
      </c>
      <c r="G648" s="193">
        <v>23</v>
      </c>
      <c r="H648" s="191">
        <v>4</v>
      </c>
      <c r="I648" s="192">
        <v>19</v>
      </c>
      <c r="J648" s="189">
        <v>2</v>
      </c>
      <c r="K648" s="190">
        <v>0</v>
      </c>
      <c r="L648" s="191">
        <v>3</v>
      </c>
      <c r="M648" s="189">
        <v>2</v>
      </c>
      <c r="N648" s="194">
        <v>4</v>
      </c>
      <c r="O648" s="207">
        <v>1</v>
      </c>
      <c r="P648" s="189">
        <v>1</v>
      </c>
      <c r="Q648" s="190">
        <v>1</v>
      </c>
      <c r="R648" s="191">
        <v>1</v>
      </c>
      <c r="S648" s="192">
        <v>0</v>
      </c>
      <c r="T648" s="189">
        <v>0</v>
      </c>
      <c r="U648" s="193">
        <v>0</v>
      </c>
      <c r="V648" s="191">
        <v>0</v>
      </c>
      <c r="W648" s="208">
        <v>1</v>
      </c>
      <c r="X648" s="189">
        <v>0</v>
      </c>
      <c r="Y648" s="193">
        <v>0</v>
      </c>
      <c r="Z648" s="191">
        <v>0</v>
      </c>
      <c r="AA648" s="189">
        <v>0</v>
      </c>
      <c r="AB648" s="170">
        <f t="shared" si="11708"/>
        <v>15</v>
      </c>
      <c r="AC648" s="173">
        <f t="shared" si="11709"/>
        <v>93</v>
      </c>
      <c r="BI648" s="137" t="s">
        <v>35</v>
      </c>
      <c r="BJ648" s="129">
        <f>B648/B653</f>
        <v>0</v>
      </c>
      <c r="BK648" s="130">
        <f t="shared" ref="BK648" si="12200">C648/C653</f>
        <v>2.5941939468807906E-3</v>
      </c>
      <c r="BL648" s="131">
        <f t="shared" ref="BL648" si="12201">D648/D653</f>
        <v>0</v>
      </c>
      <c r="BM648" s="132">
        <f t="shared" ref="BM648" si="12202">E648/E653</f>
        <v>6.7476383265856954E-3</v>
      </c>
      <c r="BN648" s="129">
        <f t="shared" ref="BN648" si="12203">F648/F653</f>
        <v>0</v>
      </c>
      <c r="BO648" s="130">
        <f t="shared" ref="BO648" si="12204">G648/G653</f>
        <v>2.4528100671856669E-3</v>
      </c>
      <c r="BP648" s="131">
        <f t="shared" ref="BP648" si="12205">H648/H653</f>
        <v>3.2881216605014385E-4</v>
      </c>
      <c r="BQ648" s="132">
        <f t="shared" ref="BQ648" si="12206">I648/I653</f>
        <v>1.4780241151302995E-3</v>
      </c>
      <c r="BR648" s="129">
        <f t="shared" ref="BR648" si="12207">J648/J653</f>
        <v>8.4745762711864404E-4</v>
      </c>
      <c r="BS648" s="130">
        <f t="shared" ref="BS648" si="12208">K648/K653</f>
        <v>0</v>
      </c>
      <c r="BT648" s="131">
        <f t="shared" ref="BT648" si="12209">L648/L653</f>
        <v>4.3115837884449555E-4</v>
      </c>
      <c r="BU648" s="129">
        <f t="shared" ref="BU648" si="12210">M648/M653</f>
        <v>2.9248318221702252E-4</v>
      </c>
      <c r="BV648" s="133">
        <f t="shared" ref="BV648" si="12211">N648/N653</f>
        <v>2.8682059371862902E-4</v>
      </c>
      <c r="BW648" s="134">
        <f t="shared" ref="BW648" si="12212">O648/O653</f>
        <v>7.2306579898770789E-5</v>
      </c>
      <c r="BX648" s="129">
        <f t="shared" ref="BX648" si="12213">P648/P653</f>
        <v>1.4060742407199101E-4</v>
      </c>
      <c r="BY648" s="130">
        <f t="shared" ref="BY648" si="12214">Q648/Q653</f>
        <v>1.4320492624946297E-4</v>
      </c>
      <c r="BZ648" s="131">
        <f t="shared" ref="BZ648" si="12215">R648/R653</f>
        <v>1.1734334663224596E-4</v>
      </c>
      <c r="CA648" s="132">
        <f t="shared" ref="CA648" si="12216">S648/S653</f>
        <v>0</v>
      </c>
      <c r="CB648" s="129">
        <f t="shared" ref="CB648" si="12217">T648/T653</f>
        <v>0</v>
      </c>
      <c r="CC648" s="130">
        <f t="shared" ref="CC648" si="12218">U648/U653</f>
        <v>0</v>
      </c>
      <c r="CD648" s="131">
        <f t="shared" ref="CD648" si="12219">V648/V653</f>
        <v>0</v>
      </c>
      <c r="CE648" s="132">
        <f t="shared" ref="CE648" si="12220">W648/W653</f>
        <v>1.3227513227513228E-4</v>
      </c>
      <c r="CF648" s="129">
        <f t="shared" ref="CF648" si="12221">X648/X653</f>
        <v>0</v>
      </c>
      <c r="CG648" s="130">
        <f t="shared" ref="CG648" si="12222">Y648/Y653</f>
        <v>0</v>
      </c>
      <c r="CH648" s="131">
        <f t="shared" ref="CH648" si="12223">Z648/Z653</f>
        <v>0</v>
      </c>
      <c r="CI648" s="129">
        <f t="shared" ref="CI648" si="12224">AA648/AA653</f>
        <v>0</v>
      </c>
      <c r="CJ648" s="135">
        <f t="shared" ref="CJ648" si="12225">AB648/AB653</f>
        <v>1.5082349628974198E-4</v>
      </c>
      <c r="CK648" s="136">
        <f t="shared" ref="CK648" si="12226">AC648/AC653</f>
        <v>9.366030515131678E-4</v>
      </c>
    </row>
    <row r="649" spans="1:89" x14ac:dyDescent="0.2">
      <c r="A649" s="146" t="s">
        <v>36</v>
      </c>
      <c r="B649" s="203">
        <v>0</v>
      </c>
      <c r="C649" s="197">
        <v>0</v>
      </c>
      <c r="D649" s="198">
        <v>0</v>
      </c>
      <c r="E649" s="199">
        <v>0</v>
      </c>
      <c r="F649" s="196">
        <v>0</v>
      </c>
      <c r="G649" s="200">
        <v>0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0">
        <f t="shared" si="11708"/>
        <v>0</v>
      </c>
      <c r="AC649" s="173">
        <f t="shared" si="11709"/>
        <v>0</v>
      </c>
      <c r="BI649" s="146" t="s">
        <v>36</v>
      </c>
      <c r="BJ649" s="129">
        <f>B649/B653</f>
        <v>0</v>
      </c>
      <c r="BK649" s="130">
        <f t="shared" ref="BK649" si="12227">C649/C653</f>
        <v>0</v>
      </c>
      <c r="BL649" s="131">
        <f t="shared" ref="BL649" si="12228">D649/D653</f>
        <v>0</v>
      </c>
      <c r="BM649" s="132">
        <f t="shared" ref="BM649" si="12229">E649/E653</f>
        <v>0</v>
      </c>
      <c r="BN649" s="129">
        <f t="shared" ref="BN649" si="12230">F649/F653</f>
        <v>0</v>
      </c>
      <c r="BO649" s="130">
        <f t="shared" ref="BO649" si="12231">G649/G653</f>
        <v>0</v>
      </c>
      <c r="BP649" s="131">
        <f t="shared" ref="BP649" si="12232">H649/H653</f>
        <v>0</v>
      </c>
      <c r="BQ649" s="132">
        <f t="shared" ref="BQ649" si="12233">I649/I653</f>
        <v>0</v>
      </c>
      <c r="BR649" s="129">
        <f t="shared" ref="BR649" si="12234">J649/J653</f>
        <v>0</v>
      </c>
      <c r="BS649" s="130">
        <f t="shared" ref="BS649" si="12235">K649/K653</f>
        <v>0</v>
      </c>
      <c r="BT649" s="131">
        <f t="shared" ref="BT649" si="12236">L649/L653</f>
        <v>0</v>
      </c>
      <c r="BU649" s="129">
        <f t="shared" ref="BU649" si="12237">M649/M653</f>
        <v>0</v>
      </c>
      <c r="BV649" s="133">
        <f t="shared" ref="BV649" si="12238">N649/N653</f>
        <v>0</v>
      </c>
      <c r="BW649" s="134">
        <f t="shared" ref="BW649" si="12239">O649/O653</f>
        <v>0</v>
      </c>
      <c r="BX649" s="129">
        <f t="shared" ref="BX649" si="12240">P649/P653</f>
        <v>0</v>
      </c>
      <c r="BY649" s="130">
        <f t="shared" ref="BY649" si="12241">Q649/Q653</f>
        <v>0</v>
      </c>
      <c r="BZ649" s="131">
        <f t="shared" ref="BZ649" si="12242">R649/R653</f>
        <v>0</v>
      </c>
      <c r="CA649" s="132">
        <f t="shared" ref="CA649" si="12243">S649/S653</f>
        <v>0</v>
      </c>
      <c r="CB649" s="129">
        <f t="shared" ref="CB649" si="12244">T649/T653</f>
        <v>0</v>
      </c>
      <c r="CC649" s="130">
        <f t="shared" ref="CC649" si="12245">U649/U653</f>
        <v>0</v>
      </c>
      <c r="CD649" s="131">
        <f t="shared" ref="CD649" si="12246">V649/V653</f>
        <v>0</v>
      </c>
      <c r="CE649" s="132">
        <f t="shared" ref="CE649" si="12247">W649/W653</f>
        <v>0</v>
      </c>
      <c r="CF649" s="129">
        <f t="shared" ref="CF649" si="12248">X649/X653</f>
        <v>0</v>
      </c>
      <c r="CG649" s="130">
        <f t="shared" ref="CG649" si="12249">Y649/Y653</f>
        <v>0</v>
      </c>
      <c r="CH649" s="131">
        <f t="shared" ref="CH649" si="12250">Z649/Z653</f>
        <v>0</v>
      </c>
      <c r="CI649" s="129">
        <f t="shared" ref="CI649" si="12251">AA649/AA653</f>
        <v>0</v>
      </c>
      <c r="CJ649" s="135">
        <f t="shared" ref="CJ649" si="12252">AB649/AB653</f>
        <v>0</v>
      </c>
      <c r="CK649" s="136">
        <f t="shared" ref="CK649" si="12253">AC649/AC653</f>
        <v>0</v>
      </c>
    </row>
    <row r="650" spans="1:89" x14ac:dyDescent="0.2">
      <c r="A650" s="137" t="s">
        <v>37</v>
      </c>
      <c r="B650" s="59"/>
      <c r="C650" s="60"/>
      <c r="D650" s="139"/>
      <c r="E650" s="140"/>
      <c r="F650" s="138"/>
      <c r="G650" s="141"/>
      <c r="H650" s="139"/>
      <c r="I650" s="140"/>
      <c r="J650" s="138"/>
      <c r="K650" s="141"/>
      <c r="L650" s="139"/>
      <c r="M650" s="138"/>
      <c r="N650" s="142"/>
      <c r="O650" s="143"/>
      <c r="P650" s="138"/>
      <c r="Q650" s="141"/>
      <c r="R650" s="139"/>
      <c r="S650" s="140"/>
      <c r="T650" s="138"/>
      <c r="U650" s="141"/>
      <c r="V650" s="139"/>
      <c r="W650" s="140"/>
      <c r="X650" s="138"/>
      <c r="Y650" s="141"/>
      <c r="Z650" s="144"/>
      <c r="AA650" s="145"/>
      <c r="AB650" s="170">
        <f t="shared" si="11708"/>
        <v>0</v>
      </c>
      <c r="AC650" s="173">
        <f t="shared" si="11709"/>
        <v>0</v>
      </c>
      <c r="BI650" s="137" t="s">
        <v>37</v>
      </c>
      <c r="BJ650" s="129">
        <f>B650/B653</f>
        <v>0</v>
      </c>
      <c r="BK650" s="130">
        <f t="shared" ref="BK650" si="12254">C650/C653</f>
        <v>0</v>
      </c>
      <c r="BL650" s="131">
        <f t="shared" ref="BL650" si="12255">D650/D653</f>
        <v>0</v>
      </c>
      <c r="BM650" s="132">
        <f t="shared" ref="BM650" si="12256">E650/E653</f>
        <v>0</v>
      </c>
      <c r="BN650" s="129">
        <f t="shared" ref="BN650" si="12257">F650/F653</f>
        <v>0</v>
      </c>
      <c r="BO650" s="130">
        <f t="shared" ref="BO650" si="12258">G650/G653</f>
        <v>0</v>
      </c>
      <c r="BP650" s="131">
        <f t="shared" ref="BP650" si="12259">H650/H653</f>
        <v>0</v>
      </c>
      <c r="BQ650" s="132">
        <f t="shared" ref="BQ650" si="12260">I650/I653</f>
        <v>0</v>
      </c>
      <c r="BR650" s="129">
        <f t="shared" ref="BR650" si="12261">J650/J653</f>
        <v>0</v>
      </c>
      <c r="BS650" s="130">
        <f t="shared" ref="BS650" si="12262">K650/K653</f>
        <v>0</v>
      </c>
      <c r="BT650" s="131">
        <f t="shared" ref="BT650" si="12263">L650/L653</f>
        <v>0</v>
      </c>
      <c r="BU650" s="129">
        <f t="shared" ref="BU650" si="12264">M650/M653</f>
        <v>0</v>
      </c>
      <c r="BV650" s="133">
        <f t="shared" ref="BV650" si="12265">N650/N653</f>
        <v>0</v>
      </c>
      <c r="BW650" s="134">
        <f t="shared" ref="BW650" si="12266">O650/O653</f>
        <v>0</v>
      </c>
      <c r="BX650" s="129">
        <f t="shared" ref="BX650" si="12267">P650/P653</f>
        <v>0</v>
      </c>
      <c r="BY650" s="130">
        <f t="shared" ref="BY650" si="12268">Q650/Q653</f>
        <v>0</v>
      </c>
      <c r="BZ650" s="131">
        <f t="shared" ref="BZ650" si="12269">R650/R653</f>
        <v>0</v>
      </c>
      <c r="CA650" s="132">
        <f t="shared" ref="CA650" si="12270">S650/S653</f>
        <v>0</v>
      </c>
      <c r="CB650" s="129">
        <f t="shared" ref="CB650" si="12271">T650/T653</f>
        <v>0</v>
      </c>
      <c r="CC650" s="130">
        <f t="shared" ref="CC650" si="12272">U650/U653</f>
        <v>0</v>
      </c>
      <c r="CD650" s="131">
        <f t="shared" ref="CD650" si="12273">V650/V653</f>
        <v>0</v>
      </c>
      <c r="CE650" s="132">
        <f t="shared" ref="CE650" si="12274">W650/W653</f>
        <v>0</v>
      </c>
      <c r="CF650" s="129">
        <f t="shared" ref="CF650" si="12275">X650/X653</f>
        <v>0</v>
      </c>
      <c r="CG650" s="130">
        <f t="shared" ref="CG650" si="12276">Y650/Y653</f>
        <v>0</v>
      </c>
      <c r="CH650" s="131">
        <f t="shared" ref="CH650" si="12277">Z650/Z653</f>
        <v>0</v>
      </c>
      <c r="CI650" s="129">
        <f t="shared" ref="CI650" si="12278">AA650/AA653</f>
        <v>0</v>
      </c>
      <c r="CJ650" s="135">
        <f t="shared" ref="CJ650" si="12279">AB650/AB653</f>
        <v>0</v>
      </c>
      <c r="CK650" s="136">
        <f t="shared" ref="CK650" si="12280">AC650/AC653</f>
        <v>0</v>
      </c>
    </row>
    <row r="651" spans="1:89" x14ac:dyDescent="0.2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ref="AB651:AB652" si="12281">SUM(B651,D651,F651,H651,J651,L651,N651,P651,R651,T651,V651,X651,Z651)</f>
        <v>0</v>
      </c>
      <c r="AC651" s="173">
        <f t="shared" si="11709"/>
        <v>0</v>
      </c>
      <c r="BI651" s="146" t="s">
        <v>38</v>
      </c>
      <c r="BJ651" s="129">
        <f>B651/B653</f>
        <v>0</v>
      </c>
      <c r="BK651" s="130">
        <f t="shared" ref="BK651" si="12282">C651/C653</f>
        <v>0</v>
      </c>
      <c r="BL651" s="131">
        <f t="shared" ref="BL651" si="12283">D651/D653</f>
        <v>0</v>
      </c>
      <c r="BM651" s="132">
        <f t="shared" ref="BM651" si="12284">E651/E653</f>
        <v>0</v>
      </c>
      <c r="BN651" s="129">
        <f t="shared" ref="BN651" si="12285">F651/F653</f>
        <v>0</v>
      </c>
      <c r="BO651" s="130">
        <f t="shared" ref="BO651" si="12286">G651/G653</f>
        <v>0</v>
      </c>
      <c r="BP651" s="131">
        <f t="shared" ref="BP651" si="12287">H651/H653</f>
        <v>0</v>
      </c>
      <c r="BQ651" s="132">
        <f t="shared" ref="BQ651" si="12288">I651/I653</f>
        <v>0</v>
      </c>
      <c r="BR651" s="129">
        <f t="shared" ref="BR651" si="12289">J651/J653</f>
        <v>0</v>
      </c>
      <c r="BS651" s="130">
        <f t="shared" ref="BS651" si="12290">K651/K653</f>
        <v>0</v>
      </c>
      <c r="BT651" s="131">
        <f t="shared" ref="BT651" si="12291">L651/L653</f>
        <v>0</v>
      </c>
      <c r="BU651" s="129">
        <f t="shared" ref="BU651" si="12292">M651/M653</f>
        <v>0</v>
      </c>
      <c r="BV651" s="133">
        <f t="shared" ref="BV651" si="12293">N651/N653</f>
        <v>0</v>
      </c>
      <c r="BW651" s="134">
        <f t="shared" ref="BW651" si="12294">O651/O653</f>
        <v>0</v>
      </c>
      <c r="BX651" s="129">
        <f t="shared" ref="BX651" si="12295">P651/P653</f>
        <v>0</v>
      </c>
      <c r="BY651" s="130">
        <f t="shared" ref="BY651" si="12296">Q651/Q653</f>
        <v>0</v>
      </c>
      <c r="BZ651" s="131">
        <f t="shared" ref="BZ651" si="12297">R651/R653</f>
        <v>0</v>
      </c>
      <c r="CA651" s="132">
        <f t="shared" ref="CA651" si="12298">S651/S653</f>
        <v>0</v>
      </c>
      <c r="CB651" s="129">
        <f t="shared" ref="CB651" si="12299">T651/T653</f>
        <v>0</v>
      </c>
      <c r="CC651" s="130">
        <f t="shared" ref="CC651" si="12300">U651/U653</f>
        <v>0</v>
      </c>
      <c r="CD651" s="131">
        <f t="shared" ref="CD651" si="12301">V651/V653</f>
        <v>0</v>
      </c>
      <c r="CE651" s="132">
        <f t="shared" ref="CE651" si="12302">W651/W653</f>
        <v>0</v>
      </c>
      <c r="CF651" s="129">
        <f t="shared" ref="CF651" si="12303">X651/X653</f>
        <v>0</v>
      </c>
      <c r="CG651" s="130">
        <f t="shared" ref="CG651" si="12304">Y651/Y653</f>
        <v>0</v>
      </c>
      <c r="CH651" s="131">
        <f t="shared" ref="CH651" si="12305">Z651/Z653</f>
        <v>0</v>
      </c>
      <c r="CI651" s="129">
        <f t="shared" ref="CI651" si="12306">AA651/AA653</f>
        <v>0</v>
      </c>
      <c r="CJ651" s="135">
        <f t="shared" ref="CJ651" si="12307">AB651/AB653</f>
        <v>0</v>
      </c>
      <c r="CK651" s="136">
        <f t="shared" ref="CK651" si="12308">AC651/AC653</f>
        <v>0</v>
      </c>
    </row>
    <row r="652" spans="1:89" ht="13.5" thickBot="1" x14ac:dyDescent="0.25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2281"/>
        <v>0</v>
      </c>
      <c r="AC652" s="173">
        <f t="shared" si="11709"/>
        <v>0</v>
      </c>
      <c r="BI652" s="137" t="s">
        <v>39</v>
      </c>
      <c r="BJ652" s="129">
        <f>B652/B653</f>
        <v>0</v>
      </c>
      <c r="BK652" s="130">
        <f t="shared" ref="BK652" si="12309">C652/C653</f>
        <v>0</v>
      </c>
      <c r="BL652" s="131">
        <f t="shared" ref="BL652" si="12310">D652/D653</f>
        <v>0</v>
      </c>
      <c r="BM652" s="132">
        <f t="shared" ref="BM652" si="12311">E652/E653</f>
        <v>0</v>
      </c>
      <c r="BN652" s="129">
        <f t="shared" ref="BN652" si="12312">F652/F653</f>
        <v>0</v>
      </c>
      <c r="BO652" s="130">
        <f t="shared" ref="BO652" si="12313">G652/G653</f>
        <v>0</v>
      </c>
      <c r="BP652" s="131">
        <f t="shared" ref="BP652" si="12314">H652/H653</f>
        <v>0</v>
      </c>
      <c r="BQ652" s="132">
        <f t="shared" ref="BQ652" si="12315">I652/I653</f>
        <v>0</v>
      </c>
      <c r="BR652" s="129">
        <f t="shared" ref="BR652" si="12316">J652/J653</f>
        <v>0</v>
      </c>
      <c r="BS652" s="130">
        <f t="shared" ref="BS652" si="12317">K652/K653</f>
        <v>0</v>
      </c>
      <c r="BT652" s="131">
        <f t="shared" ref="BT652" si="12318">L652/L653</f>
        <v>0</v>
      </c>
      <c r="BU652" s="129">
        <f t="shared" ref="BU652" si="12319">M652/M653</f>
        <v>0</v>
      </c>
      <c r="BV652" s="133">
        <f t="shared" ref="BV652" si="12320">N652/N653</f>
        <v>0</v>
      </c>
      <c r="BW652" s="134">
        <f t="shared" ref="BW652" si="12321">O652/O653</f>
        <v>0</v>
      </c>
      <c r="BX652" s="129">
        <f t="shared" ref="BX652" si="12322">P652/P653</f>
        <v>0</v>
      </c>
      <c r="BY652" s="130">
        <f t="shared" ref="BY652" si="12323">Q652/Q653</f>
        <v>0</v>
      </c>
      <c r="BZ652" s="131">
        <f t="shared" ref="BZ652" si="12324">R652/R653</f>
        <v>0</v>
      </c>
      <c r="CA652" s="132">
        <f t="shared" ref="CA652" si="12325">S652/S653</f>
        <v>0</v>
      </c>
      <c r="CB652" s="129">
        <f t="shared" ref="CB652" si="12326">T652/T653</f>
        <v>0</v>
      </c>
      <c r="CC652" s="130">
        <f t="shared" ref="CC652" si="12327">U652/U653</f>
        <v>0</v>
      </c>
      <c r="CD652" s="131">
        <f t="shared" ref="CD652" si="12328">V652/V653</f>
        <v>0</v>
      </c>
      <c r="CE652" s="132">
        <f t="shared" ref="CE652" si="12329">W652/W653</f>
        <v>0</v>
      </c>
      <c r="CF652" s="129">
        <f t="shared" ref="CF652" si="12330">X652/X653</f>
        <v>0</v>
      </c>
      <c r="CG652" s="130">
        <f t="shared" ref="CG652" si="12331">Y652/Y653</f>
        <v>0</v>
      </c>
      <c r="CH652" s="131">
        <f t="shared" ref="CH652" si="12332">Z652/Z653</f>
        <v>0</v>
      </c>
      <c r="CI652" s="129">
        <f t="shared" ref="CI652" si="12333">AA652/AA653</f>
        <v>0</v>
      </c>
      <c r="CJ652" s="135">
        <f t="shared" ref="CJ652" si="12334">AB652/AB653</f>
        <v>0</v>
      </c>
      <c r="CK652" s="136">
        <f t="shared" ref="CK652" si="12335">AC652/AC653</f>
        <v>0</v>
      </c>
    </row>
    <row r="653" spans="1:89" ht="14.25" thickTop="1" thickBot="1" x14ac:dyDescent="0.25">
      <c r="A653" s="269" t="s">
        <v>13</v>
      </c>
      <c r="B653" s="20">
        <f>SUM(B630:B652)</f>
        <v>7638</v>
      </c>
      <c r="C653" s="21">
        <f t="shared" ref="C653:AA653" si="12336">SUM(C630:C652)</f>
        <v>8095</v>
      </c>
      <c r="D653" s="20">
        <f t="shared" si="12336"/>
        <v>3481</v>
      </c>
      <c r="E653" s="21">
        <f t="shared" si="12336"/>
        <v>3705</v>
      </c>
      <c r="F653" s="20">
        <f t="shared" si="12336"/>
        <v>10382</v>
      </c>
      <c r="G653" s="21">
        <f t="shared" si="12336"/>
        <v>9377</v>
      </c>
      <c r="H653" s="20">
        <f t="shared" si="12336"/>
        <v>12165</v>
      </c>
      <c r="I653" s="21">
        <f t="shared" si="12336"/>
        <v>12855</v>
      </c>
      <c r="J653" s="20">
        <f t="shared" si="12336"/>
        <v>2360</v>
      </c>
      <c r="K653" s="21">
        <f t="shared" si="12336"/>
        <v>2423</v>
      </c>
      <c r="L653" s="20">
        <f t="shared" si="12336"/>
        <v>6958</v>
      </c>
      <c r="M653" s="21">
        <f t="shared" si="12336"/>
        <v>6838</v>
      </c>
      <c r="N653" s="20">
        <f t="shared" si="12336"/>
        <v>13946</v>
      </c>
      <c r="O653" s="21">
        <f t="shared" si="12336"/>
        <v>13830</v>
      </c>
      <c r="P653" s="20">
        <f t="shared" si="12336"/>
        <v>7112</v>
      </c>
      <c r="Q653" s="21">
        <f t="shared" si="12336"/>
        <v>6983</v>
      </c>
      <c r="R653" s="20">
        <f t="shared" si="12336"/>
        <v>8522</v>
      </c>
      <c r="S653" s="21">
        <f t="shared" si="12336"/>
        <v>8760</v>
      </c>
      <c r="T653" s="20">
        <f t="shared" si="12336"/>
        <v>1964</v>
      </c>
      <c r="U653" s="21">
        <f t="shared" si="12336"/>
        <v>2068</v>
      </c>
      <c r="V653" s="20">
        <f t="shared" si="12336"/>
        <v>6718</v>
      </c>
      <c r="W653" s="21">
        <f t="shared" si="12336"/>
        <v>7560</v>
      </c>
      <c r="X653" s="20">
        <f t="shared" si="12336"/>
        <v>6099</v>
      </c>
      <c r="Y653" s="21">
        <f t="shared" si="12336"/>
        <v>3925</v>
      </c>
      <c r="Z653" s="20">
        <f t="shared" si="12336"/>
        <v>12109</v>
      </c>
      <c r="AA653" s="21">
        <f t="shared" si="12336"/>
        <v>12876</v>
      </c>
      <c r="AB653" s="174">
        <f t="shared" ref="AB653:AC653" si="12337">SUM(AB629:AB652)</f>
        <v>99454</v>
      </c>
      <c r="AC653" s="175">
        <f t="shared" si="12337"/>
        <v>99295</v>
      </c>
      <c r="BI653" s="269" t="s">
        <v>13</v>
      </c>
      <c r="BJ653" s="155">
        <f>SUM(BJ629:BJ652)</f>
        <v>0.99999999999999989</v>
      </c>
      <c r="BK653" s="156">
        <f t="shared" ref="BK653:CK653" si="12338">SUM(BK629:BK652)</f>
        <v>1</v>
      </c>
      <c r="BL653" s="155">
        <f t="shared" si="12338"/>
        <v>1</v>
      </c>
      <c r="BM653" s="156">
        <f t="shared" si="12338"/>
        <v>1.0000000000000002</v>
      </c>
      <c r="BN653" s="155">
        <f t="shared" si="12338"/>
        <v>1</v>
      </c>
      <c r="BO653" s="156">
        <f t="shared" si="12338"/>
        <v>1</v>
      </c>
      <c r="BP653" s="155">
        <f t="shared" si="12338"/>
        <v>1</v>
      </c>
      <c r="BQ653" s="156">
        <f t="shared" si="12338"/>
        <v>1.0000000000000002</v>
      </c>
      <c r="BR653" s="155">
        <f t="shared" si="12338"/>
        <v>1.0000000000000002</v>
      </c>
      <c r="BS653" s="156">
        <f t="shared" si="12338"/>
        <v>0.99999999999999989</v>
      </c>
      <c r="BT653" s="155">
        <f t="shared" si="12338"/>
        <v>1.0000000000000002</v>
      </c>
      <c r="BU653" s="156">
        <f t="shared" si="12338"/>
        <v>1</v>
      </c>
      <c r="BV653" s="155">
        <f t="shared" si="12338"/>
        <v>1</v>
      </c>
      <c r="BW653" s="156">
        <f t="shared" si="12338"/>
        <v>1</v>
      </c>
      <c r="BX653" s="155">
        <f t="shared" si="12338"/>
        <v>0.99999999999999989</v>
      </c>
      <c r="BY653" s="156">
        <f t="shared" si="12338"/>
        <v>0.99999999999999989</v>
      </c>
      <c r="BZ653" s="155">
        <f t="shared" si="12338"/>
        <v>1</v>
      </c>
      <c r="CA653" s="156">
        <f t="shared" si="12338"/>
        <v>0.99999999999999989</v>
      </c>
      <c r="CB653" s="155">
        <f t="shared" si="12338"/>
        <v>1</v>
      </c>
      <c r="CC653" s="156">
        <f t="shared" si="12338"/>
        <v>1</v>
      </c>
      <c r="CD653" s="155">
        <f t="shared" si="12338"/>
        <v>1</v>
      </c>
      <c r="CE653" s="156">
        <f t="shared" si="12338"/>
        <v>1.0000000000000002</v>
      </c>
      <c r="CF653" s="155">
        <f t="shared" si="12338"/>
        <v>0.99999999999999989</v>
      </c>
      <c r="CG653" s="156">
        <f t="shared" si="12338"/>
        <v>0.99999999999999989</v>
      </c>
      <c r="CH653" s="155">
        <f t="shared" si="12338"/>
        <v>0.99999999999999989</v>
      </c>
      <c r="CI653" s="156">
        <f t="shared" si="12338"/>
        <v>1</v>
      </c>
      <c r="CJ653" s="155">
        <f t="shared" si="12338"/>
        <v>1.0000000000000002</v>
      </c>
      <c r="CK653" s="156">
        <f t="shared" si="12338"/>
        <v>1</v>
      </c>
    </row>
    <row r="654" spans="1:89" ht="13.5" thickTop="1" x14ac:dyDescent="0.2">
      <c r="A654" s="187"/>
    </row>
    <row r="656" spans="1:89" x14ac:dyDescent="0.2">
      <c r="A656" s="301">
        <f>+A625+1</f>
        <v>44308</v>
      </c>
      <c r="B656" s="301"/>
      <c r="C656" s="301"/>
      <c r="D656" s="301"/>
      <c r="BI656" s="300">
        <f>+BI594+2</f>
        <v>44308</v>
      </c>
      <c r="BJ656" s="300"/>
      <c r="BK656" s="300"/>
      <c r="BL656" s="300"/>
    </row>
    <row r="657" spans="1:89" ht="13.5" thickBot="1" x14ac:dyDescent="0.25">
      <c r="AE657" s="272" t="s">
        <v>84</v>
      </c>
    </row>
    <row r="658" spans="1:89" ht="14.25" thickTop="1" thickBot="1" x14ac:dyDescent="0.25">
      <c r="A658" s="298" t="s">
        <v>0</v>
      </c>
      <c r="B658" s="292" t="s">
        <v>1</v>
      </c>
      <c r="C658" s="293"/>
      <c r="D658" s="292" t="s">
        <v>2</v>
      </c>
      <c r="E658" s="293"/>
      <c r="F658" s="292" t="s">
        <v>3</v>
      </c>
      <c r="G658" s="293"/>
      <c r="H658" s="292" t="s">
        <v>4</v>
      </c>
      <c r="I658" s="293"/>
      <c r="J658" s="292" t="s">
        <v>5</v>
      </c>
      <c r="K658" s="293"/>
      <c r="L658" s="292" t="s">
        <v>6</v>
      </c>
      <c r="M658" s="293"/>
      <c r="N658" s="292" t="s">
        <v>7</v>
      </c>
      <c r="O658" s="293"/>
      <c r="P658" s="292" t="s">
        <v>8</v>
      </c>
      <c r="Q658" s="293"/>
      <c r="R658" s="292" t="s">
        <v>9</v>
      </c>
      <c r="S658" s="293"/>
      <c r="T658" s="292" t="s">
        <v>10</v>
      </c>
      <c r="U658" s="293"/>
      <c r="V658" s="292" t="s">
        <v>11</v>
      </c>
      <c r="W658" s="293"/>
      <c r="X658" s="292" t="s">
        <v>12</v>
      </c>
      <c r="Y658" s="293"/>
      <c r="Z658" s="294" t="s">
        <v>40</v>
      </c>
      <c r="AA658" s="295"/>
      <c r="AB658" s="296" t="s">
        <v>41</v>
      </c>
      <c r="AC658" s="297"/>
      <c r="AE658" s="298" t="s">
        <v>0</v>
      </c>
      <c r="AF658" s="292" t="s">
        <v>1</v>
      </c>
      <c r="AG658" s="293"/>
      <c r="AH658" s="292" t="s">
        <v>2</v>
      </c>
      <c r="AI658" s="293"/>
      <c r="AJ658" s="292" t="s">
        <v>3</v>
      </c>
      <c r="AK658" s="293"/>
      <c r="AL658" s="292" t="s">
        <v>4</v>
      </c>
      <c r="AM658" s="293"/>
      <c r="AN658" s="292" t="s">
        <v>5</v>
      </c>
      <c r="AO658" s="293"/>
      <c r="AP658" s="292" t="s">
        <v>6</v>
      </c>
      <c r="AQ658" s="293"/>
      <c r="AR658" s="292" t="s">
        <v>7</v>
      </c>
      <c r="AS658" s="293"/>
      <c r="AT658" s="292" t="s">
        <v>8</v>
      </c>
      <c r="AU658" s="293"/>
      <c r="AV658" s="292" t="s">
        <v>9</v>
      </c>
      <c r="AW658" s="293"/>
      <c r="AX658" s="292" t="s">
        <v>10</v>
      </c>
      <c r="AY658" s="293"/>
      <c r="AZ658" s="292" t="s">
        <v>11</v>
      </c>
      <c r="BA658" s="293"/>
      <c r="BB658" s="292" t="s">
        <v>12</v>
      </c>
      <c r="BC658" s="293"/>
      <c r="BD658" s="294" t="s">
        <v>40</v>
      </c>
      <c r="BE658" s="295"/>
      <c r="BF658" s="296" t="s">
        <v>41</v>
      </c>
      <c r="BG658" s="297"/>
      <c r="BI658" s="298" t="s">
        <v>0</v>
      </c>
      <c r="BJ658" s="292" t="s">
        <v>1</v>
      </c>
      <c r="BK658" s="293"/>
      <c r="BL658" s="292" t="s">
        <v>2</v>
      </c>
      <c r="BM658" s="293"/>
      <c r="BN658" s="292" t="s">
        <v>3</v>
      </c>
      <c r="BO658" s="293"/>
      <c r="BP658" s="292" t="s">
        <v>4</v>
      </c>
      <c r="BQ658" s="293"/>
      <c r="BR658" s="292" t="s">
        <v>5</v>
      </c>
      <c r="BS658" s="293"/>
      <c r="BT658" s="292" t="s">
        <v>6</v>
      </c>
      <c r="BU658" s="293"/>
      <c r="BV658" s="292" t="s">
        <v>7</v>
      </c>
      <c r="BW658" s="293"/>
      <c r="BX658" s="292" t="s">
        <v>8</v>
      </c>
      <c r="BY658" s="293"/>
      <c r="BZ658" s="292" t="s">
        <v>9</v>
      </c>
      <c r="CA658" s="293"/>
      <c r="CB658" s="292" t="s">
        <v>10</v>
      </c>
      <c r="CC658" s="293"/>
      <c r="CD658" s="292" t="s">
        <v>11</v>
      </c>
      <c r="CE658" s="293"/>
      <c r="CF658" s="292" t="s">
        <v>12</v>
      </c>
      <c r="CG658" s="293"/>
      <c r="CH658" s="294" t="s">
        <v>40</v>
      </c>
      <c r="CI658" s="295"/>
      <c r="CJ658" s="292" t="s">
        <v>41</v>
      </c>
      <c r="CK658" s="293"/>
    </row>
    <row r="659" spans="1:89" ht="15" thickTop="1" thickBot="1" x14ac:dyDescent="0.3">
      <c r="A659" s="299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9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9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3.5" thickTop="1" x14ac:dyDescent="0.2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5" t="str">
        <f>$AE$9</f>
        <v>07:00 - 07:59</v>
      </c>
      <c r="AF660" s="126">
        <f>SUMIF($A$9:$A$32,$AE660,B$660:B$683)</f>
        <v>940</v>
      </c>
      <c r="AG660" s="186">
        <f t="shared" ref="AG660:AV662" si="12339">SUMIF($A$9:$A$32,$AE660,C$660:C$683)</f>
        <v>486</v>
      </c>
      <c r="AH660" s="127">
        <f t="shared" si="12339"/>
        <v>369</v>
      </c>
      <c r="AI660" s="180">
        <f t="shared" si="12339"/>
        <v>278</v>
      </c>
      <c r="AJ660" s="126">
        <f t="shared" si="12339"/>
        <v>1167</v>
      </c>
      <c r="AK660" s="128">
        <f t="shared" si="12339"/>
        <v>533</v>
      </c>
      <c r="AL660" s="127">
        <f t="shared" si="12339"/>
        <v>1180</v>
      </c>
      <c r="AM660" s="180">
        <f t="shared" si="12339"/>
        <v>839</v>
      </c>
      <c r="AN660" s="126">
        <f t="shared" si="12339"/>
        <v>128</v>
      </c>
      <c r="AO660" s="128">
        <f t="shared" si="12339"/>
        <v>357</v>
      </c>
      <c r="AP660" s="127">
        <f t="shared" si="12339"/>
        <v>357</v>
      </c>
      <c r="AQ660" s="126">
        <f t="shared" si="12339"/>
        <v>1015</v>
      </c>
      <c r="AR660" s="179">
        <f t="shared" si="12339"/>
        <v>1082</v>
      </c>
      <c r="AS660" s="181">
        <f t="shared" si="12339"/>
        <v>1494</v>
      </c>
      <c r="AT660" s="126">
        <f t="shared" si="12339"/>
        <v>753</v>
      </c>
      <c r="AU660" s="128">
        <f t="shared" si="12339"/>
        <v>716</v>
      </c>
      <c r="AV660" s="127">
        <f t="shared" si="12339"/>
        <v>880</v>
      </c>
      <c r="AW660" s="180">
        <f t="shared" ref="AW660:BE662" si="12340">SUMIF($A$9:$A$32,$AE660,S$660:S$683)</f>
        <v>620</v>
      </c>
      <c r="AX660" s="126">
        <f t="shared" si="12340"/>
        <v>113</v>
      </c>
      <c r="AY660" s="128">
        <f t="shared" si="12340"/>
        <v>349</v>
      </c>
      <c r="AZ660" s="127">
        <f t="shared" si="12340"/>
        <v>394</v>
      </c>
      <c r="BA660" s="180">
        <f t="shared" si="12340"/>
        <v>645</v>
      </c>
      <c r="BB660" s="126">
        <f t="shared" si="12340"/>
        <v>497</v>
      </c>
      <c r="BC660" s="128">
        <f t="shared" si="12340"/>
        <v>581</v>
      </c>
      <c r="BD660" s="184">
        <f t="shared" si="12340"/>
        <v>1063</v>
      </c>
      <c r="BE660" s="185">
        <f t="shared" si="12340"/>
        <v>944</v>
      </c>
      <c r="BF660" s="170">
        <f>AF660+AH660+AJ660+AL660+AN660+AP660+AR660+AT660+AV660+AX660+AZ660+BB660+BD660</f>
        <v>8923</v>
      </c>
      <c r="BG660" s="171">
        <f>AG660+AI660+AK660+AM660+AO660+AQ660+AS660+AU660+AW660+AY660+BA660+BC660+BE660</f>
        <v>8857</v>
      </c>
      <c r="BI660" s="125" t="s">
        <v>16</v>
      </c>
      <c r="BJ660" s="129">
        <f>B660/B684</f>
        <v>0</v>
      </c>
      <c r="BK660" s="130">
        <f t="shared" ref="BK660" si="12341">C660/C684</f>
        <v>0</v>
      </c>
      <c r="BL660" s="131">
        <f t="shared" ref="BL660" si="12342">D660/D684</f>
        <v>0</v>
      </c>
      <c r="BM660" s="132">
        <f t="shared" ref="BM660" si="12343">E660/E684</f>
        <v>0</v>
      </c>
      <c r="BN660" s="129">
        <f t="shared" ref="BN660" si="12344">F660/F684</f>
        <v>0</v>
      </c>
      <c r="BO660" s="130">
        <f t="shared" ref="BO660" si="12345">G660/G684</f>
        <v>0</v>
      </c>
      <c r="BP660" s="131">
        <f t="shared" ref="BP660" si="12346">H660/H684</f>
        <v>0</v>
      </c>
      <c r="BQ660" s="132">
        <f t="shared" ref="BQ660" si="12347">I660/I684</f>
        <v>0</v>
      </c>
      <c r="BR660" s="129">
        <f t="shared" ref="BR660" si="12348">J660/J684</f>
        <v>0</v>
      </c>
      <c r="BS660" s="130">
        <f t="shared" ref="BS660" si="12349">K660/K684</f>
        <v>0</v>
      </c>
      <c r="BT660" s="131">
        <f t="shared" ref="BT660" si="12350">L660/L684</f>
        <v>0</v>
      </c>
      <c r="BU660" s="129">
        <f t="shared" ref="BU660" si="12351">M660/M684</f>
        <v>0</v>
      </c>
      <c r="BV660" s="133">
        <f t="shared" ref="BV660" si="12352">N660/N684</f>
        <v>0</v>
      </c>
      <c r="BW660" s="134">
        <f t="shared" ref="BW660" si="12353">O660/O684</f>
        <v>0</v>
      </c>
      <c r="BX660" s="129">
        <f t="shared" ref="BX660" si="12354">P660/P684</f>
        <v>0</v>
      </c>
      <c r="BY660" s="130">
        <f t="shared" ref="BY660" si="12355">Q660/Q684</f>
        <v>0</v>
      </c>
      <c r="BZ660" s="131">
        <f t="shared" ref="BZ660" si="12356">R660/R684</f>
        <v>0</v>
      </c>
      <c r="CA660" s="132">
        <f t="shared" ref="CA660" si="12357">S660/S684</f>
        <v>0</v>
      </c>
      <c r="CB660" s="129">
        <f t="shared" ref="CB660" si="12358">T660/T684</f>
        <v>0</v>
      </c>
      <c r="CC660" s="130">
        <f t="shared" ref="CC660" si="12359">U660/U684</f>
        <v>0</v>
      </c>
      <c r="CD660" s="131">
        <f t="shared" ref="CD660" si="12360">V660/V684</f>
        <v>0</v>
      </c>
      <c r="CE660" s="132">
        <f t="shared" ref="CE660" si="12361">W660/W684</f>
        <v>0</v>
      </c>
      <c r="CF660" s="129">
        <f t="shared" ref="CF660" si="12362">X660/X684</f>
        <v>0</v>
      </c>
      <c r="CG660" s="130">
        <f t="shared" ref="CG660" si="12363">Y660/Y684</f>
        <v>0</v>
      </c>
      <c r="CH660" s="131">
        <f t="shared" ref="CH660" si="12364">Z660/Z684</f>
        <v>0</v>
      </c>
      <c r="CI660" s="129">
        <f t="shared" ref="CI660" si="12365">AA660/AA684</f>
        <v>0</v>
      </c>
      <c r="CJ660" s="135">
        <f t="shared" ref="CJ660" si="12366">AB660/AB684</f>
        <v>0</v>
      </c>
      <c r="CK660" s="136">
        <f t="shared" ref="CK660" si="12367">AC660/AC684</f>
        <v>0</v>
      </c>
    </row>
    <row r="661" spans="1:89" x14ac:dyDescent="0.2">
      <c r="A661" s="137" t="s">
        <v>17</v>
      </c>
      <c r="B661" s="189">
        <v>81</v>
      </c>
      <c r="C661" s="190">
        <v>0</v>
      </c>
      <c r="D661" s="191">
        <v>45</v>
      </c>
      <c r="E661" s="192">
        <v>0</v>
      </c>
      <c r="F661" s="189">
        <v>213</v>
      </c>
      <c r="G661" s="193">
        <v>0</v>
      </c>
      <c r="H661" s="191">
        <v>163</v>
      </c>
      <c r="I661" s="192">
        <v>14</v>
      </c>
      <c r="J661" s="189">
        <v>7</v>
      </c>
      <c r="K661" s="193">
        <v>5</v>
      </c>
      <c r="L661" s="191">
        <v>4</v>
      </c>
      <c r="M661" s="189">
        <v>14</v>
      </c>
      <c r="N661" s="194">
        <v>79</v>
      </c>
      <c r="O661" s="195">
        <v>33</v>
      </c>
      <c r="P661" s="189">
        <v>22</v>
      </c>
      <c r="Q661" s="193">
        <v>0</v>
      </c>
      <c r="R661" s="191">
        <v>11</v>
      </c>
      <c r="S661" s="192">
        <v>0</v>
      </c>
      <c r="T661" s="189">
        <v>0</v>
      </c>
      <c r="U661" s="193">
        <v>0</v>
      </c>
      <c r="V661" s="191">
        <v>0</v>
      </c>
      <c r="W661" s="192">
        <v>0</v>
      </c>
      <c r="X661" s="189">
        <v>1</v>
      </c>
      <c r="Y661" s="193">
        <v>0</v>
      </c>
      <c r="Z661" s="191">
        <v>0</v>
      </c>
      <c r="AA661" s="189">
        <v>0</v>
      </c>
      <c r="AB661" s="172">
        <f>SUM(B661,D661,F661,H661,J661,L661,N661,P661,R661,T661,V661,X661,Z661)</f>
        <v>626</v>
      </c>
      <c r="AC661" s="173">
        <f t="shared" ref="AC661:AC683" si="12368">SUM(C661,E661,G661,I661,K661,M661,O661,Q661,S661,U661,W661,Y661,AA661)</f>
        <v>66</v>
      </c>
      <c r="AE661" s="277" t="str">
        <f>$AE$10</f>
        <v>08:00 - 08:59</v>
      </c>
      <c r="AF661" s="126">
        <f>SUMIF($A$9:$A$32,$AE661,B$660:B$683)</f>
        <v>687</v>
      </c>
      <c r="AG661" s="190">
        <f t="shared" si="12339"/>
        <v>475</v>
      </c>
      <c r="AH661" s="191">
        <f t="shared" si="12339"/>
        <v>265</v>
      </c>
      <c r="AI661" s="192">
        <f t="shared" si="12339"/>
        <v>268</v>
      </c>
      <c r="AJ661" s="278">
        <f t="shared" si="12339"/>
        <v>1045</v>
      </c>
      <c r="AK661" s="193">
        <f t="shared" si="12339"/>
        <v>426</v>
      </c>
      <c r="AL661" s="191">
        <f t="shared" si="12339"/>
        <v>976</v>
      </c>
      <c r="AM661" s="192">
        <f t="shared" si="12339"/>
        <v>733</v>
      </c>
      <c r="AN661" s="278">
        <f t="shared" si="12339"/>
        <v>115</v>
      </c>
      <c r="AO661" s="193">
        <f t="shared" si="12339"/>
        <v>315</v>
      </c>
      <c r="AP661" s="191">
        <f t="shared" si="12339"/>
        <v>300</v>
      </c>
      <c r="AQ661" s="278">
        <f t="shared" si="12339"/>
        <v>799</v>
      </c>
      <c r="AR661" s="194">
        <f t="shared" si="12339"/>
        <v>926</v>
      </c>
      <c r="AS661" s="195">
        <f t="shared" si="12339"/>
        <v>1324</v>
      </c>
      <c r="AT661" s="278">
        <f t="shared" si="12339"/>
        <v>561</v>
      </c>
      <c r="AU661" s="193">
        <f t="shared" si="12339"/>
        <v>522</v>
      </c>
      <c r="AV661" s="191">
        <f t="shared" si="12339"/>
        <v>780</v>
      </c>
      <c r="AW661" s="192">
        <f t="shared" si="12340"/>
        <v>565</v>
      </c>
      <c r="AX661" s="278">
        <f t="shared" si="12340"/>
        <v>112</v>
      </c>
      <c r="AY661" s="193">
        <f t="shared" si="12340"/>
        <v>283</v>
      </c>
      <c r="AZ661" s="191">
        <f t="shared" si="12340"/>
        <v>338</v>
      </c>
      <c r="BA661" s="192">
        <f t="shared" si="12340"/>
        <v>739</v>
      </c>
      <c r="BB661" s="278">
        <f t="shared" si="12340"/>
        <v>468</v>
      </c>
      <c r="BC661" s="193">
        <f t="shared" si="12340"/>
        <v>458</v>
      </c>
      <c r="BD661" s="191">
        <f t="shared" si="12340"/>
        <v>777</v>
      </c>
      <c r="BE661" s="278">
        <f t="shared" si="12340"/>
        <v>834</v>
      </c>
      <c r="BF661" s="172">
        <f>SUM(AF661,AH661,AJ661,AL661,AN661,AP661,AR661,AT661,AV661,AX661,AZ661,BB661,BD661)</f>
        <v>7350</v>
      </c>
      <c r="BG661" s="173">
        <f>SUM(AG661,AI661,AK661,AM661,AO661,AQ661,AS661,AU661,AW661,AY661,BA661,BC661,BE661)</f>
        <v>7741</v>
      </c>
      <c r="BI661" s="137" t="s">
        <v>17</v>
      </c>
      <c r="BJ661" s="129">
        <f>B661/B684</f>
        <v>1.1095890410958905E-2</v>
      </c>
      <c r="BK661" s="130">
        <f t="shared" ref="BK661" si="12369">C661/C684</f>
        <v>0</v>
      </c>
      <c r="BL661" s="131">
        <f t="shared" ref="BL661" si="12370">D661/D684</f>
        <v>1.3489208633093525E-2</v>
      </c>
      <c r="BM661" s="132">
        <f t="shared" ref="BM661" si="12371">E661/E684</f>
        <v>0</v>
      </c>
      <c r="BN661" s="129">
        <f t="shared" ref="BN661" si="12372">F661/F684</f>
        <v>2.1210914160525791E-2</v>
      </c>
      <c r="BO661" s="130">
        <f t="shared" ref="BO661" si="12373">G661/G684</f>
        <v>0</v>
      </c>
      <c r="BP661" s="131">
        <f t="shared" ref="BP661" si="12374">H661/H684</f>
        <v>1.3839361521480726E-2</v>
      </c>
      <c r="BQ661" s="132">
        <f t="shared" ref="BQ661" si="12375">I661/I684</f>
        <v>1.1187470033562411E-3</v>
      </c>
      <c r="BR661" s="129">
        <f t="shared" ref="BR661" si="12376">J661/J684</f>
        <v>2.944888514934792E-3</v>
      </c>
      <c r="BS661" s="130">
        <f t="shared" ref="BS661" si="12377">K661/K684</f>
        <v>2.1231422505307855E-3</v>
      </c>
      <c r="BT661" s="131">
        <f t="shared" ref="BT661" si="12378">L661/L684</f>
        <v>5.8685446009389673E-4</v>
      </c>
      <c r="BU661" s="129">
        <f t="shared" ref="BU661" si="12379">M661/M684</f>
        <v>2.0986358866736622E-3</v>
      </c>
      <c r="BV661" s="133">
        <f t="shared" ref="BV661" si="12380">N661/N684</f>
        <v>5.771478667445938E-3</v>
      </c>
      <c r="BW661" s="134">
        <f t="shared" ref="BW661" si="12381">O661/O684</f>
        <v>2.4606666169562298E-3</v>
      </c>
      <c r="BX661" s="129">
        <f t="shared" ref="BX661" si="12382">P661/P684</f>
        <v>3.1600114909508762E-3</v>
      </c>
      <c r="BY661" s="130">
        <f t="shared" ref="BY661" si="12383">Q661/Q684</f>
        <v>0</v>
      </c>
      <c r="BZ661" s="131">
        <f t="shared" ref="BZ661" si="12384">R661/R684</f>
        <v>1.3341419041843542E-3</v>
      </c>
      <c r="CA661" s="132">
        <f t="shared" ref="CA661" si="12385">S661/S684</f>
        <v>0</v>
      </c>
      <c r="CB661" s="129">
        <f t="shared" ref="CB661" si="12386">T661/T684</f>
        <v>0</v>
      </c>
      <c r="CC661" s="130">
        <f t="shared" ref="CC661" si="12387">U661/U684</f>
        <v>0</v>
      </c>
      <c r="CD661" s="131">
        <f t="shared" ref="CD661" si="12388">V661/V684</f>
        <v>0</v>
      </c>
      <c r="CE661" s="132">
        <f t="shared" ref="CE661" si="12389">W661/W684</f>
        <v>0</v>
      </c>
      <c r="CF661" s="129">
        <f t="shared" ref="CF661" si="12390">X661/X684</f>
        <v>1.6561775422325274E-4</v>
      </c>
      <c r="CG661" s="130">
        <f t="shared" ref="CG661" si="12391">Y661/Y684</f>
        <v>0</v>
      </c>
      <c r="CH661" s="131">
        <f t="shared" ref="CH661" si="12392">Z661/Z684</f>
        <v>0</v>
      </c>
      <c r="CI661" s="129">
        <f t="shared" ref="CI661" si="12393">AA661/AA684</f>
        <v>0</v>
      </c>
      <c r="CJ661" s="135">
        <f t="shared" ref="CJ661" si="12394">AB661/AB684</f>
        <v>6.4950560795177473E-3</v>
      </c>
      <c r="CK661" s="136">
        <f t="shared" ref="CK661" si="12395">AC661/AC684</f>
        <v>6.8602789846787104E-4</v>
      </c>
    </row>
    <row r="662" spans="1:89" ht="13.5" thickBot="1" x14ac:dyDescent="0.25">
      <c r="A662" s="146" t="s">
        <v>18</v>
      </c>
      <c r="B662" s="196">
        <v>503</v>
      </c>
      <c r="C662" s="197">
        <v>0</v>
      </c>
      <c r="D662" s="198">
        <v>204</v>
      </c>
      <c r="E662" s="199">
        <v>39</v>
      </c>
      <c r="F662" s="196">
        <v>914</v>
      </c>
      <c r="G662" s="200">
        <v>156</v>
      </c>
      <c r="H662" s="198">
        <v>675</v>
      </c>
      <c r="I662" s="199">
        <v>255</v>
      </c>
      <c r="J662" s="196">
        <v>35</v>
      </c>
      <c r="K662" s="200">
        <v>78</v>
      </c>
      <c r="L662" s="198">
        <v>137</v>
      </c>
      <c r="M662" s="196">
        <v>313</v>
      </c>
      <c r="N662" s="201">
        <v>564</v>
      </c>
      <c r="O662" s="202">
        <v>644</v>
      </c>
      <c r="P662" s="196">
        <v>268</v>
      </c>
      <c r="Q662" s="200">
        <v>415</v>
      </c>
      <c r="R662" s="198">
        <v>264</v>
      </c>
      <c r="S662" s="199">
        <v>350</v>
      </c>
      <c r="T662" s="196">
        <v>40</v>
      </c>
      <c r="U662" s="200">
        <v>150</v>
      </c>
      <c r="V662" s="198">
        <v>185</v>
      </c>
      <c r="W662" s="199">
        <v>361</v>
      </c>
      <c r="X662" s="196">
        <v>271</v>
      </c>
      <c r="Y662" s="200">
        <v>175</v>
      </c>
      <c r="Z662" s="198">
        <v>468</v>
      </c>
      <c r="AA662" s="196">
        <v>379</v>
      </c>
      <c r="AB662" s="172">
        <f t="shared" ref="AB662:AB683" si="12396">SUM(B662,D662,F662,H662,J662,L662,N662,P662,R662,T662,V662,X662,Z662)</f>
        <v>4528</v>
      </c>
      <c r="AC662" s="173">
        <f t="shared" si="12368"/>
        <v>3315</v>
      </c>
      <c r="AE662" s="275">
        <f>$AE$11</f>
        <v>0</v>
      </c>
      <c r="AF662" s="126">
        <f>SUMIF($A$9:$A$32,$AE662,B$660:B$683)</f>
        <v>0</v>
      </c>
      <c r="AG662" s="197">
        <f t="shared" si="12339"/>
        <v>0</v>
      </c>
      <c r="AH662" s="198">
        <f t="shared" si="12339"/>
        <v>0</v>
      </c>
      <c r="AI662" s="199">
        <f t="shared" si="12339"/>
        <v>0</v>
      </c>
      <c r="AJ662" s="196">
        <f t="shared" si="12339"/>
        <v>0</v>
      </c>
      <c r="AK662" s="200">
        <f t="shared" si="12339"/>
        <v>0</v>
      </c>
      <c r="AL662" s="198">
        <f t="shared" si="12339"/>
        <v>0</v>
      </c>
      <c r="AM662" s="199">
        <f t="shared" si="12339"/>
        <v>0</v>
      </c>
      <c r="AN662" s="196">
        <f t="shared" si="12339"/>
        <v>0</v>
      </c>
      <c r="AO662" s="200">
        <f t="shared" si="12339"/>
        <v>0</v>
      </c>
      <c r="AP662" s="198">
        <f t="shared" si="12339"/>
        <v>0</v>
      </c>
      <c r="AQ662" s="196">
        <f t="shared" si="12339"/>
        <v>0</v>
      </c>
      <c r="AR662" s="201">
        <f t="shared" si="12339"/>
        <v>0</v>
      </c>
      <c r="AS662" s="202">
        <f t="shared" si="12339"/>
        <v>0</v>
      </c>
      <c r="AT662" s="196">
        <f t="shared" si="12339"/>
        <v>0</v>
      </c>
      <c r="AU662" s="200">
        <f t="shared" si="12339"/>
        <v>0</v>
      </c>
      <c r="AV662" s="198">
        <f t="shared" si="12339"/>
        <v>0</v>
      </c>
      <c r="AW662" s="199">
        <f t="shared" si="12340"/>
        <v>0</v>
      </c>
      <c r="AX662" s="196">
        <f t="shared" si="12340"/>
        <v>0</v>
      </c>
      <c r="AY662" s="200">
        <f t="shared" si="12340"/>
        <v>0</v>
      </c>
      <c r="AZ662" s="198">
        <f t="shared" si="12340"/>
        <v>0</v>
      </c>
      <c r="BA662" s="199">
        <f t="shared" si="12340"/>
        <v>0</v>
      </c>
      <c r="BB662" s="196">
        <f t="shared" si="12340"/>
        <v>0</v>
      </c>
      <c r="BC662" s="200">
        <f t="shared" si="12340"/>
        <v>0</v>
      </c>
      <c r="BD662" s="198">
        <f t="shared" si="12340"/>
        <v>0</v>
      </c>
      <c r="BE662" s="196">
        <f t="shared" si="12340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6.8904109589041099E-2</v>
      </c>
      <c r="BK662" s="130">
        <f t="shared" ref="BK662" si="12397">C662/C684</f>
        <v>0</v>
      </c>
      <c r="BL662" s="131">
        <f t="shared" ref="BL662" si="12398">D662/D684</f>
        <v>6.1151079136690649E-2</v>
      </c>
      <c r="BM662" s="132">
        <f t="shared" ref="BM662" si="12399">E662/E684</f>
        <v>1.1111111111111112E-2</v>
      </c>
      <c r="BN662" s="129">
        <f t="shared" ref="BN662" si="12400">F662/F684</f>
        <v>9.1017725552678744E-2</v>
      </c>
      <c r="BO662" s="130">
        <f t="shared" ref="BO662" si="12401">G662/G684</f>
        <v>1.7163604356914951E-2</v>
      </c>
      <c r="BP662" s="131">
        <f t="shared" ref="BP662" si="12402">H662/H684</f>
        <v>5.7310239429444729E-2</v>
      </c>
      <c r="BQ662" s="132">
        <f t="shared" ref="BQ662" si="12403">I662/I684</f>
        <v>2.0377177561131533E-2</v>
      </c>
      <c r="BR662" s="129">
        <f t="shared" ref="BR662" si="12404">J662/J684</f>
        <v>1.4724442574673959E-2</v>
      </c>
      <c r="BS662" s="130">
        <f t="shared" ref="BS662" si="12405">K662/K684</f>
        <v>3.3121019108280254E-2</v>
      </c>
      <c r="BT662" s="131">
        <f t="shared" ref="BT662" si="12406">L662/L684</f>
        <v>2.0099765258215961E-2</v>
      </c>
      <c r="BU662" s="129">
        <f t="shared" ref="BU662" si="12407">M662/M684</f>
        <v>4.691950232348973E-2</v>
      </c>
      <c r="BV662" s="133">
        <f t="shared" ref="BV662" si="12408">N662/N684</f>
        <v>4.1203974284044417E-2</v>
      </c>
      <c r="BW662" s="134">
        <f t="shared" ref="BW662" si="12409">O662/O684</f>
        <v>4.8020281858176125E-2</v>
      </c>
      <c r="BX662" s="129">
        <f t="shared" ref="BX662" si="12410">P662/P684</f>
        <v>3.8494685435219764E-2</v>
      </c>
      <c r="BY662" s="130">
        <f t="shared" ref="BY662" si="12411">Q662/Q684</f>
        <v>6.0637054354178842E-2</v>
      </c>
      <c r="BZ662" s="131">
        <f t="shared" ref="BZ662" si="12412">R662/R684</f>
        <v>3.2019405700424497E-2</v>
      </c>
      <c r="CA662" s="132">
        <f t="shared" ref="CA662" si="12413">S662/S684</f>
        <v>4.167658966420576E-2</v>
      </c>
      <c r="CB662" s="129">
        <f t="shared" ref="CB662" si="12414">T662/T684</f>
        <v>2.2185246810870772E-2</v>
      </c>
      <c r="CC662" s="130">
        <f t="shared" ref="CC662" si="12415">U662/U684</f>
        <v>7.5452716297786715E-2</v>
      </c>
      <c r="CD662" s="131">
        <f t="shared" ref="CD662" si="12416">V662/V684</f>
        <v>2.8209820067093626E-2</v>
      </c>
      <c r="CE662" s="132">
        <f t="shared" ref="CE662" si="12417">W662/W684</f>
        <v>4.8436871058634104E-2</v>
      </c>
      <c r="CF662" s="129">
        <f t="shared" ref="CF662" si="12418">X662/X684</f>
        <v>4.4882411394501491E-2</v>
      </c>
      <c r="CG662" s="130">
        <f t="shared" ref="CG662" si="12419">Y662/Y684</f>
        <v>4.5513654096228866E-2</v>
      </c>
      <c r="CH662" s="131">
        <f t="shared" ref="CH662" si="12420">Z662/Z684</f>
        <v>4.0916244098618638E-2</v>
      </c>
      <c r="CI662" s="129">
        <f t="shared" ref="CI662" si="12421">AA662/AA684</f>
        <v>3.0918583782019907E-2</v>
      </c>
      <c r="CJ662" s="135">
        <f t="shared" ref="CJ662" si="12422">AB662/AB684</f>
        <v>4.6980213942582047E-2</v>
      </c>
      <c r="CK662" s="136">
        <f t="shared" ref="CK662" si="12423">AC662/AC684</f>
        <v>3.4457310354863525E-2</v>
      </c>
    </row>
    <row r="663" spans="1:89" ht="14.25" thickTop="1" thickBot="1" x14ac:dyDescent="0.25">
      <c r="A663" s="137" t="s">
        <v>19</v>
      </c>
      <c r="B663" s="189">
        <v>898</v>
      </c>
      <c r="C663" s="190">
        <v>458</v>
      </c>
      <c r="D663" s="191">
        <v>326</v>
      </c>
      <c r="E663" s="192">
        <v>218</v>
      </c>
      <c r="F663" s="189">
        <v>1219</v>
      </c>
      <c r="G663" s="193">
        <v>515</v>
      </c>
      <c r="H663" s="191">
        <v>1111</v>
      </c>
      <c r="I663" s="192">
        <v>630</v>
      </c>
      <c r="J663" s="189">
        <v>80</v>
      </c>
      <c r="K663" s="193">
        <v>246</v>
      </c>
      <c r="L663" s="191">
        <v>280</v>
      </c>
      <c r="M663" s="189">
        <v>700</v>
      </c>
      <c r="N663" s="194">
        <v>1086</v>
      </c>
      <c r="O663" s="195">
        <v>1282</v>
      </c>
      <c r="P663" s="189">
        <v>555</v>
      </c>
      <c r="Q663" s="193">
        <v>633</v>
      </c>
      <c r="R663" s="191">
        <v>669</v>
      </c>
      <c r="S663" s="192">
        <v>587</v>
      </c>
      <c r="T663" s="189">
        <v>110</v>
      </c>
      <c r="U663" s="193">
        <v>238</v>
      </c>
      <c r="V663" s="191">
        <v>306</v>
      </c>
      <c r="W663" s="192">
        <v>639</v>
      </c>
      <c r="X663" s="189">
        <v>537</v>
      </c>
      <c r="Y663" s="193">
        <v>433</v>
      </c>
      <c r="Z663" s="191">
        <v>960</v>
      </c>
      <c r="AA663" s="189">
        <v>902</v>
      </c>
      <c r="AB663" s="172">
        <f t="shared" si="12396"/>
        <v>8137</v>
      </c>
      <c r="AC663" s="173">
        <f t="shared" si="12368"/>
        <v>7481</v>
      </c>
      <c r="AE663" s="269" t="s">
        <v>13</v>
      </c>
      <c r="AF663" s="20">
        <f t="shared" ref="AF663:BG663" si="12424">SUM(AF660:AF662)</f>
        <v>1627</v>
      </c>
      <c r="AG663" s="21">
        <f t="shared" si="12424"/>
        <v>961</v>
      </c>
      <c r="AH663" s="20">
        <f t="shared" si="12424"/>
        <v>634</v>
      </c>
      <c r="AI663" s="21">
        <f t="shared" si="12424"/>
        <v>546</v>
      </c>
      <c r="AJ663" s="20">
        <f t="shared" si="12424"/>
        <v>2212</v>
      </c>
      <c r="AK663" s="21">
        <f t="shared" si="12424"/>
        <v>959</v>
      </c>
      <c r="AL663" s="20">
        <f t="shared" si="12424"/>
        <v>2156</v>
      </c>
      <c r="AM663" s="21">
        <f t="shared" si="12424"/>
        <v>1572</v>
      </c>
      <c r="AN663" s="20">
        <f t="shared" si="12424"/>
        <v>243</v>
      </c>
      <c r="AO663" s="21">
        <f t="shared" si="12424"/>
        <v>672</v>
      </c>
      <c r="AP663" s="20">
        <f t="shared" si="12424"/>
        <v>657</v>
      </c>
      <c r="AQ663" s="21">
        <f t="shared" si="12424"/>
        <v>1814</v>
      </c>
      <c r="AR663" s="20">
        <f t="shared" si="12424"/>
        <v>2008</v>
      </c>
      <c r="AS663" s="21">
        <f t="shared" si="12424"/>
        <v>2818</v>
      </c>
      <c r="AT663" s="20">
        <f t="shared" si="12424"/>
        <v>1314</v>
      </c>
      <c r="AU663" s="21">
        <f t="shared" si="12424"/>
        <v>1238</v>
      </c>
      <c r="AV663" s="20">
        <f t="shared" si="12424"/>
        <v>1660</v>
      </c>
      <c r="AW663" s="21">
        <f t="shared" si="12424"/>
        <v>1185</v>
      </c>
      <c r="AX663" s="20">
        <f t="shared" si="12424"/>
        <v>225</v>
      </c>
      <c r="AY663" s="21">
        <f t="shared" si="12424"/>
        <v>632</v>
      </c>
      <c r="AZ663" s="20">
        <f t="shared" si="12424"/>
        <v>732</v>
      </c>
      <c r="BA663" s="21">
        <f t="shared" si="12424"/>
        <v>1384</v>
      </c>
      <c r="BB663" s="20">
        <f t="shared" si="12424"/>
        <v>965</v>
      </c>
      <c r="BC663" s="21">
        <f t="shared" si="12424"/>
        <v>1039</v>
      </c>
      <c r="BD663" s="20">
        <f t="shared" si="12424"/>
        <v>1840</v>
      </c>
      <c r="BE663" s="21">
        <f t="shared" si="12424"/>
        <v>1778</v>
      </c>
      <c r="BF663" s="174">
        <f t="shared" si="12424"/>
        <v>16273</v>
      </c>
      <c r="BG663" s="175">
        <f t="shared" si="12424"/>
        <v>16598</v>
      </c>
      <c r="BI663" s="137" t="s">
        <v>19</v>
      </c>
      <c r="BJ663" s="129">
        <f>B663/B684</f>
        <v>0.12301369863013699</v>
      </c>
      <c r="BK663" s="130">
        <f t="shared" ref="BK663" si="12425">C663/C684</f>
        <v>5.8195679796696313E-2</v>
      </c>
      <c r="BL663" s="131">
        <f t="shared" ref="BL663" si="12426">D663/D684</f>
        <v>9.772182254196643E-2</v>
      </c>
      <c r="BM663" s="132">
        <f t="shared" ref="BM663" si="12427">E663/E684</f>
        <v>6.2108262108262105E-2</v>
      </c>
      <c r="BN663" s="129">
        <f t="shared" ref="BN663" si="12428">F663/F684</f>
        <v>0.12139016132244573</v>
      </c>
      <c r="BO663" s="130">
        <f t="shared" ref="BO663" si="12429">G663/G684</f>
        <v>5.6661898998789748E-2</v>
      </c>
      <c r="BP663" s="131">
        <f t="shared" ref="BP663" si="12430">H663/H684</f>
        <v>9.4328408897945318E-2</v>
      </c>
      <c r="BQ663" s="132">
        <f t="shared" ref="BQ663" si="12431">I663/I684</f>
        <v>5.0343615151030849E-2</v>
      </c>
      <c r="BR663" s="129">
        <f t="shared" ref="BR663" si="12432">J663/J684</f>
        <v>3.3655868742111905E-2</v>
      </c>
      <c r="BS663" s="130">
        <f t="shared" ref="BS663" si="12433">K663/K684</f>
        <v>0.10445859872611465</v>
      </c>
      <c r="BT663" s="131">
        <f t="shared" ref="BT663" si="12434">L663/L684</f>
        <v>4.1079812206572773E-2</v>
      </c>
      <c r="BU663" s="129">
        <f t="shared" ref="BU663" si="12435">M663/M684</f>
        <v>0.1049317943336831</v>
      </c>
      <c r="BV663" s="133">
        <f t="shared" ref="BV663" si="12436">N663/N684</f>
        <v>7.9339567504383396E-2</v>
      </c>
      <c r="BW663" s="134">
        <f t="shared" ref="BW663" si="12437">O663/O684</f>
        <v>9.5593169785996565E-2</v>
      </c>
      <c r="BX663" s="129">
        <f t="shared" ref="BX663" si="12438">P663/P684</f>
        <v>7.9718471703533467E-2</v>
      </c>
      <c r="BY663" s="130">
        <f t="shared" ref="BY663" si="12439">Q663/Q684</f>
        <v>9.2489772063120979E-2</v>
      </c>
      <c r="BZ663" s="131">
        <f t="shared" ref="BZ663" si="12440">R663/R684</f>
        <v>8.114008489993936E-2</v>
      </c>
      <c r="CA663" s="132">
        <f t="shared" ref="CA663" si="12441">S663/S684</f>
        <v>6.9897594665396523E-2</v>
      </c>
      <c r="CB663" s="129">
        <f t="shared" ref="CB663" si="12442">T663/T684</f>
        <v>6.1009428729894621E-2</v>
      </c>
      <c r="CC663" s="130">
        <f t="shared" ref="CC663" si="12443">U663/U684</f>
        <v>0.11971830985915492</v>
      </c>
      <c r="CD663" s="131">
        <f t="shared" ref="CD663" si="12444">V663/V684</f>
        <v>4.6660567246111617E-2</v>
      </c>
      <c r="CE663" s="132">
        <f t="shared" ref="CE663" si="12445">W663/W684</f>
        <v>8.5737286998524079E-2</v>
      </c>
      <c r="CF663" s="129">
        <f t="shared" ref="CF663" si="12446">X663/X684</f>
        <v>8.8936734017886723E-2</v>
      </c>
      <c r="CG663" s="130">
        <f t="shared" ref="CG663" si="12447">Y663/Y684</f>
        <v>0.11261378413524058</v>
      </c>
      <c r="CH663" s="131">
        <f t="shared" ref="CH663" si="12448">Z663/Z684</f>
        <v>8.3930757125371569E-2</v>
      </c>
      <c r="CI663" s="129">
        <f t="shared" ref="CI663" si="12449">AA663/AA684</f>
        <v>7.35845978136727E-2</v>
      </c>
      <c r="CJ663" s="135">
        <f t="shared" ref="CJ663" si="12450">AB663/AB684</f>
        <v>8.4425353544785794E-2</v>
      </c>
      <c r="CK663" s="136">
        <f t="shared" ref="CK663" si="12451">AC663/AC684</f>
        <v>7.7760222855123379E-2</v>
      </c>
    </row>
    <row r="664" spans="1:89" ht="13.5" thickTop="1" x14ac:dyDescent="0.2">
      <c r="A664" s="146" t="s">
        <v>20</v>
      </c>
      <c r="B664" s="196">
        <v>940</v>
      </c>
      <c r="C664" s="197">
        <v>486</v>
      </c>
      <c r="D664" s="198">
        <v>369</v>
      </c>
      <c r="E664" s="199">
        <v>278</v>
      </c>
      <c r="F664" s="196">
        <v>1167</v>
      </c>
      <c r="G664" s="200">
        <v>533</v>
      </c>
      <c r="H664" s="198">
        <v>1180</v>
      </c>
      <c r="I664" s="199">
        <v>839</v>
      </c>
      <c r="J664" s="196">
        <v>128</v>
      </c>
      <c r="K664" s="200">
        <v>357</v>
      </c>
      <c r="L664" s="198">
        <v>357</v>
      </c>
      <c r="M664" s="196">
        <v>1015</v>
      </c>
      <c r="N664" s="201">
        <v>1082</v>
      </c>
      <c r="O664" s="202">
        <v>1494</v>
      </c>
      <c r="P664" s="196">
        <v>753</v>
      </c>
      <c r="Q664" s="200">
        <v>716</v>
      </c>
      <c r="R664" s="198">
        <v>880</v>
      </c>
      <c r="S664" s="199">
        <v>620</v>
      </c>
      <c r="T664" s="196">
        <v>113</v>
      </c>
      <c r="U664" s="200">
        <v>349</v>
      </c>
      <c r="V664" s="198">
        <v>394</v>
      </c>
      <c r="W664" s="199">
        <v>645</v>
      </c>
      <c r="X664" s="196">
        <v>497</v>
      </c>
      <c r="Y664" s="200">
        <v>581</v>
      </c>
      <c r="Z664" s="198">
        <v>1063</v>
      </c>
      <c r="AA664" s="196">
        <v>944</v>
      </c>
      <c r="AB664" s="172">
        <f t="shared" si="12396"/>
        <v>8923</v>
      </c>
      <c r="AC664" s="173">
        <f t="shared" si="12368"/>
        <v>8857</v>
      </c>
      <c r="BI664" s="146" t="s">
        <v>20</v>
      </c>
      <c r="BJ664" s="129">
        <f>B664/B684</f>
        <v>0.12876712328767123</v>
      </c>
      <c r="BK664" s="130">
        <f t="shared" ref="BK664" si="12452">C664/C684</f>
        <v>6.1753494282083862E-2</v>
      </c>
      <c r="BL664" s="131">
        <f t="shared" ref="BL664" si="12453">D664/D684</f>
        <v>0.11061151079136691</v>
      </c>
      <c r="BM664" s="132">
        <f t="shared" ref="BM664" si="12454">E664/E684</f>
        <v>7.9202279202279208E-2</v>
      </c>
      <c r="BN664" s="129">
        <f t="shared" ref="BN664" si="12455">F664/F684</f>
        <v>0.11621190997809201</v>
      </c>
      <c r="BO664" s="130">
        <f t="shared" ref="BO664" si="12456">G664/G684</f>
        <v>5.8642314886126083E-2</v>
      </c>
      <c r="BP664" s="131">
        <f t="shared" ref="BP664" si="12457">H664/H684</f>
        <v>0.10018678892851078</v>
      </c>
      <c r="BQ664" s="132">
        <f t="shared" ref="BQ664" si="12458">I664/I684</f>
        <v>6.7044909701134733E-2</v>
      </c>
      <c r="BR664" s="129">
        <f t="shared" ref="BR664" si="12459">J664/J684</f>
        <v>5.3849389987379051E-2</v>
      </c>
      <c r="BS664" s="130">
        <f t="shared" ref="BS664" si="12460">K664/K684</f>
        <v>0.15159235668789808</v>
      </c>
      <c r="BT664" s="131">
        <f t="shared" ref="BT664" si="12461">L664/L684</f>
        <v>5.2376760563380281E-2</v>
      </c>
      <c r="BU664" s="129">
        <f t="shared" ref="BU664" si="12462">M664/M684</f>
        <v>0.1521511017838405</v>
      </c>
      <c r="BV664" s="133">
        <f t="shared" ref="BV664" si="12463">N664/N684</f>
        <v>7.9047340736411453E-2</v>
      </c>
      <c r="BW664" s="134">
        <f t="shared" ref="BW664" si="12464">O664/O684</f>
        <v>0.11140108865856387</v>
      </c>
      <c r="BX664" s="129">
        <f t="shared" ref="BX664" si="12465">P664/P684</f>
        <v>0.10815857512209136</v>
      </c>
      <c r="BY664" s="130">
        <f t="shared" ref="BY664" si="12466">Q664/Q684</f>
        <v>0.10461718293395675</v>
      </c>
      <c r="BZ664" s="131">
        <f t="shared" ref="BZ664" si="12467">R664/R684</f>
        <v>0.10673135233474833</v>
      </c>
      <c r="CA664" s="132">
        <f t="shared" ref="CA664" si="12468">S664/S684</f>
        <v>7.3827101690878777E-2</v>
      </c>
      <c r="CB664" s="129">
        <f t="shared" ref="CB664" si="12469">T664/T684</f>
        <v>6.2673322240709928E-2</v>
      </c>
      <c r="CC664" s="130">
        <f t="shared" ref="CC664" si="12470">U664/U684</f>
        <v>0.17555331991951711</v>
      </c>
      <c r="CD664" s="131">
        <f t="shared" ref="CD664" si="12471">V664/V684</f>
        <v>6.0079292467215613E-2</v>
      </c>
      <c r="CE664" s="132">
        <f t="shared" ref="CE664" si="12472">W664/W684</f>
        <v>8.6542331946867029E-2</v>
      </c>
      <c r="CF664" s="129">
        <f t="shared" ref="CF664" si="12473">X664/X684</f>
        <v>8.2312023848956611E-2</v>
      </c>
      <c r="CG664" s="130">
        <f t="shared" ref="CG664" si="12474">Y664/Y684</f>
        <v>0.15110533159947984</v>
      </c>
      <c r="CH664" s="131">
        <f t="shared" ref="CH664" si="12475">Z664/Z684</f>
        <v>9.2935827941947893E-2</v>
      </c>
      <c r="CI664" s="129">
        <f t="shared" ref="CI664" si="12476">AA664/AA684</f>
        <v>7.7010931636482302E-2</v>
      </c>
      <c r="CJ664" s="135">
        <f t="shared" ref="CJ664" si="12477">AB664/AB684</f>
        <v>9.2580487855490196E-2</v>
      </c>
      <c r="CK664" s="136">
        <f t="shared" ref="CK664" si="12478">AC664/AC684</f>
        <v>9.2062865101968691E-2</v>
      </c>
    </row>
    <row r="665" spans="1:89" ht="13.5" thickBot="1" x14ac:dyDescent="0.25">
      <c r="A665" s="137" t="s">
        <v>21</v>
      </c>
      <c r="B665" s="189">
        <v>687</v>
      </c>
      <c r="C665" s="190">
        <v>475</v>
      </c>
      <c r="D665" s="191">
        <v>265</v>
      </c>
      <c r="E665" s="192">
        <v>268</v>
      </c>
      <c r="F665" s="189">
        <v>1045</v>
      </c>
      <c r="G665" s="193">
        <v>426</v>
      </c>
      <c r="H665" s="191">
        <v>976</v>
      </c>
      <c r="I665" s="192">
        <v>733</v>
      </c>
      <c r="J665" s="189">
        <v>115</v>
      </c>
      <c r="K665" s="193">
        <v>315</v>
      </c>
      <c r="L665" s="191">
        <v>300</v>
      </c>
      <c r="M665" s="189">
        <v>799</v>
      </c>
      <c r="N665" s="194">
        <v>926</v>
      </c>
      <c r="O665" s="195">
        <v>1324</v>
      </c>
      <c r="P665" s="189">
        <v>561</v>
      </c>
      <c r="Q665" s="193">
        <v>522</v>
      </c>
      <c r="R665" s="191">
        <v>780</v>
      </c>
      <c r="S665" s="192">
        <v>565</v>
      </c>
      <c r="T665" s="189">
        <v>112</v>
      </c>
      <c r="U665" s="193">
        <v>283</v>
      </c>
      <c r="V665" s="191">
        <v>338</v>
      </c>
      <c r="W665" s="192">
        <v>739</v>
      </c>
      <c r="X665" s="189">
        <v>468</v>
      </c>
      <c r="Y665" s="193">
        <v>458</v>
      </c>
      <c r="Z665" s="191">
        <v>777</v>
      </c>
      <c r="AA665" s="189">
        <v>834</v>
      </c>
      <c r="AB665" s="172">
        <f t="shared" si="12396"/>
        <v>7350</v>
      </c>
      <c r="AC665" s="173">
        <f t="shared" si="12368"/>
        <v>7741</v>
      </c>
      <c r="AE665" s="272" t="s">
        <v>85</v>
      </c>
      <c r="BI665" s="137" t="s">
        <v>21</v>
      </c>
      <c r="BJ665" s="129">
        <f>B665/B684</f>
        <v>9.4109589041095884E-2</v>
      </c>
      <c r="BK665" s="130">
        <f t="shared" ref="BK665" si="12479">C665/C684</f>
        <v>6.0355781448538752E-2</v>
      </c>
      <c r="BL665" s="131">
        <f t="shared" ref="BL665" si="12480">D665/D684</f>
        <v>7.9436450839328543E-2</v>
      </c>
      <c r="BM665" s="132">
        <f t="shared" ref="BM665" si="12481">E665/E684</f>
        <v>7.635327635327635E-2</v>
      </c>
      <c r="BN665" s="129">
        <f t="shared" ref="BN665" si="12482">F665/F684</f>
        <v>0.10406293567018522</v>
      </c>
      <c r="BO665" s="130">
        <f t="shared" ref="BO665" si="12483">G665/G684</f>
        <v>4.6869842666960058E-2</v>
      </c>
      <c r="BP665" s="131">
        <f t="shared" ref="BP665" si="12484">H665/H684</f>
        <v>8.2866361012056383E-2</v>
      </c>
      <c r="BQ665" s="132">
        <f t="shared" ref="BQ665" si="12485">I665/I684</f>
        <v>5.8574396675723193E-2</v>
      </c>
      <c r="BR665" s="129">
        <f t="shared" ref="BR665" si="12486">J665/J684</f>
        <v>4.8380311316785864E-2</v>
      </c>
      <c r="BS665" s="130">
        <f t="shared" ref="BS665" si="12487">K665/K684</f>
        <v>0.13375796178343949</v>
      </c>
      <c r="BT665" s="131">
        <f t="shared" ref="BT665" si="12488">L665/L684</f>
        <v>4.401408450704225E-2</v>
      </c>
      <c r="BU665" s="129">
        <f t="shared" ref="BU665" si="12489">M665/M684</f>
        <v>0.11977214810373257</v>
      </c>
      <c r="BV665" s="133">
        <f t="shared" ref="BV665" si="12490">N665/N684</f>
        <v>6.7650496785505554E-2</v>
      </c>
      <c r="BW665" s="134">
        <f t="shared" ref="BW665" si="12491">O665/O684</f>
        <v>9.8724927298486323E-2</v>
      </c>
      <c r="BX665" s="129">
        <f t="shared" ref="BX665" si="12492">P665/P684</f>
        <v>8.0580293019247337E-2</v>
      </c>
      <c r="BY665" s="130">
        <f t="shared" ref="BY665" si="12493">Q665/Q684</f>
        <v>7.6271186440677971E-2</v>
      </c>
      <c r="BZ665" s="131">
        <f t="shared" ref="BZ665" si="12494">R665/R684</f>
        <v>9.4602789569436019E-2</v>
      </c>
      <c r="CA665" s="132">
        <f t="shared" ref="CA665" si="12495">S665/S684</f>
        <v>6.7277923315075011E-2</v>
      </c>
      <c r="CB665" s="129">
        <f t="shared" ref="CB665" si="12496">T665/T684</f>
        <v>6.2118691070438159E-2</v>
      </c>
      <c r="CC665" s="130">
        <f t="shared" ref="CC665" si="12497">U665/U684</f>
        <v>0.14235412474849093</v>
      </c>
      <c r="CD665" s="131">
        <f t="shared" ref="CD665" si="12498">V665/V684</f>
        <v>5.1540103690149434E-2</v>
      </c>
      <c r="CE665" s="132">
        <f t="shared" ref="CE665" si="12499">W665/W684</f>
        <v>9.9154702804239908E-2</v>
      </c>
      <c r="CF665" s="129">
        <f t="shared" ref="CF665" si="12500">X665/X684</f>
        <v>7.7509108976482277E-2</v>
      </c>
      <c r="CG665" s="130">
        <f t="shared" ref="CG665" si="12501">Y665/Y684</f>
        <v>0.11911573472041613</v>
      </c>
      <c r="CH665" s="131">
        <f t="shared" ref="CH665" si="12502">Z665/Z684</f>
        <v>6.7931456548347618E-2</v>
      </c>
      <c r="CI665" s="129">
        <f t="shared" ref="CI665" si="12503">AA665/AA684</f>
        <v>6.8037200195790501E-2</v>
      </c>
      <c r="CJ665" s="135">
        <f t="shared" ref="CJ665" si="12504">AB665/AB684</f>
        <v>7.6259843745136488E-2</v>
      </c>
      <c r="CK665" s="136">
        <f t="shared" ref="CK665" si="12505">AC665/AC684</f>
        <v>8.0462757000602875E-2</v>
      </c>
    </row>
    <row r="666" spans="1:89" ht="14.25" thickTop="1" thickBot="1" x14ac:dyDescent="0.25">
      <c r="A666" s="146" t="s">
        <v>22</v>
      </c>
      <c r="B666" s="196">
        <v>603</v>
      </c>
      <c r="C666" s="197">
        <v>506</v>
      </c>
      <c r="D666" s="198">
        <v>216</v>
      </c>
      <c r="E666" s="199">
        <v>209</v>
      </c>
      <c r="F666" s="196">
        <v>962</v>
      </c>
      <c r="G666" s="200">
        <v>355</v>
      </c>
      <c r="H666" s="198">
        <v>880</v>
      </c>
      <c r="I666" s="199">
        <v>766</v>
      </c>
      <c r="J666" s="196">
        <v>151</v>
      </c>
      <c r="K666" s="200">
        <v>310</v>
      </c>
      <c r="L666" s="198">
        <v>306</v>
      </c>
      <c r="M666" s="196">
        <v>830</v>
      </c>
      <c r="N666" s="201">
        <v>793</v>
      </c>
      <c r="O666" s="202">
        <v>1210</v>
      </c>
      <c r="P666" s="196">
        <v>494</v>
      </c>
      <c r="Q666" s="200">
        <v>451</v>
      </c>
      <c r="R666" s="198">
        <v>713</v>
      </c>
      <c r="S666" s="199">
        <v>512</v>
      </c>
      <c r="T666" s="196">
        <v>97</v>
      </c>
      <c r="U666" s="200">
        <v>163</v>
      </c>
      <c r="V666" s="198">
        <v>330</v>
      </c>
      <c r="W666" s="199">
        <v>678</v>
      </c>
      <c r="X666" s="196">
        <v>353</v>
      </c>
      <c r="Y666" s="200">
        <v>274</v>
      </c>
      <c r="Z666" s="198">
        <v>829</v>
      </c>
      <c r="AA666" s="196">
        <v>867</v>
      </c>
      <c r="AB666" s="172">
        <f t="shared" si="12396"/>
        <v>6727</v>
      </c>
      <c r="AC666" s="173">
        <f t="shared" si="12368"/>
        <v>7131</v>
      </c>
      <c r="AE666" s="298" t="s">
        <v>0</v>
      </c>
      <c r="AF666" s="292" t="s">
        <v>1</v>
      </c>
      <c r="AG666" s="293"/>
      <c r="AH666" s="292" t="s">
        <v>2</v>
      </c>
      <c r="AI666" s="293"/>
      <c r="AJ666" s="292" t="s">
        <v>3</v>
      </c>
      <c r="AK666" s="293"/>
      <c r="AL666" s="292" t="s">
        <v>4</v>
      </c>
      <c r="AM666" s="293"/>
      <c r="AN666" s="292" t="s">
        <v>5</v>
      </c>
      <c r="AO666" s="293"/>
      <c r="AP666" s="292" t="s">
        <v>6</v>
      </c>
      <c r="AQ666" s="293"/>
      <c r="AR666" s="292" t="s">
        <v>7</v>
      </c>
      <c r="AS666" s="293"/>
      <c r="AT666" s="292" t="s">
        <v>8</v>
      </c>
      <c r="AU666" s="293"/>
      <c r="AV666" s="292" t="s">
        <v>9</v>
      </c>
      <c r="AW666" s="293"/>
      <c r="AX666" s="292" t="s">
        <v>10</v>
      </c>
      <c r="AY666" s="293"/>
      <c r="AZ666" s="292" t="s">
        <v>11</v>
      </c>
      <c r="BA666" s="293"/>
      <c r="BB666" s="292" t="s">
        <v>12</v>
      </c>
      <c r="BC666" s="293"/>
      <c r="BD666" s="294" t="s">
        <v>40</v>
      </c>
      <c r="BE666" s="295"/>
      <c r="BF666" s="296" t="s">
        <v>41</v>
      </c>
      <c r="BG666" s="297"/>
      <c r="BI666" s="146" t="s">
        <v>22</v>
      </c>
      <c r="BJ666" s="129">
        <f>B666/B684</f>
        <v>8.2602739726027399E-2</v>
      </c>
      <c r="BK666" s="130">
        <f t="shared" ref="BK666" si="12506">C666/C684</f>
        <v>6.4294790343074962E-2</v>
      </c>
      <c r="BL666" s="131">
        <f t="shared" ref="BL666" si="12507">D666/D684</f>
        <v>6.4748201438848921E-2</v>
      </c>
      <c r="BM666" s="132">
        <f t="shared" ref="BM666" si="12508">E666/E684</f>
        <v>5.9544159544159543E-2</v>
      </c>
      <c r="BN666" s="129">
        <f t="shared" ref="BN666" si="12509">F666/F684</f>
        <v>9.5797649870543719E-2</v>
      </c>
      <c r="BO666" s="130">
        <f t="shared" ref="BO666" si="12510">G666/G684</f>
        <v>3.9058202222466719E-2</v>
      </c>
      <c r="BP666" s="131">
        <f t="shared" ref="BP666" si="12511">H666/H684</f>
        <v>7.4715571404313133E-2</v>
      </c>
      <c r="BQ666" s="132">
        <f t="shared" ref="BQ666" si="12512">I666/I684</f>
        <v>6.1211443183634327E-2</v>
      </c>
      <c r="BR666" s="129">
        <f t="shared" ref="BR666" si="12513">J666/J684</f>
        <v>6.352545225073622E-2</v>
      </c>
      <c r="BS666" s="130">
        <f t="shared" ref="BS666" si="12514">K666/K684</f>
        <v>0.1316348195329087</v>
      </c>
      <c r="BT666" s="131">
        <f t="shared" ref="BT666" si="12515">L666/L684</f>
        <v>4.4894366197183101E-2</v>
      </c>
      <c r="BU666" s="129">
        <f t="shared" ref="BU666" si="12516">M666/M684</f>
        <v>0.1244191275670814</v>
      </c>
      <c r="BV666" s="133">
        <f t="shared" ref="BV666" si="12517">N666/N684</f>
        <v>5.7933956750438338E-2</v>
      </c>
      <c r="BW666" s="134">
        <f t="shared" ref="BW666" si="12518">O666/O684</f>
        <v>9.0224442621728435E-2</v>
      </c>
      <c r="BX666" s="129">
        <f t="shared" ref="BX666" si="12519">P666/P684</f>
        <v>7.0956621660442407E-2</v>
      </c>
      <c r="BY666" s="130">
        <f t="shared" ref="BY666" si="12520">Q666/Q684</f>
        <v>6.5897136177673871E-2</v>
      </c>
      <c r="BZ666" s="131">
        <f t="shared" ref="BZ666" si="12521">R666/R684</f>
        <v>8.6476652516676772E-2</v>
      </c>
      <c r="CA666" s="132">
        <f t="shared" ref="CA666" si="12522">S666/S684</f>
        <v>6.0966896880209571E-2</v>
      </c>
      <c r="CB666" s="129">
        <f t="shared" ref="CB666" si="12523">T666/T684</f>
        <v>5.379922351636162E-2</v>
      </c>
      <c r="CC666" s="130">
        <f t="shared" ref="CC666" si="12524">U666/U684</f>
        <v>8.1991951710261565E-2</v>
      </c>
      <c r="CD666" s="131">
        <f t="shared" ref="CD666" si="12525">V666/V684</f>
        <v>5.0320219579139978E-2</v>
      </c>
      <c r="CE666" s="132">
        <f t="shared" ref="CE666" si="12526">W666/W684</f>
        <v>9.0970079162753251E-2</v>
      </c>
      <c r="CF666" s="129">
        <f t="shared" ref="CF666" si="12527">X666/X684</f>
        <v>5.8463067240808214E-2</v>
      </c>
      <c r="CG666" s="130">
        <f t="shared" ref="CG666" si="12528">Y666/Y684</f>
        <v>7.1261378413524062E-2</v>
      </c>
      <c r="CH666" s="131">
        <f t="shared" ref="CH666" si="12529">Z666/Z684</f>
        <v>7.2477705892638578E-2</v>
      </c>
      <c r="CI666" s="129">
        <f t="shared" ref="CI666" si="12530">AA666/AA684</f>
        <v>7.0729319627998041E-2</v>
      </c>
      <c r="CJ666" s="135">
        <f t="shared" ref="CJ666" si="12531">AB666/AB684</f>
        <v>6.9795914132453493E-2</v>
      </c>
      <c r="CK666" s="136">
        <f t="shared" ref="CK666" si="12532">AC666/AC684</f>
        <v>7.412219612082406E-2</v>
      </c>
    </row>
    <row r="667" spans="1:89" ht="15" thickTop="1" thickBot="1" x14ac:dyDescent="0.3">
      <c r="A667" s="137" t="s">
        <v>23</v>
      </c>
      <c r="B667" s="189">
        <v>382</v>
      </c>
      <c r="C667" s="190">
        <v>353</v>
      </c>
      <c r="D667" s="191">
        <v>175</v>
      </c>
      <c r="E667" s="192">
        <v>182</v>
      </c>
      <c r="F667" s="189">
        <v>626</v>
      </c>
      <c r="G667" s="193">
        <v>301</v>
      </c>
      <c r="H667" s="191">
        <v>731</v>
      </c>
      <c r="I667" s="192">
        <v>551</v>
      </c>
      <c r="J667" s="189">
        <v>109</v>
      </c>
      <c r="K667" s="193">
        <v>209</v>
      </c>
      <c r="L667" s="191">
        <v>288</v>
      </c>
      <c r="M667" s="189">
        <v>458</v>
      </c>
      <c r="N667" s="194">
        <v>655</v>
      </c>
      <c r="O667" s="195">
        <v>832</v>
      </c>
      <c r="P667" s="189">
        <v>326</v>
      </c>
      <c r="Q667" s="193">
        <v>296</v>
      </c>
      <c r="R667" s="191">
        <v>505</v>
      </c>
      <c r="S667" s="192">
        <v>410</v>
      </c>
      <c r="T667" s="189">
        <v>79</v>
      </c>
      <c r="U667" s="193">
        <v>106</v>
      </c>
      <c r="V667" s="191">
        <v>295</v>
      </c>
      <c r="W667" s="192">
        <v>437</v>
      </c>
      <c r="X667" s="189">
        <v>281</v>
      </c>
      <c r="Y667" s="193">
        <v>221</v>
      </c>
      <c r="Z667" s="191">
        <v>721</v>
      </c>
      <c r="AA667" s="189">
        <v>757</v>
      </c>
      <c r="AB667" s="172">
        <f t="shared" si="12396"/>
        <v>5173</v>
      </c>
      <c r="AC667" s="173">
        <f t="shared" si="12368"/>
        <v>5113</v>
      </c>
      <c r="AE667" s="299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5.232876712328767E-2</v>
      </c>
      <c r="BK667" s="130">
        <f t="shared" ref="BK667" si="12533">C667/C684</f>
        <v>4.4853875476493013E-2</v>
      </c>
      <c r="BL667" s="131">
        <f t="shared" ref="BL667" si="12534">D667/D684</f>
        <v>5.2458033573141487E-2</v>
      </c>
      <c r="BM667" s="132">
        <f t="shared" ref="BM667" si="12535">E667/E684</f>
        <v>5.185185185185185E-2</v>
      </c>
      <c r="BN667" s="129">
        <f t="shared" ref="BN667" si="12536">F667/F684</f>
        <v>6.2338179645488948E-2</v>
      </c>
      <c r="BO667" s="130">
        <f t="shared" ref="BO667" si="12537">G667/G684</f>
        <v>3.3116954560457698E-2</v>
      </c>
      <c r="BP667" s="131">
        <f t="shared" ref="BP667" si="12538">H667/H684</f>
        <v>6.2064866700628288E-2</v>
      </c>
      <c r="BQ667" s="132">
        <f t="shared" ref="BQ667" si="12539">I667/I684</f>
        <v>4.4030685632092059E-2</v>
      </c>
      <c r="BR667" s="129">
        <f t="shared" ref="BR667" si="12540">J667/J684</f>
        <v>4.5856121161127472E-2</v>
      </c>
      <c r="BS667" s="130">
        <f t="shared" ref="BS667" si="12541">K667/K684</f>
        <v>8.8747346072186831E-2</v>
      </c>
      <c r="BT667" s="131">
        <f t="shared" ref="BT667" si="12542">L667/L684</f>
        <v>4.2253521126760563E-2</v>
      </c>
      <c r="BU667" s="129">
        <f t="shared" ref="BU667" si="12543">M667/M684</f>
        <v>6.8655374006895517E-2</v>
      </c>
      <c r="BV667" s="133">
        <f t="shared" ref="BV667" si="12544">N667/N684</f>
        <v>4.7852133255406194E-2</v>
      </c>
      <c r="BW667" s="134">
        <f t="shared" ref="BW667" si="12545">O667/O684</f>
        <v>6.2038625009320704E-2</v>
      </c>
      <c r="BX667" s="129">
        <f t="shared" ref="BX667" si="12546">P667/P684</f>
        <v>4.6825624820453896E-2</v>
      </c>
      <c r="BY667" s="130">
        <f t="shared" ref="BY667" si="12547">Q667/Q684</f>
        <v>4.3249561659848043E-2</v>
      </c>
      <c r="BZ667" s="131">
        <f t="shared" ref="BZ667" si="12548">R667/R684</f>
        <v>6.1249241964827165E-2</v>
      </c>
      <c r="CA667" s="132">
        <f t="shared" ref="CA667" si="12549">S667/S684</f>
        <v>4.8821147892355324E-2</v>
      </c>
      <c r="CB667" s="129">
        <f t="shared" ref="CB667" si="12550">T667/T684</f>
        <v>4.3815862451469775E-2</v>
      </c>
      <c r="CC667" s="130">
        <f t="shared" ref="CC667" si="12551">U667/U684</f>
        <v>5.3319919517102618E-2</v>
      </c>
      <c r="CD667" s="131">
        <f t="shared" ref="CD667" si="12552">V667/V684</f>
        <v>4.4983226593473619E-2</v>
      </c>
      <c r="CE667" s="132">
        <f t="shared" ref="CE667" si="12553">W667/W684</f>
        <v>5.8634107070978131E-2</v>
      </c>
      <c r="CF667" s="129">
        <f t="shared" ref="CF667" si="12554">X667/X684</f>
        <v>4.6538588936734016E-2</v>
      </c>
      <c r="CG667" s="130">
        <f t="shared" ref="CG667" si="12555">Y667/Y684</f>
        <v>5.7477243172951886E-2</v>
      </c>
      <c r="CH667" s="131">
        <f t="shared" ref="CH667" si="12556">Z667/Z684</f>
        <v>6.303549571603427E-2</v>
      </c>
      <c r="CI667" s="129">
        <f t="shared" ref="CI667" si="12557">AA667/AA684</f>
        <v>6.1755588187306247E-2</v>
      </c>
      <c r="CJ667" s="135">
        <f t="shared" ref="CJ667" si="12558">AB667/AB684</f>
        <v>5.3672404312053203E-2</v>
      </c>
      <c r="CK667" s="136">
        <f t="shared" ref="CK667" si="12559">AC667/AC684</f>
        <v>5.3146373407064011E-2</v>
      </c>
    </row>
    <row r="668" spans="1:89" ht="13.5" thickTop="1" x14ac:dyDescent="0.2">
      <c r="A668" s="146" t="s">
        <v>24</v>
      </c>
      <c r="B668" s="203">
        <v>284</v>
      </c>
      <c r="C668" s="197">
        <v>421</v>
      </c>
      <c r="D668" s="198">
        <v>175</v>
      </c>
      <c r="E668" s="199">
        <v>208</v>
      </c>
      <c r="F668" s="196">
        <v>471</v>
      </c>
      <c r="G668" s="200">
        <v>313</v>
      </c>
      <c r="H668" s="198">
        <v>603</v>
      </c>
      <c r="I668" s="199">
        <v>627</v>
      </c>
      <c r="J668" s="196">
        <v>114</v>
      </c>
      <c r="K668" s="200">
        <v>140</v>
      </c>
      <c r="L668" s="198">
        <v>311</v>
      </c>
      <c r="M668" s="196">
        <v>333</v>
      </c>
      <c r="N668" s="201">
        <v>588</v>
      </c>
      <c r="O668" s="204">
        <v>600</v>
      </c>
      <c r="P668" s="196">
        <v>300</v>
      </c>
      <c r="Q668" s="200">
        <v>288</v>
      </c>
      <c r="R668" s="198">
        <v>454</v>
      </c>
      <c r="S668" s="199">
        <v>458</v>
      </c>
      <c r="T668" s="196">
        <v>60</v>
      </c>
      <c r="U668" s="200">
        <v>94</v>
      </c>
      <c r="V668" s="198">
        <v>255</v>
      </c>
      <c r="W668" s="205">
        <v>394</v>
      </c>
      <c r="X668" s="196">
        <v>218</v>
      </c>
      <c r="Y668" s="200">
        <v>172</v>
      </c>
      <c r="Z668" s="198">
        <v>704</v>
      </c>
      <c r="AA668" s="196">
        <v>738</v>
      </c>
      <c r="AB668" s="172">
        <f t="shared" si="12396"/>
        <v>4537</v>
      </c>
      <c r="AC668" s="173">
        <f t="shared" si="12368"/>
        <v>4786</v>
      </c>
      <c r="AE668" s="275" t="str">
        <f>$AE$17</f>
        <v>17:00 - 17:59</v>
      </c>
      <c r="AF668" s="126">
        <f t="shared" ref="AF668:AU670" si="12560">SUMIF($A$9:$A$32,$AE668,B$660:B$683)</f>
        <v>426</v>
      </c>
      <c r="AG668" s="186">
        <f t="shared" si="12560"/>
        <v>888</v>
      </c>
      <c r="AH668" s="127">
        <f t="shared" si="12560"/>
        <v>298</v>
      </c>
      <c r="AI668" s="180">
        <f t="shared" si="12560"/>
        <v>302</v>
      </c>
      <c r="AJ668" s="126">
        <f t="shared" si="12560"/>
        <v>536</v>
      </c>
      <c r="AK668" s="128">
        <f t="shared" si="12560"/>
        <v>1282</v>
      </c>
      <c r="AL668" s="127">
        <f t="shared" si="12560"/>
        <v>853</v>
      </c>
      <c r="AM668" s="180">
        <f t="shared" si="12560"/>
        <v>1452</v>
      </c>
      <c r="AN668" s="126">
        <f t="shared" si="12560"/>
        <v>379</v>
      </c>
      <c r="AO668" s="128">
        <f t="shared" si="12560"/>
        <v>87</v>
      </c>
      <c r="AP668" s="127">
        <f t="shared" si="12560"/>
        <v>913</v>
      </c>
      <c r="AQ668" s="126">
        <f t="shared" si="12560"/>
        <v>250</v>
      </c>
      <c r="AR668" s="179">
        <f t="shared" si="12560"/>
        <v>1534</v>
      </c>
      <c r="AS668" s="181">
        <f t="shared" si="12560"/>
        <v>916</v>
      </c>
      <c r="AT668" s="126">
        <f t="shared" si="12560"/>
        <v>745</v>
      </c>
      <c r="AU668" s="128">
        <f t="shared" si="12560"/>
        <v>626</v>
      </c>
      <c r="AV668" s="127">
        <f t="shared" ref="AP668:BE670" si="12561">SUMIF($A$9:$A$32,$AE668,R$660:R$683)</f>
        <v>583</v>
      </c>
      <c r="AW668" s="180">
        <f t="shared" si="12561"/>
        <v>835</v>
      </c>
      <c r="AX668" s="126">
        <f t="shared" si="12561"/>
        <v>290</v>
      </c>
      <c r="AY668" s="128">
        <f t="shared" si="12561"/>
        <v>53</v>
      </c>
      <c r="AZ668" s="127">
        <f t="shared" si="12561"/>
        <v>729</v>
      </c>
      <c r="BA668" s="180">
        <f t="shared" si="12561"/>
        <v>593</v>
      </c>
      <c r="BB668" s="126">
        <f t="shared" si="12561"/>
        <v>793</v>
      </c>
      <c r="BC668" s="128">
        <f t="shared" si="12561"/>
        <v>189</v>
      </c>
      <c r="BD668" s="184">
        <f t="shared" si="12561"/>
        <v>902</v>
      </c>
      <c r="BE668" s="185">
        <f t="shared" si="12561"/>
        <v>1121</v>
      </c>
      <c r="BF668" s="170">
        <f>AF668+AH668+AJ668+AL668+AN668+AP668+AR668+AT668+AV668+AX668+AZ668+BB668+BD668</f>
        <v>8981</v>
      </c>
      <c r="BG668" s="171">
        <f>AG668+AI668+AK668+AM668+AO668+AQ668+AS668+AU668+AW668+AY668+BA668+BC668+BE668</f>
        <v>8594</v>
      </c>
      <c r="BI668" s="146" t="s">
        <v>24</v>
      </c>
      <c r="BJ668" s="129">
        <f>B668/B684</f>
        <v>3.8904109589041093E-2</v>
      </c>
      <c r="BK668" s="130">
        <f t="shared" ref="BK668" si="12562">C668/C684</f>
        <v>5.3494282083862768E-2</v>
      </c>
      <c r="BL668" s="131">
        <f t="shared" ref="BL668" si="12563">D668/D684</f>
        <v>5.2458033573141487E-2</v>
      </c>
      <c r="BM668" s="132">
        <f t="shared" ref="BM668" si="12564">E668/E684</f>
        <v>5.9259259259259262E-2</v>
      </c>
      <c r="BN668" s="129">
        <f t="shared" ref="BN668" si="12565">F668/F684</f>
        <v>4.6903007369049989E-2</v>
      </c>
      <c r="BO668" s="130">
        <f t="shared" ref="BO668" si="12566">G668/G684</f>
        <v>3.4437231818681927E-2</v>
      </c>
      <c r="BP668" s="131">
        <f t="shared" ref="BP668" si="12567">H668/H684</f>
        <v>5.1197147223637288E-2</v>
      </c>
      <c r="BQ668" s="132">
        <f t="shared" ref="BQ668" si="12568">I668/I684</f>
        <v>5.0103883650311654E-2</v>
      </c>
      <c r="BR668" s="129">
        <f t="shared" ref="BR668" si="12569">J668/J684</f>
        <v>4.7959612957509466E-2</v>
      </c>
      <c r="BS668" s="130">
        <f t="shared" ref="BS668" si="12570">K668/K684</f>
        <v>5.9447983014861996E-2</v>
      </c>
      <c r="BT668" s="131">
        <f t="shared" ref="BT668" si="12571">L668/L684</f>
        <v>4.5627934272300469E-2</v>
      </c>
      <c r="BU668" s="129">
        <f t="shared" ref="BU668" si="12572">M668/M684</f>
        <v>4.9917553590166391E-2</v>
      </c>
      <c r="BV668" s="133">
        <f t="shared" ref="BV668" si="12573">N668/N684</f>
        <v>4.2957334891876094E-2</v>
      </c>
      <c r="BW668" s="134">
        <f t="shared" ref="BW668" si="12574">O668/O684</f>
        <v>4.4739393035567815E-2</v>
      </c>
      <c r="BX668" s="129">
        <f t="shared" ref="BX668" si="12575">P668/P684</f>
        <v>4.3091065785693765E-2</v>
      </c>
      <c r="BY668" s="130">
        <f t="shared" ref="BY668" si="12576">Q668/Q684</f>
        <v>4.2080654587960259E-2</v>
      </c>
      <c r="BZ668" s="131">
        <f t="shared" ref="BZ668" si="12577">R668/R684</f>
        <v>5.5063674954517888E-2</v>
      </c>
      <c r="CA668" s="132">
        <f t="shared" ref="CA668" si="12578">S668/S684</f>
        <v>5.4536794474874972E-2</v>
      </c>
      <c r="CB668" s="129">
        <f t="shared" ref="CB668" si="12579">T668/T684</f>
        <v>3.3277870216306155E-2</v>
      </c>
      <c r="CC668" s="130">
        <f t="shared" ref="CC668" si="12580">U668/U684</f>
        <v>4.7283702213279676E-2</v>
      </c>
      <c r="CD668" s="131">
        <f t="shared" ref="CD668" si="12581">V668/V684</f>
        <v>3.8883806038426352E-2</v>
      </c>
      <c r="CE668" s="132">
        <f t="shared" ref="CE668" si="12582">W668/W684</f>
        <v>5.2864618274520325E-2</v>
      </c>
      <c r="CF668" s="129">
        <f t="shared" ref="CF668" si="12583">X668/X684</f>
        <v>3.6104670420669095E-2</v>
      </c>
      <c r="CG668" s="130">
        <f t="shared" ref="CG668" si="12584">Y668/Y684</f>
        <v>4.4733420026007803E-2</v>
      </c>
      <c r="CH668" s="131">
        <f t="shared" ref="CH668" si="12585">Z668/Z684</f>
        <v>6.1549221891939149E-2</v>
      </c>
      <c r="CI668" s="129">
        <f t="shared" ref="CI668" si="12586">AA668/AA684</f>
        <v>6.0205580029368579E-2</v>
      </c>
      <c r="CJ668" s="135">
        <f t="shared" ref="CJ668" si="12587">AB668/AB684</f>
        <v>4.7073593343086292E-2</v>
      </c>
      <c r="CK668" s="136">
        <f t="shared" ref="CK668" si="12588">AC668/AC684</f>
        <v>4.9747417001018646E-2</v>
      </c>
    </row>
    <row r="669" spans="1:89" x14ac:dyDescent="0.2">
      <c r="A669" s="137" t="s">
        <v>25</v>
      </c>
      <c r="B669" s="206">
        <v>310</v>
      </c>
      <c r="C669" s="190">
        <v>332</v>
      </c>
      <c r="D669" s="191">
        <v>162</v>
      </c>
      <c r="E669" s="192">
        <v>209</v>
      </c>
      <c r="F669" s="189">
        <v>404</v>
      </c>
      <c r="G669" s="193">
        <v>319</v>
      </c>
      <c r="H669" s="191">
        <v>562</v>
      </c>
      <c r="I669" s="192">
        <v>625</v>
      </c>
      <c r="J669" s="189">
        <v>126</v>
      </c>
      <c r="K669" s="190">
        <v>141</v>
      </c>
      <c r="L669" s="191">
        <v>291</v>
      </c>
      <c r="M669" s="189">
        <v>287</v>
      </c>
      <c r="N669" s="194">
        <v>626</v>
      </c>
      <c r="O669" s="207">
        <v>602</v>
      </c>
      <c r="P669" s="189">
        <v>256</v>
      </c>
      <c r="Q669" s="190">
        <v>276</v>
      </c>
      <c r="R669" s="191">
        <v>439</v>
      </c>
      <c r="S669" s="192">
        <v>408</v>
      </c>
      <c r="T669" s="198">
        <v>66</v>
      </c>
      <c r="U669" s="189">
        <v>90</v>
      </c>
      <c r="V669" s="191">
        <v>329</v>
      </c>
      <c r="W669" s="208">
        <v>357</v>
      </c>
      <c r="X669" s="189">
        <v>243</v>
      </c>
      <c r="Y669" s="193">
        <v>133</v>
      </c>
      <c r="Z669" s="191">
        <v>648</v>
      </c>
      <c r="AA669" s="189">
        <v>750</v>
      </c>
      <c r="AB669" s="172">
        <f t="shared" si="12396"/>
        <v>4462</v>
      </c>
      <c r="AC669" s="173">
        <f t="shared" si="12368"/>
        <v>4529</v>
      </c>
      <c r="AE669" s="277" t="str">
        <f>$AE$18</f>
        <v>18:00 - 18:59</v>
      </c>
      <c r="AF669" s="126">
        <f t="shared" si="12560"/>
        <v>548</v>
      </c>
      <c r="AG669" s="190">
        <f t="shared" si="12560"/>
        <v>906</v>
      </c>
      <c r="AH669" s="191">
        <f t="shared" si="12560"/>
        <v>185</v>
      </c>
      <c r="AI669" s="192">
        <f t="shared" si="12560"/>
        <v>290</v>
      </c>
      <c r="AJ669" s="278">
        <f t="shared" si="12560"/>
        <v>404</v>
      </c>
      <c r="AK669" s="193">
        <f t="shared" si="12560"/>
        <v>993</v>
      </c>
      <c r="AL669" s="191">
        <f t="shared" si="12560"/>
        <v>723</v>
      </c>
      <c r="AM669" s="192">
        <f t="shared" si="12560"/>
        <v>1208</v>
      </c>
      <c r="AN669" s="278">
        <f t="shared" si="12560"/>
        <v>249</v>
      </c>
      <c r="AO669" s="193">
        <f t="shared" si="12560"/>
        <v>72</v>
      </c>
      <c r="AP669" s="191">
        <f t="shared" si="12561"/>
        <v>888</v>
      </c>
      <c r="AQ669" s="278">
        <f t="shared" si="12561"/>
        <v>217</v>
      </c>
      <c r="AR669" s="194">
        <f t="shared" si="12561"/>
        <v>1214</v>
      </c>
      <c r="AS669" s="195">
        <f t="shared" si="12561"/>
        <v>780</v>
      </c>
      <c r="AT669" s="278">
        <f t="shared" si="12561"/>
        <v>509</v>
      </c>
      <c r="AU669" s="193">
        <f t="shared" si="12561"/>
        <v>580</v>
      </c>
      <c r="AV669" s="191">
        <f t="shared" si="12561"/>
        <v>518</v>
      </c>
      <c r="AW669" s="192">
        <f t="shared" si="12561"/>
        <v>796</v>
      </c>
      <c r="AX669" s="278">
        <f t="shared" si="12561"/>
        <v>140</v>
      </c>
      <c r="AY669" s="193">
        <f t="shared" si="12561"/>
        <v>43</v>
      </c>
      <c r="AZ669" s="191">
        <f t="shared" si="12561"/>
        <v>817</v>
      </c>
      <c r="BA669" s="192">
        <f t="shared" si="12561"/>
        <v>456</v>
      </c>
      <c r="BB669" s="278">
        <f t="shared" si="12561"/>
        <v>576</v>
      </c>
      <c r="BC669" s="193">
        <f t="shared" si="12561"/>
        <v>207</v>
      </c>
      <c r="BD669" s="191">
        <f t="shared" si="12561"/>
        <v>646</v>
      </c>
      <c r="BE669" s="278">
        <f t="shared" si="12561"/>
        <v>856</v>
      </c>
      <c r="BF669" s="172">
        <f>SUM(AF669,AH669,AJ669,AL669,AN669,AP669,AR669,AT669,AV669,AX669,AZ669,BB669,BD669)</f>
        <v>7417</v>
      </c>
      <c r="BG669" s="173">
        <f>SUM(AG669,AI669,AK669,AM669,AO669,AQ669,AS669,AU669,AW669,AY669,BA669,BC669,BE669)</f>
        <v>7404</v>
      </c>
      <c r="BI669" s="137" t="s">
        <v>25</v>
      </c>
      <c r="BJ669" s="129">
        <f>B669/B684</f>
        <v>4.2465753424657533E-2</v>
      </c>
      <c r="BK669" s="130">
        <f t="shared" ref="BK669" si="12589">C669/C684</f>
        <v>4.2185514612452353E-2</v>
      </c>
      <c r="BL669" s="131">
        <f t="shared" ref="BL669" si="12590">D669/D684</f>
        <v>4.8561151079136694E-2</v>
      </c>
      <c r="BM669" s="132">
        <f t="shared" ref="BM669" si="12591">E669/E684</f>
        <v>5.9544159544159543E-2</v>
      </c>
      <c r="BN669" s="129">
        <f t="shared" ref="BN669" si="12592">F669/F684</f>
        <v>4.0231029675363475E-2</v>
      </c>
      <c r="BO669" s="130">
        <f t="shared" ref="BO669" si="12593">G669/G684</f>
        <v>3.5097370447794034E-2</v>
      </c>
      <c r="BP669" s="131">
        <f t="shared" ref="BP669" si="12594">H669/H684</f>
        <v>4.7716080828663611E-2</v>
      </c>
      <c r="BQ669" s="132">
        <f t="shared" ref="BQ669" si="12595">I669/I684</f>
        <v>4.9944062649832185E-2</v>
      </c>
      <c r="BR669" s="129">
        <f t="shared" ref="BR669" si="12596">J669/J684</f>
        <v>5.3007993268826249E-2</v>
      </c>
      <c r="BS669" s="130">
        <f t="shared" ref="BS669" si="12597">K669/K684</f>
        <v>5.9872611464968153E-2</v>
      </c>
      <c r="BT669" s="131">
        <f t="shared" ref="BT669" si="12598">L669/L684</f>
        <v>4.2693661971830985E-2</v>
      </c>
      <c r="BU669" s="129">
        <f t="shared" ref="BU669" si="12599">M669/M684</f>
        <v>4.3022035676810073E-2</v>
      </c>
      <c r="BV669" s="133">
        <f t="shared" ref="BV669" si="12600">N669/N684</f>
        <v>4.5733489187609583E-2</v>
      </c>
      <c r="BW669" s="134">
        <f t="shared" ref="BW669" si="12601">O669/O684</f>
        <v>4.4888524345686374E-2</v>
      </c>
      <c r="BX669" s="129">
        <f t="shared" ref="BX669" si="12602">P669/P684</f>
        <v>3.6771042803792016E-2</v>
      </c>
      <c r="BY669" s="130">
        <f t="shared" ref="BY669" si="12603">Q669/Q684</f>
        <v>4.0327293980128583E-2</v>
      </c>
      <c r="BZ669" s="131">
        <f t="shared" ref="BZ669" si="12604">R669/R684</f>
        <v>5.3244390539721041E-2</v>
      </c>
      <c r="CA669" s="132">
        <f t="shared" ref="CA669" si="12605">S669/S684</f>
        <v>4.8582995951417005E-2</v>
      </c>
      <c r="CB669" s="129">
        <f t="shared" ref="CB669" si="12606">T669/T684</f>
        <v>3.6605657237936774E-2</v>
      </c>
      <c r="CC669" s="130">
        <f t="shared" ref="CC669" si="12607">U669/U684</f>
        <v>4.527162977867203E-2</v>
      </c>
      <c r="CD669" s="131">
        <f t="shared" ref="CD669" si="12608">V669/V684</f>
        <v>5.01677340652638E-2</v>
      </c>
      <c r="CE669" s="132">
        <f t="shared" ref="CE669" si="12609">W669/W684</f>
        <v>4.7900174426405477E-2</v>
      </c>
      <c r="CF669" s="129">
        <f t="shared" ref="CF669" si="12610">X669/X684</f>
        <v>4.0245114276250417E-2</v>
      </c>
      <c r="CG669" s="130">
        <f t="shared" ref="CG669" si="12611">Y669/Y684</f>
        <v>3.4590377113133938E-2</v>
      </c>
      <c r="CH669" s="131">
        <f t="shared" ref="CH669" si="12612">Z669/Z684</f>
        <v>5.6653261059625808E-2</v>
      </c>
      <c r="CI669" s="129">
        <f t="shared" ref="CI669" si="12613">AA669/AA684</f>
        <v>6.1184532550171318E-2</v>
      </c>
      <c r="CJ669" s="135">
        <f t="shared" ref="CJ669" si="12614">AB669/AB684</f>
        <v>4.629543167221755E-2</v>
      </c>
      <c r="CK669" s="136">
        <f t="shared" ref="CK669" si="12615">AC669/AC684</f>
        <v>4.7076065941833146E-2</v>
      </c>
    </row>
    <row r="670" spans="1:89" ht="13.5" thickBot="1" x14ac:dyDescent="0.25">
      <c r="A670" s="146" t="s">
        <v>26</v>
      </c>
      <c r="B670" s="203">
        <v>287</v>
      </c>
      <c r="C670" s="197">
        <v>362</v>
      </c>
      <c r="D670" s="198">
        <v>125</v>
      </c>
      <c r="E670" s="199">
        <v>200</v>
      </c>
      <c r="F670" s="196">
        <v>360</v>
      </c>
      <c r="G670" s="200">
        <v>296</v>
      </c>
      <c r="H670" s="198">
        <v>522</v>
      </c>
      <c r="I670" s="199">
        <v>584</v>
      </c>
      <c r="J670" s="196">
        <v>112</v>
      </c>
      <c r="K670" s="197">
        <v>69</v>
      </c>
      <c r="L670" s="198">
        <v>310</v>
      </c>
      <c r="M670" s="196">
        <v>279</v>
      </c>
      <c r="N670" s="201">
        <v>521</v>
      </c>
      <c r="O670" s="204">
        <v>515</v>
      </c>
      <c r="P670" s="196">
        <v>277</v>
      </c>
      <c r="Q670" s="197">
        <v>228</v>
      </c>
      <c r="R670" s="198">
        <v>361</v>
      </c>
      <c r="S670" s="199">
        <v>346</v>
      </c>
      <c r="T670" s="196">
        <v>62</v>
      </c>
      <c r="U670" s="200">
        <v>79</v>
      </c>
      <c r="V670" s="198">
        <v>279</v>
      </c>
      <c r="W670" s="205">
        <v>353</v>
      </c>
      <c r="X670" s="196">
        <v>214</v>
      </c>
      <c r="Y670" s="200">
        <v>141</v>
      </c>
      <c r="Z670" s="198">
        <v>580</v>
      </c>
      <c r="AA670" s="196">
        <v>636</v>
      </c>
      <c r="AB670" s="172">
        <f t="shared" si="12396"/>
        <v>4010</v>
      </c>
      <c r="AC670" s="173">
        <f t="shared" si="12368"/>
        <v>4088</v>
      </c>
      <c r="AE670" s="275">
        <f>$AE$19</f>
        <v>0</v>
      </c>
      <c r="AF670" s="126">
        <f t="shared" si="12560"/>
        <v>0</v>
      </c>
      <c r="AG670" s="197">
        <f t="shared" si="12560"/>
        <v>0</v>
      </c>
      <c r="AH670" s="198">
        <f t="shared" si="12560"/>
        <v>0</v>
      </c>
      <c r="AI670" s="199">
        <f t="shared" si="12560"/>
        <v>0</v>
      </c>
      <c r="AJ670" s="196">
        <f t="shared" si="12560"/>
        <v>0</v>
      </c>
      <c r="AK670" s="200">
        <f t="shared" si="12560"/>
        <v>0</v>
      </c>
      <c r="AL670" s="198">
        <f t="shared" si="12560"/>
        <v>0</v>
      </c>
      <c r="AM670" s="199">
        <f t="shared" si="12560"/>
        <v>0</v>
      </c>
      <c r="AN670" s="196">
        <f t="shared" si="12560"/>
        <v>0</v>
      </c>
      <c r="AO670" s="200">
        <f t="shared" si="12560"/>
        <v>0</v>
      </c>
      <c r="AP670" s="198">
        <f t="shared" si="12561"/>
        <v>0</v>
      </c>
      <c r="AQ670" s="196">
        <f t="shared" si="12561"/>
        <v>0</v>
      </c>
      <c r="AR670" s="201">
        <f t="shared" si="12561"/>
        <v>0</v>
      </c>
      <c r="AS670" s="202">
        <f t="shared" si="12561"/>
        <v>0</v>
      </c>
      <c r="AT670" s="196">
        <f t="shared" si="12561"/>
        <v>0</v>
      </c>
      <c r="AU670" s="200">
        <f t="shared" si="12561"/>
        <v>0</v>
      </c>
      <c r="AV670" s="198">
        <f t="shared" si="12561"/>
        <v>0</v>
      </c>
      <c r="AW670" s="199">
        <f t="shared" si="12561"/>
        <v>0</v>
      </c>
      <c r="AX670" s="196">
        <f t="shared" si="12561"/>
        <v>0</v>
      </c>
      <c r="AY670" s="200">
        <f t="shared" si="12561"/>
        <v>0</v>
      </c>
      <c r="AZ670" s="198">
        <f t="shared" si="12561"/>
        <v>0</v>
      </c>
      <c r="BA670" s="199">
        <f t="shared" si="12561"/>
        <v>0</v>
      </c>
      <c r="BB670" s="196">
        <f t="shared" si="12561"/>
        <v>0</v>
      </c>
      <c r="BC670" s="200">
        <f t="shared" si="12561"/>
        <v>0</v>
      </c>
      <c r="BD670" s="198">
        <f t="shared" si="12561"/>
        <v>0</v>
      </c>
      <c r="BE670" s="196">
        <f t="shared" si="12561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3.9315068493150682E-2</v>
      </c>
      <c r="BK670" s="130">
        <f t="shared" ref="BK670" si="12616">C670/C684</f>
        <v>4.5997458703939009E-2</v>
      </c>
      <c r="BL670" s="131">
        <f t="shared" ref="BL670" si="12617">D670/D684</f>
        <v>3.7470023980815351E-2</v>
      </c>
      <c r="BM670" s="132">
        <f t="shared" ref="BM670" si="12618">E670/E684</f>
        <v>5.6980056980056981E-2</v>
      </c>
      <c r="BN670" s="129">
        <f t="shared" ref="BN670" si="12619">F670/F684</f>
        <v>3.5849432383987252E-2</v>
      </c>
      <c r="BO670" s="130">
        <f t="shared" ref="BO670" si="12620">G670/G684</f>
        <v>3.2566839036197601E-2</v>
      </c>
      <c r="BP670" s="131">
        <f t="shared" ref="BP670" si="12621">H670/H684</f>
        <v>4.431991849210392E-2</v>
      </c>
      <c r="BQ670" s="132">
        <f t="shared" ref="BQ670" si="12622">I670/I684</f>
        <v>4.6667732140003193E-2</v>
      </c>
      <c r="BR670" s="129">
        <f t="shared" ref="BR670" si="12623">J670/J684</f>
        <v>4.7118216238956671E-2</v>
      </c>
      <c r="BS670" s="130">
        <f t="shared" ref="BS670" si="12624">K670/K684</f>
        <v>2.9299363057324841E-2</v>
      </c>
      <c r="BT670" s="131">
        <f t="shared" ref="BT670" si="12625">L670/L684</f>
        <v>4.5481220657276993E-2</v>
      </c>
      <c r="BU670" s="129">
        <f t="shared" ref="BU670" si="12626">M670/M684</f>
        <v>4.1822815170139409E-2</v>
      </c>
      <c r="BV670" s="133">
        <f t="shared" ref="BV670" si="12627">N670/N684</f>
        <v>3.8062536528346E-2</v>
      </c>
      <c r="BW670" s="134">
        <f t="shared" ref="BW670" si="12628">O670/O684</f>
        <v>3.8401312355529044E-2</v>
      </c>
      <c r="BX670" s="129">
        <f t="shared" ref="BX670" si="12629">P670/P684</f>
        <v>3.9787417408790576E-2</v>
      </c>
      <c r="BY670" s="130">
        <f t="shared" ref="BY670" si="12630">Q670/Q684</f>
        <v>3.331385154880187E-2</v>
      </c>
      <c r="BZ670" s="131">
        <f t="shared" ref="BZ670" si="12631">R670/R684</f>
        <v>4.3784111582777438E-2</v>
      </c>
      <c r="CA670" s="132">
        <f t="shared" ref="CA670" si="12632">S670/S684</f>
        <v>4.1200285782329128E-2</v>
      </c>
      <c r="CB670" s="129">
        <f t="shared" ref="CB670" si="12633">T670/T684</f>
        <v>3.4387132556849692E-2</v>
      </c>
      <c r="CC670" s="130">
        <f t="shared" ref="CC670" si="12634">U670/U684</f>
        <v>3.9738430583501003E-2</v>
      </c>
      <c r="CD670" s="131">
        <f t="shared" ref="CD670" si="12635">V670/V684</f>
        <v>4.2543458371454713E-2</v>
      </c>
      <c r="CE670" s="132">
        <f t="shared" ref="CE670" si="12636">W670/W684</f>
        <v>4.7363477794176843E-2</v>
      </c>
      <c r="CF670" s="129">
        <f t="shared" ref="CF670" si="12637">X670/X684</f>
        <v>3.5442199403776083E-2</v>
      </c>
      <c r="CG670" s="130">
        <f t="shared" ref="CG670" si="12638">Y670/Y684</f>
        <v>3.6671001300390117E-2</v>
      </c>
      <c r="CH670" s="131">
        <f t="shared" ref="CH670" si="12639">Z670/Z684</f>
        <v>5.0708165763245321E-2</v>
      </c>
      <c r="CI670" s="129">
        <f t="shared" ref="CI670" si="12640">AA670/AA684</f>
        <v>5.188448360254528E-2</v>
      </c>
      <c r="CJ670" s="135">
        <f t="shared" ref="CJ670" si="12641">AB670/AB684</f>
        <v>4.1605710669115281E-2</v>
      </c>
      <c r="CK670" s="136">
        <f t="shared" ref="CK670" si="12642">AC670/AC684</f>
        <v>4.2492152256616011E-2</v>
      </c>
    </row>
    <row r="671" spans="1:89" ht="14.25" thickTop="1" thickBot="1" x14ac:dyDescent="0.25">
      <c r="A671" s="137" t="s">
        <v>27</v>
      </c>
      <c r="B671" s="206">
        <v>223</v>
      </c>
      <c r="C671" s="190">
        <v>432</v>
      </c>
      <c r="D671" s="191">
        <v>168</v>
      </c>
      <c r="E671" s="192">
        <v>168</v>
      </c>
      <c r="F671" s="189">
        <v>346</v>
      </c>
      <c r="G671" s="193">
        <v>360</v>
      </c>
      <c r="H671" s="191">
        <v>478</v>
      </c>
      <c r="I671" s="192">
        <v>609</v>
      </c>
      <c r="J671" s="189">
        <v>120</v>
      </c>
      <c r="K671" s="190">
        <v>64</v>
      </c>
      <c r="L671" s="191">
        <v>325</v>
      </c>
      <c r="M671" s="189">
        <v>279</v>
      </c>
      <c r="N671" s="194">
        <v>674</v>
      </c>
      <c r="O671" s="207">
        <v>468</v>
      </c>
      <c r="P671" s="189">
        <v>331</v>
      </c>
      <c r="Q671" s="190">
        <v>230</v>
      </c>
      <c r="R671" s="191">
        <v>444</v>
      </c>
      <c r="S671" s="192">
        <v>371</v>
      </c>
      <c r="T671" s="189">
        <v>106</v>
      </c>
      <c r="U671" s="193">
        <v>69</v>
      </c>
      <c r="V671" s="191">
        <v>342</v>
      </c>
      <c r="W671" s="208">
        <v>353</v>
      </c>
      <c r="X671" s="189">
        <v>237</v>
      </c>
      <c r="Y671" s="193">
        <v>144</v>
      </c>
      <c r="Z671" s="191">
        <v>638</v>
      </c>
      <c r="AA671" s="189">
        <v>649</v>
      </c>
      <c r="AB671" s="172">
        <f t="shared" si="12396"/>
        <v>4432</v>
      </c>
      <c r="AC671" s="173">
        <f t="shared" si="12368"/>
        <v>4196</v>
      </c>
      <c r="AE671" s="269" t="s">
        <v>13</v>
      </c>
      <c r="AF671" s="20">
        <f t="shared" ref="AF671:BG671" si="12643">SUM(AF668:AF670)</f>
        <v>974</v>
      </c>
      <c r="AG671" s="21">
        <f t="shared" si="12643"/>
        <v>1794</v>
      </c>
      <c r="AH671" s="20">
        <f t="shared" si="12643"/>
        <v>483</v>
      </c>
      <c r="AI671" s="21">
        <f t="shared" si="12643"/>
        <v>592</v>
      </c>
      <c r="AJ671" s="20">
        <f t="shared" si="12643"/>
        <v>940</v>
      </c>
      <c r="AK671" s="21">
        <f t="shared" si="12643"/>
        <v>2275</v>
      </c>
      <c r="AL671" s="20">
        <f t="shared" si="12643"/>
        <v>1576</v>
      </c>
      <c r="AM671" s="21">
        <f t="shared" si="12643"/>
        <v>2660</v>
      </c>
      <c r="AN671" s="20">
        <f t="shared" si="12643"/>
        <v>628</v>
      </c>
      <c r="AO671" s="21">
        <f t="shared" si="12643"/>
        <v>159</v>
      </c>
      <c r="AP671" s="20">
        <f t="shared" si="12643"/>
        <v>1801</v>
      </c>
      <c r="AQ671" s="21">
        <f t="shared" si="12643"/>
        <v>467</v>
      </c>
      <c r="AR671" s="20">
        <f t="shared" si="12643"/>
        <v>2748</v>
      </c>
      <c r="AS671" s="21">
        <f t="shared" si="12643"/>
        <v>1696</v>
      </c>
      <c r="AT671" s="20">
        <f t="shared" si="12643"/>
        <v>1254</v>
      </c>
      <c r="AU671" s="21">
        <f t="shared" si="12643"/>
        <v>1206</v>
      </c>
      <c r="AV671" s="20">
        <f t="shared" si="12643"/>
        <v>1101</v>
      </c>
      <c r="AW671" s="21">
        <f t="shared" si="12643"/>
        <v>1631</v>
      </c>
      <c r="AX671" s="20">
        <f t="shared" si="12643"/>
        <v>430</v>
      </c>
      <c r="AY671" s="21">
        <f t="shared" si="12643"/>
        <v>96</v>
      </c>
      <c r="AZ671" s="20">
        <f t="shared" si="12643"/>
        <v>1546</v>
      </c>
      <c r="BA671" s="21">
        <f t="shared" si="12643"/>
        <v>1049</v>
      </c>
      <c r="BB671" s="20">
        <f t="shared" si="12643"/>
        <v>1369</v>
      </c>
      <c r="BC671" s="21">
        <f t="shared" si="12643"/>
        <v>396</v>
      </c>
      <c r="BD671" s="20">
        <f t="shared" si="12643"/>
        <v>1548</v>
      </c>
      <c r="BE671" s="21">
        <f t="shared" si="12643"/>
        <v>1977</v>
      </c>
      <c r="BF671" s="174">
        <f t="shared" si="12643"/>
        <v>16398</v>
      </c>
      <c r="BG671" s="175">
        <f t="shared" si="12643"/>
        <v>15998</v>
      </c>
      <c r="BI671" s="137" t="s">
        <v>27</v>
      </c>
      <c r="BJ671" s="129">
        <f>B671/B684</f>
        <v>3.0547945205479453E-2</v>
      </c>
      <c r="BK671" s="130">
        <f t="shared" ref="BK671" si="12644">C671/C684</f>
        <v>5.4891994917407878E-2</v>
      </c>
      <c r="BL671" s="131">
        <f t="shared" ref="BL671" si="12645">D671/D684</f>
        <v>5.0359712230215826E-2</v>
      </c>
      <c r="BM671" s="132">
        <f t="shared" ref="BM671" si="12646">E671/E684</f>
        <v>4.7863247863247867E-2</v>
      </c>
      <c r="BN671" s="129">
        <f t="shared" ref="BN671" si="12647">F671/F684</f>
        <v>3.4455287791276636E-2</v>
      </c>
      <c r="BO671" s="130">
        <f t="shared" ref="BO671" si="12648">G671/G684</f>
        <v>3.9608317746726809E-2</v>
      </c>
      <c r="BP671" s="131">
        <f t="shared" ref="BP671" si="12649">H671/H684</f>
        <v>4.0584139921888265E-2</v>
      </c>
      <c r="BQ671" s="132">
        <f t="shared" ref="BQ671" si="12650">I671/I684</f>
        <v>4.8665494645996482E-2</v>
      </c>
      <c r="BR671" s="129">
        <f t="shared" ref="BR671" si="12651">J671/J684</f>
        <v>5.0483803113167858E-2</v>
      </c>
      <c r="BS671" s="130">
        <f t="shared" ref="BS671" si="12652">K671/K684</f>
        <v>2.7176220806794056E-2</v>
      </c>
      <c r="BT671" s="131">
        <f t="shared" ref="BT671" si="12653">L671/L684</f>
        <v>4.7681924882629109E-2</v>
      </c>
      <c r="BU671" s="129">
        <f t="shared" ref="BU671" si="12654">M671/M684</f>
        <v>4.1822815170139409E-2</v>
      </c>
      <c r="BV671" s="133">
        <f t="shared" ref="BV671" si="12655">N671/N684</f>
        <v>4.9240210403272942E-2</v>
      </c>
      <c r="BW671" s="134">
        <f t="shared" ref="BW671" si="12656">O671/O684</f>
        <v>3.4896726567742897E-2</v>
      </c>
      <c r="BX671" s="129">
        <f t="shared" ref="BX671" si="12657">P671/P684</f>
        <v>4.7543809250215452E-2</v>
      </c>
      <c r="BY671" s="130">
        <f t="shared" ref="BY671" si="12658">Q671/Q684</f>
        <v>3.3606078316773813E-2</v>
      </c>
      <c r="BZ671" s="131">
        <f t="shared" ref="BZ671" si="12659">R671/R684</f>
        <v>5.3850818677986662E-2</v>
      </c>
      <c r="CA671" s="132">
        <f t="shared" ref="CA671" si="12660">S671/S684</f>
        <v>4.4177185044058112E-2</v>
      </c>
      <c r="CB671" s="129">
        <f t="shared" ref="CB671" si="12661">T671/T684</f>
        <v>5.8790904048807546E-2</v>
      </c>
      <c r="CC671" s="130">
        <f t="shared" ref="CC671" si="12662">U671/U684</f>
        <v>3.470824949698189E-2</v>
      </c>
      <c r="CD671" s="131">
        <f t="shared" ref="CD671" si="12663">V671/V684</f>
        <v>5.2150045745654162E-2</v>
      </c>
      <c r="CE671" s="132">
        <f t="shared" ref="CE671" si="12664">W671/W684</f>
        <v>4.7363477794176843E-2</v>
      </c>
      <c r="CF671" s="129">
        <f t="shared" ref="CF671" si="12665">X671/X684</f>
        <v>3.9251407750910898E-2</v>
      </c>
      <c r="CG671" s="130">
        <f t="shared" ref="CG671" si="12666">Y671/Y684</f>
        <v>3.745123537061118E-2</v>
      </c>
      <c r="CH671" s="131">
        <f t="shared" ref="CH671" si="12667">Z671/Z684</f>
        <v>5.5778982339569856E-2</v>
      </c>
      <c r="CI671" s="129">
        <f t="shared" ref="CI671" si="12668">AA671/AA684</f>
        <v>5.2945015500081578E-2</v>
      </c>
      <c r="CJ671" s="135">
        <f t="shared" ref="CJ671" si="12669">AB671/AB684</f>
        <v>4.5984167003870056E-2</v>
      </c>
      <c r="CK671" s="136">
        <f t="shared" ref="CK671" si="12670">AC671/AC684</f>
        <v>4.3614743363199801E-2</v>
      </c>
    </row>
    <row r="672" spans="1:89" ht="13.5" thickTop="1" x14ac:dyDescent="0.2">
      <c r="A672" s="146" t="s">
        <v>28</v>
      </c>
      <c r="B672" s="203">
        <v>266</v>
      </c>
      <c r="C672" s="197">
        <v>495</v>
      </c>
      <c r="D672" s="198">
        <v>180</v>
      </c>
      <c r="E672" s="199">
        <v>156</v>
      </c>
      <c r="F672" s="196">
        <v>348</v>
      </c>
      <c r="G672" s="200">
        <v>586</v>
      </c>
      <c r="H672" s="198">
        <v>613</v>
      </c>
      <c r="I672" s="199">
        <v>803</v>
      </c>
      <c r="J672" s="196">
        <v>168</v>
      </c>
      <c r="K672" s="197">
        <v>66</v>
      </c>
      <c r="L672" s="198">
        <v>459</v>
      </c>
      <c r="M672" s="196">
        <v>216</v>
      </c>
      <c r="N672" s="201">
        <v>841</v>
      </c>
      <c r="O672" s="204">
        <v>534</v>
      </c>
      <c r="P672" s="196">
        <v>374</v>
      </c>
      <c r="Q672" s="197">
        <v>302</v>
      </c>
      <c r="R672" s="198">
        <v>421</v>
      </c>
      <c r="S672" s="199">
        <v>495</v>
      </c>
      <c r="T672" s="196">
        <v>148</v>
      </c>
      <c r="U672" s="200">
        <v>35</v>
      </c>
      <c r="V672" s="198">
        <v>464</v>
      </c>
      <c r="W672" s="205">
        <v>347</v>
      </c>
      <c r="X672" s="196">
        <v>389</v>
      </c>
      <c r="Y672" s="200">
        <v>107</v>
      </c>
      <c r="Z672" s="198">
        <v>686</v>
      </c>
      <c r="AA672" s="196">
        <v>801</v>
      </c>
      <c r="AB672" s="172">
        <f t="shared" si="12396"/>
        <v>5357</v>
      </c>
      <c r="AC672" s="173">
        <f t="shared" si="12368"/>
        <v>4943</v>
      </c>
      <c r="BI672" s="146" t="s">
        <v>28</v>
      </c>
      <c r="BJ672" s="129">
        <f>B672/B684</f>
        <v>3.643835616438356E-2</v>
      </c>
      <c r="BK672" s="130">
        <f t="shared" ref="BK672" si="12671">C672/C684</f>
        <v>6.2897077509529858E-2</v>
      </c>
      <c r="BL672" s="131">
        <f t="shared" ref="BL672" si="12672">D672/D684</f>
        <v>5.3956834532374098E-2</v>
      </c>
      <c r="BM672" s="132">
        <f t="shared" ref="BM672" si="12673">E672/E684</f>
        <v>4.4444444444444446E-2</v>
      </c>
      <c r="BN672" s="129">
        <f t="shared" ref="BN672" si="12674">F672/F684</f>
        <v>3.4654451304521008E-2</v>
      </c>
      <c r="BO672" s="130">
        <f t="shared" ref="BO672" si="12675">G672/G684</f>
        <v>6.4473539443283087E-2</v>
      </c>
      <c r="BP672" s="131">
        <f t="shared" ref="BP672" si="12676">H672/H684</f>
        <v>5.2046187807777214E-2</v>
      </c>
      <c r="BQ672" s="132">
        <f t="shared" ref="BQ672" si="12677">I672/I684</f>
        <v>6.416813169250439E-2</v>
      </c>
      <c r="BR672" s="129">
        <f t="shared" ref="BR672" si="12678">J672/J684</f>
        <v>7.0677324358435004E-2</v>
      </c>
      <c r="BS672" s="130">
        <f t="shared" ref="BS672" si="12679">K672/K684</f>
        <v>2.802547770700637E-2</v>
      </c>
      <c r="BT672" s="131">
        <f t="shared" ref="BT672" si="12680">L672/L684</f>
        <v>6.7341549295774641E-2</v>
      </c>
      <c r="BU672" s="129">
        <f t="shared" ref="BU672" si="12681">M672/M684</f>
        <v>3.237895368010793E-2</v>
      </c>
      <c r="BV672" s="133">
        <f t="shared" ref="BV672" si="12682">N672/N684</f>
        <v>6.1440677966101698E-2</v>
      </c>
      <c r="BW672" s="134">
        <f t="shared" ref="BW672" si="12683">O672/O684</f>
        <v>3.9818059801655356E-2</v>
      </c>
      <c r="BX672" s="129">
        <f t="shared" ref="BX672" si="12684">P672/P684</f>
        <v>5.3720195346164894E-2</v>
      </c>
      <c r="BY672" s="130">
        <f t="shared" ref="BY672" si="12685">Q672/Q684</f>
        <v>4.4126241963763878E-2</v>
      </c>
      <c r="BZ672" s="131">
        <f t="shared" ref="BZ672" si="12686">R672/R684</f>
        <v>5.1061249241964826E-2</v>
      </c>
      <c r="CA672" s="132">
        <f t="shared" ref="CA672" si="12687">S672/S684</f>
        <v>5.8942605382233865E-2</v>
      </c>
      <c r="CB672" s="129">
        <f t="shared" ref="CB672" si="12688">T672/T684</f>
        <v>8.2085413200221849E-2</v>
      </c>
      <c r="CC672" s="130">
        <f t="shared" ref="CC672" si="12689">U672/U684</f>
        <v>1.7605633802816902E-2</v>
      </c>
      <c r="CD672" s="131">
        <f t="shared" ref="CD672" si="12690">V672/V684</f>
        <v>7.0753278438548339E-2</v>
      </c>
      <c r="CE672" s="132">
        <f t="shared" ref="CE672" si="12691">W672/W684</f>
        <v>4.6558432845833893E-2</v>
      </c>
      <c r="CF672" s="129">
        <f t="shared" ref="CF672" si="12692">X672/X684</f>
        <v>6.4425306392845313E-2</v>
      </c>
      <c r="CG672" s="130">
        <f t="shared" ref="CG672" si="12693">Y672/Y684</f>
        <v>2.7828348504551365E-2</v>
      </c>
      <c r="CH672" s="131">
        <f t="shared" ref="CH672" si="12694">Z672/Z684</f>
        <v>5.9975520195838433E-2</v>
      </c>
      <c r="CI672" s="129">
        <f t="shared" ref="CI672" si="12695">AA672/AA684</f>
        <v>6.5345080763582961E-2</v>
      </c>
      <c r="CJ672" s="135">
        <f t="shared" ref="CJ672" si="12696">AB672/AB684</f>
        <v>5.5581494277917844E-2</v>
      </c>
      <c r="CK672" s="136">
        <f t="shared" ref="CK672" si="12697">AC672/AC684</f>
        <v>5.1379331850404338E-2</v>
      </c>
    </row>
    <row r="673" spans="1:89" x14ac:dyDescent="0.2">
      <c r="A673" s="137" t="s">
        <v>29</v>
      </c>
      <c r="B673" s="206">
        <v>306</v>
      </c>
      <c r="C673" s="190">
        <v>794</v>
      </c>
      <c r="D673" s="191">
        <v>287</v>
      </c>
      <c r="E673" s="192">
        <v>266</v>
      </c>
      <c r="F673" s="189">
        <v>412</v>
      </c>
      <c r="G673" s="193">
        <v>930</v>
      </c>
      <c r="H673" s="191">
        <v>709</v>
      </c>
      <c r="I673" s="192">
        <v>1159</v>
      </c>
      <c r="J673" s="189">
        <v>250</v>
      </c>
      <c r="K673" s="190">
        <v>79</v>
      </c>
      <c r="L673" s="191">
        <v>772</v>
      </c>
      <c r="M673" s="189">
        <v>200</v>
      </c>
      <c r="N673" s="194">
        <v>1165</v>
      </c>
      <c r="O673" s="207">
        <v>723</v>
      </c>
      <c r="P673" s="189">
        <v>583</v>
      </c>
      <c r="Q673" s="190">
        <v>446</v>
      </c>
      <c r="R673" s="191">
        <v>514</v>
      </c>
      <c r="S673" s="192">
        <v>694</v>
      </c>
      <c r="T673" s="189">
        <v>275</v>
      </c>
      <c r="U673" s="193">
        <v>57</v>
      </c>
      <c r="V673" s="191">
        <v>644</v>
      </c>
      <c r="W673" s="208">
        <v>450</v>
      </c>
      <c r="X673" s="189">
        <v>575</v>
      </c>
      <c r="Y673" s="193">
        <v>144</v>
      </c>
      <c r="Z673" s="191">
        <v>874</v>
      </c>
      <c r="AA673" s="189">
        <v>877</v>
      </c>
      <c r="AB673" s="172">
        <f t="shared" si="12396"/>
        <v>7366</v>
      </c>
      <c r="AC673" s="173">
        <f t="shared" si="12368"/>
        <v>6819</v>
      </c>
      <c r="BI673" s="137" t="s">
        <v>29</v>
      </c>
      <c r="BJ673" s="129">
        <f>B673/B684</f>
        <v>4.1917808219178079E-2</v>
      </c>
      <c r="BK673" s="130">
        <f t="shared" ref="BK673" si="12698">C673/C684</f>
        <v>0.10088945362134688</v>
      </c>
      <c r="BL673" s="131">
        <f t="shared" ref="BL673" si="12699">D673/D684</f>
        <v>8.6031175059952045E-2</v>
      </c>
      <c r="BM673" s="132">
        <f t="shared" ref="BM673" si="12700">E673/E684</f>
        <v>7.5783475783475787E-2</v>
      </c>
      <c r="BN673" s="129">
        <f t="shared" ref="BN673" si="12701">F673/F684</f>
        <v>4.1027683728340966E-2</v>
      </c>
      <c r="BO673" s="130">
        <f t="shared" ref="BO673" si="12702">G673/G684</f>
        <v>0.1023214875123776</v>
      </c>
      <c r="BP673" s="131">
        <f t="shared" ref="BP673" si="12703">H673/H684</f>
        <v>6.0196977415520464E-2</v>
      </c>
      <c r="BQ673" s="132">
        <f t="shared" ref="BQ673" si="12704">I673/I684</f>
        <v>9.2616269777848814E-2</v>
      </c>
      <c r="BR673" s="129">
        <f t="shared" ref="BR673" si="12705">J673/J684</f>
        <v>0.1051745898190997</v>
      </c>
      <c r="BS673" s="130">
        <f t="shared" ref="BS673" si="12706">K673/K684</f>
        <v>3.3545647558386411E-2</v>
      </c>
      <c r="BT673" s="131">
        <f t="shared" ref="BT673" si="12707">L673/L684</f>
        <v>0.11326291079812206</v>
      </c>
      <c r="BU673" s="129">
        <f t="shared" ref="BU673" si="12708">M673/M684</f>
        <v>2.9980512666766601E-2</v>
      </c>
      <c r="BV673" s="133">
        <f t="shared" ref="BV673" si="12709">N673/N684</f>
        <v>8.5111046171829338E-2</v>
      </c>
      <c r="BW673" s="134">
        <f t="shared" ref="BW673" si="12710">O673/O684</f>
        <v>5.3910968607859218E-2</v>
      </c>
      <c r="BX673" s="129">
        <f t="shared" ref="BX673" si="12711">P673/P684</f>
        <v>8.3740304510198219E-2</v>
      </c>
      <c r="BY673" s="130">
        <f t="shared" ref="BY673" si="12712">Q673/Q684</f>
        <v>6.5166569257744014E-2</v>
      </c>
      <c r="BZ673" s="131">
        <f t="shared" ref="BZ673" si="12713">R673/R684</f>
        <v>6.2340812613705276E-2</v>
      </c>
      <c r="CA673" s="132">
        <f t="shared" ref="CA673" si="12714">S673/S684</f>
        <v>8.2638723505596576E-2</v>
      </c>
      <c r="CB673" s="129">
        <f t="shared" ref="CB673" si="12715">T673/T684</f>
        <v>0.15252357182473655</v>
      </c>
      <c r="CC673" s="130">
        <f t="shared" ref="CC673" si="12716">U673/U684</f>
        <v>2.8672032193158954E-2</v>
      </c>
      <c r="CD673" s="131">
        <f t="shared" ref="CD673" si="12717">V673/V684</f>
        <v>9.8200670936261059E-2</v>
      </c>
      <c r="CE673" s="132">
        <f t="shared" ref="CE673" si="12718">W673/W684</f>
        <v>6.0378371125721184E-2</v>
      </c>
      <c r="CF673" s="129">
        <f t="shared" ref="CF673" si="12719">X673/X684</f>
        <v>9.5230208678370315E-2</v>
      </c>
      <c r="CG673" s="130">
        <f t="shared" ref="CG673" si="12720">Y673/Y684</f>
        <v>3.745123537061118E-2</v>
      </c>
      <c r="CH673" s="131">
        <f t="shared" ref="CH673" si="12721">Z673/Z684</f>
        <v>7.6411960132890366E-2</v>
      </c>
      <c r="CI673" s="129">
        <f t="shared" ref="CI673" si="12722">AA673/AA684</f>
        <v>7.1545113395333662E-2</v>
      </c>
      <c r="CJ673" s="135">
        <f t="shared" ref="CJ673" si="12723">AB673/AB684</f>
        <v>7.6425851568255154E-2</v>
      </c>
      <c r="CK673" s="136">
        <f t="shared" ref="CK673" si="12724">AC673/AC684</f>
        <v>7.0879155146248679E-2</v>
      </c>
    </row>
    <row r="674" spans="1:89" x14ac:dyDescent="0.2">
      <c r="A674" s="146" t="s">
        <v>30</v>
      </c>
      <c r="B674" s="203">
        <v>426</v>
      </c>
      <c r="C674" s="197">
        <v>888</v>
      </c>
      <c r="D674" s="198">
        <v>298</v>
      </c>
      <c r="E674" s="199">
        <v>302</v>
      </c>
      <c r="F674" s="196">
        <v>536</v>
      </c>
      <c r="G674" s="200">
        <v>1282</v>
      </c>
      <c r="H674" s="198">
        <v>853</v>
      </c>
      <c r="I674" s="199">
        <v>1452</v>
      </c>
      <c r="J674" s="196">
        <v>379</v>
      </c>
      <c r="K674" s="197">
        <v>87</v>
      </c>
      <c r="L674" s="198">
        <v>913</v>
      </c>
      <c r="M674" s="196">
        <v>250</v>
      </c>
      <c r="N674" s="201">
        <v>1534</v>
      </c>
      <c r="O674" s="204">
        <v>916</v>
      </c>
      <c r="P674" s="196">
        <v>745</v>
      </c>
      <c r="Q674" s="197">
        <v>626</v>
      </c>
      <c r="R674" s="198">
        <v>583</v>
      </c>
      <c r="S674" s="199">
        <v>835</v>
      </c>
      <c r="T674" s="196">
        <v>290</v>
      </c>
      <c r="U674" s="200">
        <v>53</v>
      </c>
      <c r="V674" s="198">
        <v>729</v>
      </c>
      <c r="W674" s="205">
        <v>593</v>
      </c>
      <c r="X674" s="196">
        <v>793</v>
      </c>
      <c r="Y674" s="200">
        <v>189</v>
      </c>
      <c r="Z674" s="198">
        <v>902</v>
      </c>
      <c r="AA674" s="196">
        <v>1121</v>
      </c>
      <c r="AB674" s="172">
        <f t="shared" si="12396"/>
        <v>8981</v>
      </c>
      <c r="AC674" s="173">
        <f t="shared" si="12368"/>
        <v>8594</v>
      </c>
      <c r="BI674" s="146" t="s">
        <v>30</v>
      </c>
      <c r="BJ674" s="129">
        <f>B674/B684</f>
        <v>5.8356164383561643E-2</v>
      </c>
      <c r="BK674" s="130">
        <f t="shared" ref="BK674" si="12725">C674/C684</f>
        <v>0.11283354510800508</v>
      </c>
      <c r="BL674" s="131">
        <f t="shared" ref="BL674" si="12726">D674/D684</f>
        <v>8.9328537170263789E-2</v>
      </c>
      <c r="BM674" s="132">
        <f t="shared" ref="BM674" si="12727">E674/E684</f>
        <v>8.6039886039886035E-2</v>
      </c>
      <c r="BN674" s="129">
        <f t="shared" ref="BN674" si="12728">F674/F684</f>
        <v>5.3375821549492136E-2</v>
      </c>
      <c r="BO674" s="130">
        <f t="shared" ref="BO674" si="12729">G674/G684</f>
        <v>0.14104962042028826</v>
      </c>
      <c r="BP674" s="131">
        <f t="shared" ref="BP674" si="12730">H674/H684</f>
        <v>7.2423161827135332E-2</v>
      </c>
      <c r="BQ674" s="132">
        <f t="shared" ref="BQ674" si="12731">I674/I684</f>
        <v>0.11603004634809014</v>
      </c>
      <c r="BR674" s="129">
        <f t="shared" ref="BR674" si="12732">J674/J684</f>
        <v>0.15944467816575517</v>
      </c>
      <c r="BS674" s="130">
        <f t="shared" ref="BS674" si="12733">K674/K684</f>
        <v>3.6942675159235668E-2</v>
      </c>
      <c r="BT674" s="131">
        <f t="shared" ref="BT674" si="12734">L674/L684</f>
        <v>0.13394953051643194</v>
      </c>
      <c r="BU674" s="129">
        <f t="shared" ref="BU674" si="12735">M674/M684</f>
        <v>3.7475640833458251E-2</v>
      </c>
      <c r="BV674" s="133">
        <f t="shared" ref="BV674" si="12736">N674/N684</f>
        <v>0.11206896551724138</v>
      </c>
      <c r="BW674" s="134">
        <f t="shared" ref="BW674" si="12737">O674/O684</f>
        <v>6.8302140034300199E-2</v>
      </c>
      <c r="BX674" s="129">
        <f t="shared" ref="BX674" si="12738">P674/P684</f>
        <v>0.10700948003447286</v>
      </c>
      <c r="BY674" s="130">
        <f t="shared" ref="BY674" si="12739">Q674/Q684</f>
        <v>9.1466978375219166E-2</v>
      </c>
      <c r="BZ674" s="131">
        <f t="shared" ref="BZ674" si="12740">R674/R684</f>
        <v>7.0709520921770769E-2</v>
      </c>
      <c r="CA674" s="132">
        <f t="shared" ref="CA674" si="12741">S674/S684</f>
        <v>9.9428435341748042E-2</v>
      </c>
      <c r="CB674" s="129">
        <f t="shared" ref="CB674" si="12742">T674/T684</f>
        <v>0.16084303937881309</v>
      </c>
      <c r="CC674" s="130">
        <f t="shared" ref="CC674" si="12743">U674/U684</f>
        <v>2.6659959758551309E-2</v>
      </c>
      <c r="CD674" s="131">
        <f t="shared" ref="CD674" si="12744">V674/V684</f>
        <v>0.1111619396157365</v>
      </c>
      <c r="CE674" s="132">
        <f t="shared" ref="CE674" si="12745">W674/W684</f>
        <v>7.9565275727894805E-2</v>
      </c>
      <c r="CF674" s="129">
        <f t="shared" ref="CF674" si="12746">X674/X684</f>
        <v>0.1313348790990394</v>
      </c>
      <c r="CG674" s="130">
        <f t="shared" ref="CG674" si="12747">Y674/Y684</f>
        <v>4.9154746423927177E-2</v>
      </c>
      <c r="CH674" s="131">
        <f t="shared" ref="CH674" si="12748">Z674/Z684</f>
        <v>7.8859940549047033E-2</v>
      </c>
      <c r="CI674" s="129">
        <f t="shared" ref="CI674" si="12749">AA674/AA684</f>
        <v>9.1450481318322729E-2</v>
      </c>
      <c r="CJ674" s="135">
        <f t="shared" ref="CJ674" si="12750">AB674/AB684</f>
        <v>9.3182266214295345E-2</v>
      </c>
      <c r="CK674" s="136">
        <f t="shared" ref="CK674" si="12751">AC674/AC684</f>
        <v>8.9329147870195205E-2</v>
      </c>
    </row>
    <row r="675" spans="1:89" x14ac:dyDescent="0.2">
      <c r="A675" s="137" t="s">
        <v>31</v>
      </c>
      <c r="B675" s="206">
        <v>548</v>
      </c>
      <c r="C675" s="190">
        <v>906</v>
      </c>
      <c r="D675" s="191">
        <v>185</v>
      </c>
      <c r="E675" s="192">
        <v>290</v>
      </c>
      <c r="F675" s="189">
        <v>404</v>
      </c>
      <c r="G675" s="193">
        <v>993</v>
      </c>
      <c r="H675" s="191">
        <v>723</v>
      </c>
      <c r="I675" s="192">
        <v>1208</v>
      </c>
      <c r="J675" s="189">
        <v>249</v>
      </c>
      <c r="K675" s="190">
        <v>72</v>
      </c>
      <c r="L675" s="191">
        <v>888</v>
      </c>
      <c r="M675" s="189">
        <v>217</v>
      </c>
      <c r="N675" s="194">
        <v>1214</v>
      </c>
      <c r="O675" s="207">
        <v>780</v>
      </c>
      <c r="P675" s="189">
        <v>509</v>
      </c>
      <c r="Q675" s="190">
        <v>580</v>
      </c>
      <c r="R675" s="191">
        <v>518</v>
      </c>
      <c r="S675" s="192">
        <v>796</v>
      </c>
      <c r="T675" s="189">
        <v>140</v>
      </c>
      <c r="U675" s="193">
        <v>43</v>
      </c>
      <c r="V675" s="191">
        <v>817</v>
      </c>
      <c r="W675" s="208">
        <v>456</v>
      </c>
      <c r="X675" s="189">
        <v>576</v>
      </c>
      <c r="Y675" s="193">
        <v>207</v>
      </c>
      <c r="Z675" s="191">
        <v>646</v>
      </c>
      <c r="AA675" s="189">
        <v>856</v>
      </c>
      <c r="AB675" s="172">
        <f t="shared" si="12396"/>
        <v>7417</v>
      </c>
      <c r="AC675" s="173">
        <f t="shared" si="12368"/>
        <v>7404</v>
      </c>
      <c r="BI675" s="137" t="s">
        <v>31</v>
      </c>
      <c r="BJ675" s="129">
        <f>B675/B684</f>
        <v>7.5068493150684937E-2</v>
      </c>
      <c r="BK675" s="130">
        <f t="shared" ref="BK675" si="12752">C675/C684</f>
        <v>0.11512071156289708</v>
      </c>
      <c r="BL675" s="131">
        <f t="shared" ref="BL675" si="12753">D675/D684</f>
        <v>5.5455635491606717E-2</v>
      </c>
      <c r="BM675" s="132">
        <f t="shared" ref="BM675" si="12754">E675/E684</f>
        <v>8.2621082621082614E-2</v>
      </c>
      <c r="BN675" s="129">
        <f t="shared" ref="BN675" si="12755">F675/F684</f>
        <v>4.0231029675363475E-2</v>
      </c>
      <c r="BO675" s="130">
        <f t="shared" ref="BO675" si="12756">G675/G684</f>
        <v>0.10925294311805479</v>
      </c>
      <c r="BP675" s="131">
        <f t="shared" ref="BP675" si="12757">H675/H684</f>
        <v>6.1385634233316354E-2</v>
      </c>
      <c r="BQ675" s="132">
        <f t="shared" ref="BQ675" si="12758">I675/I684</f>
        <v>9.6531884289595651E-2</v>
      </c>
      <c r="BR675" s="129">
        <f t="shared" ref="BR675" si="12759">J675/J684</f>
        <v>0.10475389145982331</v>
      </c>
      <c r="BS675" s="130">
        <f t="shared" ref="BS675" si="12760">K675/K684</f>
        <v>3.0573248407643312E-2</v>
      </c>
      <c r="BT675" s="131">
        <f t="shared" ref="BT675" si="12761">L675/L684</f>
        <v>0.13028169014084506</v>
      </c>
      <c r="BU675" s="129">
        <f t="shared" ref="BU675" si="12762">M675/M684</f>
        <v>3.2528856243441762E-2</v>
      </c>
      <c r="BV675" s="133">
        <f t="shared" ref="BV675" si="12763">N675/N684</f>
        <v>8.8690824079485683E-2</v>
      </c>
      <c r="BW675" s="134">
        <f t="shared" ref="BW675" si="12764">O675/O684</f>
        <v>5.8161210946238162E-2</v>
      </c>
      <c r="BX675" s="129">
        <f t="shared" ref="BX675" si="12765">P675/P684</f>
        <v>7.311117494972709E-2</v>
      </c>
      <c r="BY675" s="130">
        <f t="shared" ref="BY675" si="12766">Q675/Q684</f>
        <v>8.4745762711864403E-2</v>
      </c>
      <c r="BZ675" s="131">
        <f t="shared" ref="BZ675" si="12767">R675/R684</f>
        <v>6.2825955124317767E-2</v>
      </c>
      <c r="CA675" s="132">
        <f t="shared" ref="CA675" si="12768">S675/S684</f>
        <v>9.4784472493450816E-2</v>
      </c>
      <c r="CB675" s="129">
        <f t="shared" ref="CB675" si="12769">T675/T684</f>
        <v>7.7648363838047699E-2</v>
      </c>
      <c r="CC675" s="130">
        <f t="shared" ref="CC675" si="12770">U675/U684</f>
        <v>2.1629778672032193E-2</v>
      </c>
      <c r="CD675" s="131">
        <f t="shared" ref="CD675" si="12771">V675/V684</f>
        <v>0.12458066483684049</v>
      </c>
      <c r="CE675" s="132">
        <f t="shared" ref="CE675" si="12772">W675/W684</f>
        <v>6.1183416074064134E-2</v>
      </c>
      <c r="CF675" s="129">
        <f t="shared" ref="CF675" si="12773">X675/X684</f>
        <v>9.5395826432593575E-2</v>
      </c>
      <c r="CG675" s="130">
        <f t="shared" ref="CG675" si="12774">Y675/Y684</f>
        <v>5.3836150845253575E-2</v>
      </c>
      <c r="CH675" s="131">
        <f t="shared" ref="CH675" si="12775">Z675/Z684</f>
        <v>5.647840531561462E-2</v>
      </c>
      <c r="CI675" s="129">
        <f t="shared" ref="CI675" si="12776">AA675/AA684</f>
        <v>6.9831946483928861E-2</v>
      </c>
      <c r="CJ675" s="135">
        <f t="shared" ref="CJ675" si="12777">AB675/AB684</f>
        <v>7.6955001504445897E-2</v>
      </c>
      <c r="CK675" s="136">
        <f t="shared" ref="CK675" si="12778">AC675/AC684</f>
        <v>7.6959856973577531E-2</v>
      </c>
    </row>
    <row r="676" spans="1:89" x14ac:dyDescent="0.2">
      <c r="A676" s="146" t="s">
        <v>32</v>
      </c>
      <c r="B676" s="203">
        <v>409</v>
      </c>
      <c r="C676" s="197">
        <v>667</v>
      </c>
      <c r="D676" s="198">
        <v>73</v>
      </c>
      <c r="E676" s="199">
        <v>334</v>
      </c>
      <c r="F676" s="196">
        <v>298</v>
      </c>
      <c r="G676" s="200">
        <v>1242</v>
      </c>
      <c r="H676" s="198">
        <v>634</v>
      </c>
      <c r="I676" s="199">
        <v>1114</v>
      </c>
      <c r="J676" s="196">
        <v>175</v>
      </c>
      <c r="K676" s="197">
        <v>87</v>
      </c>
      <c r="L676" s="198">
        <v>647</v>
      </c>
      <c r="M676" s="196">
        <v>213</v>
      </c>
      <c r="N676" s="201">
        <v>965</v>
      </c>
      <c r="O676" s="204">
        <v>853</v>
      </c>
      <c r="P676" s="196">
        <v>371</v>
      </c>
      <c r="Q676" s="197">
        <v>511</v>
      </c>
      <c r="R676" s="198">
        <v>414</v>
      </c>
      <c r="S676" s="199">
        <v>656</v>
      </c>
      <c r="T676" s="196">
        <v>58</v>
      </c>
      <c r="U676" s="200">
        <v>65</v>
      </c>
      <c r="V676" s="198">
        <v>647</v>
      </c>
      <c r="W676" s="205">
        <v>361</v>
      </c>
      <c r="X676" s="196">
        <v>221</v>
      </c>
      <c r="Y676" s="200">
        <v>224</v>
      </c>
      <c r="Z676" s="198">
        <v>512</v>
      </c>
      <c r="AA676" s="196">
        <v>816</v>
      </c>
      <c r="AB676" s="172">
        <f t="shared" si="12396"/>
        <v>5424</v>
      </c>
      <c r="AC676" s="173">
        <f t="shared" si="12368"/>
        <v>7143</v>
      </c>
      <c r="BI676" s="146" t="s">
        <v>32</v>
      </c>
      <c r="BJ676" s="129">
        <f>B676/B684</f>
        <v>5.6027397260273976E-2</v>
      </c>
      <c r="BK676" s="130">
        <f t="shared" ref="BK676" si="12779">C676/C684</f>
        <v>8.4752223634053367E-2</v>
      </c>
      <c r="BL676" s="131">
        <f t="shared" ref="BL676" si="12780">D676/D684</f>
        <v>2.1882494004796162E-2</v>
      </c>
      <c r="BM676" s="132">
        <f t="shared" ref="BM676" si="12781">E676/E684</f>
        <v>9.5156695156695156E-2</v>
      </c>
      <c r="BN676" s="129">
        <f t="shared" ref="BN676" si="12782">F676/F684</f>
        <v>2.9675363473411671E-2</v>
      </c>
      <c r="BO676" s="130">
        <f t="shared" ref="BO676" si="12783">G676/G684</f>
        <v>0.13664869622620751</v>
      </c>
      <c r="BP676" s="131">
        <f t="shared" ref="BP676" si="12784">H676/H684</f>
        <v>5.3829173034471045E-2</v>
      </c>
      <c r="BQ676" s="132">
        <f t="shared" ref="BQ676" si="12785">I676/I684</f>
        <v>8.9020297267060886E-2</v>
      </c>
      <c r="BR676" s="129">
        <f t="shared" ref="BR676" si="12786">J676/J684</f>
        <v>7.3622212873369799E-2</v>
      </c>
      <c r="BS676" s="130">
        <f t="shared" ref="BS676" si="12787">K676/K684</f>
        <v>3.6942675159235668E-2</v>
      </c>
      <c r="BT676" s="131">
        <f t="shared" ref="BT676" si="12788">L676/L684</f>
        <v>9.4923708920187796E-2</v>
      </c>
      <c r="BU676" s="129">
        <f t="shared" ref="BU676" si="12789">M676/M684</f>
        <v>3.1929245990106429E-2</v>
      </c>
      <c r="BV676" s="133">
        <f t="shared" ref="BV676" si="12790">N676/N684</f>
        <v>7.0499707773232029E-2</v>
      </c>
      <c r="BW676" s="134">
        <f t="shared" ref="BW676" si="12791">O676/O684</f>
        <v>6.3604503765565576E-2</v>
      </c>
      <c r="BX676" s="129">
        <f t="shared" ref="BX676" si="12792">P676/P684</f>
        <v>5.3289284688307959E-2</v>
      </c>
      <c r="BY676" s="130">
        <f t="shared" ref="BY676" si="12793">Q676/Q684</f>
        <v>7.4663939216832259E-2</v>
      </c>
      <c r="BZ676" s="131">
        <f t="shared" ref="BZ676" si="12794">R676/R684</f>
        <v>5.0212249848392967E-2</v>
      </c>
      <c r="CA676" s="132">
        <f t="shared" ref="CA676" si="12795">S676/S684</f>
        <v>7.811383662776851E-2</v>
      </c>
      <c r="CB676" s="129">
        <f t="shared" ref="CB676" si="12796">T676/T684</f>
        <v>3.2168607875762617E-2</v>
      </c>
      <c r="CC676" s="130">
        <f t="shared" ref="CC676" si="12797">U676/U684</f>
        <v>3.2696177062374245E-2</v>
      </c>
      <c r="CD676" s="131">
        <f t="shared" ref="CD676" si="12798">V676/V684</f>
        <v>9.8658127477889601E-2</v>
      </c>
      <c r="CE676" s="132">
        <f t="shared" ref="CE676" si="12799">W676/W684</f>
        <v>4.8436871058634104E-2</v>
      </c>
      <c r="CF676" s="129">
        <f t="shared" ref="CF676" si="12800">X676/X684</f>
        <v>3.6601523683338855E-2</v>
      </c>
      <c r="CG676" s="130">
        <f t="shared" ref="CG676" si="12801">Y676/Y684</f>
        <v>5.8257477243172949E-2</v>
      </c>
      <c r="CH676" s="131">
        <f t="shared" ref="CH676" si="12802">Z676/Z684</f>
        <v>4.4763070466864834E-2</v>
      </c>
      <c r="CI676" s="129">
        <f t="shared" ref="CI676" si="12803">AA676/AA684</f>
        <v>6.6568771414586392E-2</v>
      </c>
      <c r="CJ676" s="135">
        <f t="shared" ref="CJ676" si="12804">AB676/AB684</f>
        <v>5.6276652037227252E-2</v>
      </c>
      <c r="CK676" s="136">
        <f t="shared" ref="CK676" si="12805">AC676/AC684</f>
        <v>7.4246928466000048E-2</v>
      </c>
    </row>
    <row r="677" spans="1:89" x14ac:dyDescent="0.2">
      <c r="A677" s="137" t="s">
        <v>33</v>
      </c>
      <c r="B677" s="206">
        <v>140</v>
      </c>
      <c r="C677" s="190">
        <v>215</v>
      </c>
      <c r="D677" s="191">
        <v>57</v>
      </c>
      <c r="E677" s="192">
        <v>111</v>
      </c>
      <c r="F677" s="189">
        <v>277</v>
      </c>
      <c r="G677" s="193">
        <v>353</v>
      </c>
      <c r="H677" s="191">
        <v>270</v>
      </c>
      <c r="I677" s="192">
        <v>422</v>
      </c>
      <c r="J677" s="189">
        <v>41</v>
      </c>
      <c r="K677" s="190">
        <v>20</v>
      </c>
      <c r="L677" s="191">
        <v>162</v>
      </c>
      <c r="M677" s="189">
        <v>211</v>
      </c>
      <c r="N677" s="194">
        <v>278</v>
      </c>
      <c r="O677" s="207">
        <v>433</v>
      </c>
      <c r="P677" s="189">
        <v>169</v>
      </c>
      <c r="Q677" s="190">
        <v>231</v>
      </c>
      <c r="R677" s="191">
        <v>207</v>
      </c>
      <c r="S677" s="192">
        <v>239</v>
      </c>
      <c r="T677" s="189">
        <v>31</v>
      </c>
      <c r="U677" s="193">
        <v>79</v>
      </c>
      <c r="V677" s="191">
        <v>163</v>
      </c>
      <c r="W677" s="208">
        <v>193</v>
      </c>
      <c r="X677" s="189">
        <v>121</v>
      </c>
      <c r="Y677" s="193">
        <v>157</v>
      </c>
      <c r="Z677" s="191">
        <v>298</v>
      </c>
      <c r="AA677" s="189">
        <v>210</v>
      </c>
      <c r="AB677" s="172">
        <f t="shared" si="12396"/>
        <v>2214</v>
      </c>
      <c r="AC677" s="173">
        <f t="shared" si="12368"/>
        <v>2874</v>
      </c>
      <c r="BI677" s="137" t="s">
        <v>33</v>
      </c>
      <c r="BJ677" s="129">
        <f>B677/B684</f>
        <v>1.9178082191780823E-2</v>
      </c>
      <c r="BK677" s="130">
        <f t="shared" ref="BK677" si="12806">C677/C684</f>
        <v>2.7318932655654382E-2</v>
      </c>
      <c r="BL677" s="131">
        <f t="shared" ref="BL677" si="12807">D677/D684</f>
        <v>1.70863309352518E-2</v>
      </c>
      <c r="BM677" s="132">
        <f t="shared" ref="BM677" si="12808">E677/E684</f>
        <v>3.1623931623931623E-2</v>
      </c>
      <c r="BN677" s="129">
        <f t="shared" ref="BN677" si="12809">F677/F684</f>
        <v>2.7584146584345749E-2</v>
      </c>
      <c r="BO677" s="130">
        <f t="shared" ref="BO677" si="12810">G677/G684</f>
        <v>3.8838156012762678E-2</v>
      </c>
      <c r="BP677" s="131">
        <f t="shared" ref="BP677" si="12811">H677/H684</f>
        <v>2.292409577177789E-2</v>
      </c>
      <c r="BQ677" s="132">
        <f t="shared" ref="BQ677" si="12812">I677/I684</f>
        <v>3.3722231101166691E-2</v>
      </c>
      <c r="BR677" s="129">
        <f t="shared" ref="BR677" si="12813">J677/J684</f>
        <v>1.724863273033235E-2</v>
      </c>
      <c r="BS677" s="130">
        <f t="shared" ref="BS677" si="12814">K677/K684</f>
        <v>8.4925690021231421E-3</v>
      </c>
      <c r="BT677" s="131">
        <f t="shared" ref="BT677" si="12815">L677/L684</f>
        <v>2.3767605633802816E-2</v>
      </c>
      <c r="BU677" s="129">
        <f t="shared" ref="BU677" si="12816">M677/M684</f>
        <v>3.1629440863438767E-2</v>
      </c>
      <c r="BV677" s="133">
        <f t="shared" ref="BV677" si="12817">N677/N684</f>
        <v>2.0309760374050263E-2</v>
      </c>
      <c r="BW677" s="134">
        <f t="shared" ref="BW677" si="12818">O677/O684</f>
        <v>3.2286928640668108E-2</v>
      </c>
      <c r="BX677" s="129">
        <f t="shared" ref="BX677" si="12819">P677/P684</f>
        <v>2.4274633725940822E-2</v>
      </c>
      <c r="BY677" s="130">
        <f t="shared" ref="BY677" si="12820">Q677/Q684</f>
        <v>3.3752191700759791E-2</v>
      </c>
      <c r="BZ677" s="131">
        <f t="shared" ref="BZ677" si="12821">R677/R684</f>
        <v>2.5106124924196484E-2</v>
      </c>
      <c r="CA677" s="132">
        <f t="shared" ref="CA677" si="12822">S677/S684</f>
        <v>2.8459156942129079E-2</v>
      </c>
      <c r="CB677" s="129">
        <f t="shared" ref="CB677" si="12823">T677/T684</f>
        <v>1.7193566278424846E-2</v>
      </c>
      <c r="CC677" s="130">
        <f t="shared" ref="CC677" si="12824">U677/U684</f>
        <v>3.9738430583501003E-2</v>
      </c>
      <c r="CD677" s="131">
        <f t="shared" ref="CD677" si="12825">V677/V684</f>
        <v>2.4855138761817629E-2</v>
      </c>
      <c r="CE677" s="132">
        <f t="shared" ref="CE677" si="12826">W677/W684</f>
        <v>2.5895612505031532E-2</v>
      </c>
      <c r="CF677" s="129">
        <f t="shared" ref="CF677" si="12827">X677/X684</f>
        <v>2.0039748261013582E-2</v>
      </c>
      <c r="CG677" s="130">
        <f t="shared" ref="CG677" si="12828">Y677/Y684</f>
        <v>4.0832249674902468E-2</v>
      </c>
      <c r="CH677" s="131">
        <f t="shared" ref="CH677" si="12829">Z677/Z684</f>
        <v>2.6053505857667424E-2</v>
      </c>
      <c r="CI677" s="129">
        <f t="shared" ref="CI677" si="12830">AA677/AA684</f>
        <v>1.7131669114047968E-2</v>
      </c>
      <c r="CJ677" s="135">
        <f t="shared" ref="CJ677" si="12831">AB677/AB684</f>
        <v>2.2971332524045197E-2</v>
      </c>
      <c r="CK677" s="136">
        <f t="shared" ref="CK677" si="12832">AC677/AC684</f>
        <v>2.9873396669646383E-2</v>
      </c>
    </row>
    <row r="678" spans="1:89" x14ac:dyDescent="0.2">
      <c r="A678" s="146" t="s">
        <v>34</v>
      </c>
      <c r="B678" s="203">
        <v>7</v>
      </c>
      <c r="C678" s="197">
        <v>58</v>
      </c>
      <c r="D678" s="198">
        <v>25</v>
      </c>
      <c r="E678" s="199">
        <v>52</v>
      </c>
      <c r="F678" s="196">
        <v>40</v>
      </c>
      <c r="G678" s="200">
        <v>103</v>
      </c>
      <c r="H678" s="198">
        <v>92</v>
      </c>
      <c r="I678" s="199">
        <v>100</v>
      </c>
      <c r="J678" s="196">
        <v>16</v>
      </c>
      <c r="K678" s="197">
        <v>9</v>
      </c>
      <c r="L678" s="198">
        <v>61</v>
      </c>
      <c r="M678" s="196">
        <v>51</v>
      </c>
      <c r="N678" s="201">
        <v>95</v>
      </c>
      <c r="O678" s="204">
        <v>167</v>
      </c>
      <c r="P678" s="196">
        <v>68</v>
      </c>
      <c r="Q678" s="197">
        <v>92</v>
      </c>
      <c r="R678" s="198">
        <v>68</v>
      </c>
      <c r="S678" s="199">
        <v>56</v>
      </c>
      <c r="T678" s="196">
        <v>16</v>
      </c>
      <c r="U678" s="200">
        <v>34</v>
      </c>
      <c r="V678" s="198">
        <v>41</v>
      </c>
      <c r="W678" s="205">
        <v>97</v>
      </c>
      <c r="X678" s="196">
        <v>43</v>
      </c>
      <c r="Y678" s="200">
        <v>85</v>
      </c>
      <c r="Z678" s="198">
        <v>132</v>
      </c>
      <c r="AA678" s="196">
        <v>121</v>
      </c>
      <c r="AB678" s="172">
        <f t="shared" si="12396"/>
        <v>704</v>
      </c>
      <c r="AC678" s="173">
        <f t="shared" si="12368"/>
        <v>1025</v>
      </c>
      <c r="BI678" s="146" t="s">
        <v>34</v>
      </c>
      <c r="BJ678" s="129">
        <f>B678/B684</f>
        <v>9.5890410958904108E-4</v>
      </c>
      <c r="BK678" s="130">
        <f t="shared" ref="BK678" si="12833">C678/C684</f>
        <v>7.3697585768742061E-3</v>
      </c>
      <c r="BL678" s="131">
        <f t="shared" ref="BL678" si="12834">D678/D684</f>
        <v>7.4940047961630698E-3</v>
      </c>
      <c r="BM678" s="132">
        <f t="shared" ref="BM678" si="12835">E678/E684</f>
        <v>1.4814814814814815E-2</v>
      </c>
      <c r="BN678" s="129">
        <f t="shared" ref="BN678" si="12836">F678/F684</f>
        <v>3.9832702648874728E-3</v>
      </c>
      <c r="BO678" s="130">
        <f t="shared" ref="BO678" si="12837">G678/G684</f>
        <v>1.1332379799757949E-2</v>
      </c>
      <c r="BP678" s="131">
        <f t="shared" ref="BP678" si="12838">H678/H684</f>
        <v>7.8111733740872814E-3</v>
      </c>
      <c r="BQ678" s="132">
        <f t="shared" ref="BQ678" si="12839">I678/I684</f>
        <v>7.9910500239731494E-3</v>
      </c>
      <c r="BR678" s="129">
        <f t="shared" ref="BR678" si="12840">J678/J684</f>
        <v>6.7311737484223814E-3</v>
      </c>
      <c r="BS678" s="130">
        <f t="shared" ref="BS678" si="12841">K678/K684</f>
        <v>3.821656050955414E-3</v>
      </c>
      <c r="BT678" s="131">
        <f t="shared" ref="BT678" si="12842">L678/L684</f>
        <v>8.9495305164319257E-3</v>
      </c>
      <c r="BU678" s="129">
        <f t="shared" ref="BU678" si="12843">M678/M684</f>
        <v>7.6450307300254833E-3</v>
      </c>
      <c r="BV678" s="133">
        <f t="shared" ref="BV678" si="12844">N678/N684</f>
        <v>6.940385739333723E-3</v>
      </c>
      <c r="BW678" s="134">
        <f t="shared" ref="BW678" si="12845">O678/O684</f>
        <v>1.245246439489971E-2</v>
      </c>
      <c r="BX678" s="129">
        <f t="shared" ref="BX678" si="12846">P678/P684</f>
        <v>9.7673082447572532E-3</v>
      </c>
      <c r="BY678" s="130">
        <f t="shared" ref="BY678" si="12847">Q678/Q684</f>
        <v>1.3442431326709527E-2</v>
      </c>
      <c r="BZ678" s="131">
        <f t="shared" ref="BZ678" si="12848">R678/R684</f>
        <v>8.2474226804123713E-3</v>
      </c>
      <c r="CA678" s="132">
        <f t="shared" ref="CA678" si="12849">S678/S684</f>
        <v>6.668254346272922E-3</v>
      </c>
      <c r="CB678" s="129">
        <f t="shared" ref="CB678" si="12850">T678/T684</f>
        <v>8.8740987243483092E-3</v>
      </c>
      <c r="CC678" s="130">
        <f t="shared" ref="CC678" si="12851">U678/U684</f>
        <v>1.7102615694164991E-2</v>
      </c>
      <c r="CD678" s="131">
        <f t="shared" ref="CD678" si="12852">V678/V684</f>
        <v>6.2519060689234527E-3</v>
      </c>
      <c r="CE678" s="132">
        <f t="shared" ref="CE678" si="12853">W678/W684</f>
        <v>1.3014893331544345E-2</v>
      </c>
      <c r="CF678" s="129">
        <f t="shared" ref="CF678" si="12854">X678/X684</f>
        <v>7.1215634315998678E-3</v>
      </c>
      <c r="CG678" s="130">
        <f t="shared" ref="CG678" si="12855">Y678/Y684</f>
        <v>2.2106631989596878E-2</v>
      </c>
      <c r="CH678" s="131">
        <f t="shared" ref="CH678" si="12856">Z678/Z684</f>
        <v>1.154047910473859E-2</v>
      </c>
      <c r="CI678" s="129">
        <f t="shared" ref="CI678" si="12857">AA678/AA684</f>
        <v>9.8711045847609726E-3</v>
      </c>
      <c r="CJ678" s="135">
        <f t="shared" ref="CJ678" si="12858">AB678/AB684</f>
        <v>7.3043442172212366E-3</v>
      </c>
      <c r="CK678" s="136">
        <f t="shared" ref="CK678" si="12859">AC678/AC684</f>
        <v>1.0654221150447996E-2</v>
      </c>
    </row>
    <row r="679" spans="1:89" x14ac:dyDescent="0.2">
      <c r="A679" s="137" t="s">
        <v>35</v>
      </c>
      <c r="B679" s="206">
        <v>0</v>
      </c>
      <c r="C679" s="190">
        <v>22</v>
      </c>
      <c r="D679" s="191">
        <v>1</v>
      </c>
      <c r="E679" s="192">
        <v>20</v>
      </c>
      <c r="F679" s="189">
        <v>0</v>
      </c>
      <c r="G679" s="193">
        <v>26</v>
      </c>
      <c r="H679" s="191">
        <v>3</v>
      </c>
      <c r="I679" s="192">
        <v>23</v>
      </c>
      <c r="J679" s="189">
        <v>2</v>
      </c>
      <c r="K679" s="190">
        <v>1</v>
      </c>
      <c r="L679" s="191">
        <v>5</v>
      </c>
      <c r="M679" s="189">
        <v>6</v>
      </c>
      <c r="N679" s="194">
        <v>2</v>
      </c>
      <c r="O679" s="207">
        <v>1</v>
      </c>
      <c r="P679" s="189">
        <v>0</v>
      </c>
      <c r="Q679" s="190">
        <v>1</v>
      </c>
      <c r="R679" s="191">
        <v>0</v>
      </c>
      <c r="S679" s="192">
        <v>0</v>
      </c>
      <c r="T679" s="189">
        <v>0</v>
      </c>
      <c r="U679" s="193">
        <v>1</v>
      </c>
      <c r="V679" s="191">
        <v>0</v>
      </c>
      <c r="W679" s="208">
        <v>0</v>
      </c>
      <c r="X679" s="189">
        <v>0</v>
      </c>
      <c r="Y679" s="193">
        <v>0</v>
      </c>
      <c r="Z679" s="191">
        <v>0</v>
      </c>
      <c r="AA679" s="189">
        <v>0</v>
      </c>
      <c r="AB679" s="172">
        <f t="shared" si="12396"/>
        <v>13</v>
      </c>
      <c r="AC679" s="173">
        <f t="shared" si="12368"/>
        <v>101</v>
      </c>
      <c r="BI679" s="137" t="s">
        <v>35</v>
      </c>
      <c r="BJ679" s="129">
        <f>B679/B684</f>
        <v>0</v>
      </c>
      <c r="BK679" s="130">
        <f t="shared" ref="BK679" si="12860">C679/C684</f>
        <v>2.7954256670902162E-3</v>
      </c>
      <c r="BL679" s="131">
        <f t="shared" ref="BL679" si="12861">D679/D684</f>
        <v>2.9976019184652276E-4</v>
      </c>
      <c r="BM679" s="132">
        <f t="shared" ref="BM679" si="12862">E679/E684</f>
        <v>5.6980056980056983E-3</v>
      </c>
      <c r="BN679" s="129">
        <f t="shared" ref="BN679" si="12863">F679/F684</f>
        <v>0</v>
      </c>
      <c r="BO679" s="130">
        <f t="shared" ref="BO679" si="12864">G679/G684</f>
        <v>2.8606007261524919E-3</v>
      </c>
      <c r="BP679" s="131">
        <f t="shared" ref="BP679" si="12865">H679/H684</f>
        <v>2.5471217524197657E-4</v>
      </c>
      <c r="BQ679" s="132">
        <f t="shared" ref="BQ679" si="12866">I679/I684</f>
        <v>1.8379415055138244E-3</v>
      </c>
      <c r="BR679" s="129">
        <f t="shared" ref="BR679" si="12867">J679/J684</f>
        <v>8.4139671855279767E-4</v>
      </c>
      <c r="BS679" s="130">
        <f t="shared" ref="BS679" si="12868">K679/K684</f>
        <v>4.2462845010615713E-4</v>
      </c>
      <c r="BT679" s="131">
        <f t="shared" ref="BT679" si="12869">L679/L684</f>
        <v>7.3356807511737085E-4</v>
      </c>
      <c r="BU679" s="129">
        <f t="shared" ref="BU679" si="12870">M679/M684</f>
        <v>8.9941538000299802E-4</v>
      </c>
      <c r="BV679" s="133">
        <f t="shared" ref="BV679" si="12871">N679/N684</f>
        <v>1.4611338398597311E-4</v>
      </c>
      <c r="BW679" s="134">
        <f t="shared" ref="BW679" si="12872">O679/O684</f>
        <v>7.4565655059279689E-5</v>
      </c>
      <c r="BX679" s="129">
        <f t="shared" ref="BX679" si="12873">P679/P684</f>
        <v>0</v>
      </c>
      <c r="BY679" s="130">
        <f t="shared" ref="BY679" si="12874">Q679/Q684</f>
        <v>1.4611338398597311E-4</v>
      </c>
      <c r="BZ679" s="131">
        <f t="shared" ref="BZ679" si="12875">R679/R684</f>
        <v>0</v>
      </c>
      <c r="CA679" s="132">
        <f t="shared" ref="CA679" si="12876">S679/S684</f>
        <v>0</v>
      </c>
      <c r="CB679" s="129">
        <f t="shared" ref="CB679" si="12877">T679/T684</f>
        <v>0</v>
      </c>
      <c r="CC679" s="130">
        <f t="shared" ref="CC679" si="12878">U679/U684</f>
        <v>5.0301810865191151E-4</v>
      </c>
      <c r="CD679" s="131">
        <f t="shared" ref="CD679" si="12879">V679/V684</f>
        <v>0</v>
      </c>
      <c r="CE679" s="132">
        <f t="shared" ref="CE679" si="12880">W679/W684</f>
        <v>0</v>
      </c>
      <c r="CF679" s="129">
        <f t="shared" ref="CF679" si="12881">X679/X684</f>
        <v>0</v>
      </c>
      <c r="CG679" s="130">
        <f t="shared" ref="CG679" si="12882">Y679/Y684</f>
        <v>0</v>
      </c>
      <c r="CH679" s="131">
        <f t="shared" ref="CH679" si="12883">Z679/Z684</f>
        <v>0</v>
      </c>
      <c r="CI679" s="129">
        <f t="shared" ref="CI679" si="12884">AA679/AA684</f>
        <v>0</v>
      </c>
      <c r="CJ679" s="135">
        <f t="shared" ref="CJ679" si="12885">AB679/AB684</f>
        <v>1.3488135628391489E-4</v>
      </c>
      <c r="CK679" s="136">
        <f t="shared" ref="CK679" si="12886">AC679/AC684</f>
        <v>1.0498305718978026E-3</v>
      </c>
    </row>
    <row r="680" spans="1:89" x14ac:dyDescent="0.2">
      <c r="A680" s="146" t="s">
        <v>36</v>
      </c>
      <c r="B680" s="203">
        <v>0</v>
      </c>
      <c r="C680" s="197">
        <v>0</v>
      </c>
      <c r="D680" s="198">
        <v>0</v>
      </c>
      <c r="E680" s="199">
        <v>0</v>
      </c>
      <c r="F680" s="196">
        <v>0</v>
      </c>
      <c r="G680" s="200">
        <v>0</v>
      </c>
      <c r="H680" s="198">
        <v>0</v>
      </c>
      <c r="I680" s="199">
        <v>0</v>
      </c>
      <c r="J680" s="196">
        <v>0</v>
      </c>
      <c r="K680" s="200">
        <v>0</v>
      </c>
      <c r="L680" s="198">
        <v>0</v>
      </c>
      <c r="M680" s="196">
        <v>0</v>
      </c>
      <c r="N680" s="201">
        <v>0</v>
      </c>
      <c r="O680" s="204">
        <v>0</v>
      </c>
      <c r="P680" s="196">
        <v>0</v>
      </c>
      <c r="Q680" s="200">
        <v>0</v>
      </c>
      <c r="R680" s="198">
        <v>0</v>
      </c>
      <c r="S680" s="199">
        <v>0</v>
      </c>
      <c r="T680" s="196">
        <v>0</v>
      </c>
      <c r="U680" s="200">
        <v>0</v>
      </c>
      <c r="V680" s="198">
        <v>0</v>
      </c>
      <c r="W680" s="199">
        <v>0</v>
      </c>
      <c r="X680" s="196">
        <v>0</v>
      </c>
      <c r="Y680" s="200">
        <v>0</v>
      </c>
      <c r="Z680" s="198">
        <v>0</v>
      </c>
      <c r="AA680" s="196">
        <v>0</v>
      </c>
      <c r="AB680" s="172">
        <f t="shared" si="12396"/>
        <v>0</v>
      </c>
      <c r="AC680" s="173">
        <f t="shared" si="12368"/>
        <v>0</v>
      </c>
      <c r="BI680" s="146" t="s">
        <v>36</v>
      </c>
      <c r="BJ680" s="129">
        <f>B680/B684</f>
        <v>0</v>
      </c>
      <c r="BK680" s="130">
        <f t="shared" ref="BK680" si="12887">C680/C684</f>
        <v>0</v>
      </c>
      <c r="BL680" s="131">
        <f t="shared" ref="BL680" si="12888">D680/D684</f>
        <v>0</v>
      </c>
      <c r="BM680" s="132">
        <f t="shared" ref="BM680" si="12889">E680/E684</f>
        <v>0</v>
      </c>
      <c r="BN680" s="129">
        <f t="shared" ref="BN680" si="12890">F680/F684</f>
        <v>0</v>
      </c>
      <c r="BO680" s="130">
        <f t="shared" ref="BO680" si="12891">G680/G684</f>
        <v>0</v>
      </c>
      <c r="BP680" s="131">
        <f t="shared" ref="BP680" si="12892">H680/H684</f>
        <v>0</v>
      </c>
      <c r="BQ680" s="132">
        <f t="shared" ref="BQ680" si="12893">I680/I684</f>
        <v>0</v>
      </c>
      <c r="BR680" s="129">
        <f t="shared" ref="BR680" si="12894">J680/J684</f>
        <v>0</v>
      </c>
      <c r="BS680" s="130">
        <f t="shared" ref="BS680" si="12895">K680/K684</f>
        <v>0</v>
      </c>
      <c r="BT680" s="131">
        <f t="shared" ref="BT680" si="12896">L680/L684</f>
        <v>0</v>
      </c>
      <c r="BU680" s="129">
        <f t="shared" ref="BU680" si="12897">M680/M684</f>
        <v>0</v>
      </c>
      <c r="BV680" s="133">
        <f t="shared" ref="BV680" si="12898">N680/N684</f>
        <v>0</v>
      </c>
      <c r="BW680" s="134">
        <f t="shared" ref="BW680" si="12899">O680/O684</f>
        <v>0</v>
      </c>
      <c r="BX680" s="129">
        <f t="shared" ref="BX680" si="12900">P680/P684</f>
        <v>0</v>
      </c>
      <c r="BY680" s="130">
        <f t="shared" ref="BY680" si="12901">Q680/Q684</f>
        <v>0</v>
      </c>
      <c r="BZ680" s="131">
        <f t="shared" ref="BZ680" si="12902">R680/R684</f>
        <v>0</v>
      </c>
      <c r="CA680" s="132">
        <f t="shared" ref="CA680" si="12903">S680/S684</f>
        <v>0</v>
      </c>
      <c r="CB680" s="129">
        <f t="shared" ref="CB680" si="12904">T680/T684</f>
        <v>0</v>
      </c>
      <c r="CC680" s="130">
        <f t="shared" ref="CC680" si="12905">U680/U684</f>
        <v>0</v>
      </c>
      <c r="CD680" s="131">
        <f t="shared" ref="CD680" si="12906">V680/V684</f>
        <v>0</v>
      </c>
      <c r="CE680" s="132">
        <f t="shared" ref="CE680" si="12907">W680/W684</f>
        <v>0</v>
      </c>
      <c r="CF680" s="129">
        <f t="shared" ref="CF680" si="12908">X680/X684</f>
        <v>0</v>
      </c>
      <c r="CG680" s="130">
        <f t="shared" ref="CG680" si="12909">Y680/Y684</f>
        <v>0</v>
      </c>
      <c r="CH680" s="131">
        <f t="shared" ref="CH680" si="12910">Z680/Z684</f>
        <v>0</v>
      </c>
      <c r="CI680" s="129">
        <f t="shared" ref="CI680" si="12911">AA680/AA684</f>
        <v>0</v>
      </c>
      <c r="CJ680" s="135">
        <f t="shared" ref="CJ680" si="12912">AB680/AB684</f>
        <v>0</v>
      </c>
      <c r="CK680" s="136">
        <f t="shared" ref="CK680" si="12913">AC680/AC684</f>
        <v>0</v>
      </c>
    </row>
    <row r="681" spans="1:89" x14ac:dyDescent="0.2">
      <c r="A681" s="137" t="s">
        <v>37</v>
      </c>
      <c r="B681" s="59"/>
      <c r="C681" s="60"/>
      <c r="D681" s="139"/>
      <c r="E681" s="140"/>
      <c r="F681" s="138"/>
      <c r="G681" s="141"/>
      <c r="H681" s="139"/>
      <c r="I681" s="140"/>
      <c r="J681" s="138"/>
      <c r="K681" s="141"/>
      <c r="L681" s="139"/>
      <c r="M681" s="138"/>
      <c r="N681" s="142"/>
      <c r="O681" s="143"/>
      <c r="P681" s="138"/>
      <c r="Q681" s="141"/>
      <c r="R681" s="139"/>
      <c r="S681" s="140"/>
      <c r="T681" s="138"/>
      <c r="U681" s="141"/>
      <c r="V681" s="139"/>
      <c r="W681" s="140"/>
      <c r="X681" s="138"/>
      <c r="Y681" s="141"/>
      <c r="Z681" s="144"/>
      <c r="AA681" s="145"/>
      <c r="AB681" s="172">
        <f t="shared" si="12396"/>
        <v>0</v>
      </c>
      <c r="AC681" s="173">
        <f t="shared" si="12368"/>
        <v>0</v>
      </c>
      <c r="BI681" s="137" t="s">
        <v>37</v>
      </c>
      <c r="BJ681" s="129">
        <f>B681/B684</f>
        <v>0</v>
      </c>
      <c r="BK681" s="130">
        <f t="shared" ref="BK681" si="12914">C681/C684</f>
        <v>0</v>
      </c>
      <c r="BL681" s="131">
        <f t="shared" ref="BL681" si="12915">D681/D684</f>
        <v>0</v>
      </c>
      <c r="BM681" s="132">
        <f t="shared" ref="BM681" si="12916">E681/E684</f>
        <v>0</v>
      </c>
      <c r="BN681" s="129">
        <f t="shared" ref="BN681" si="12917">F681/F684</f>
        <v>0</v>
      </c>
      <c r="BO681" s="130">
        <f t="shared" ref="BO681" si="12918">G681/G684</f>
        <v>0</v>
      </c>
      <c r="BP681" s="131">
        <f t="shared" ref="BP681" si="12919">H681/H684</f>
        <v>0</v>
      </c>
      <c r="BQ681" s="132">
        <f t="shared" ref="BQ681" si="12920">I681/I684</f>
        <v>0</v>
      </c>
      <c r="BR681" s="129">
        <f t="shared" ref="BR681" si="12921">J681/J684</f>
        <v>0</v>
      </c>
      <c r="BS681" s="130">
        <f t="shared" ref="BS681" si="12922">K681/K684</f>
        <v>0</v>
      </c>
      <c r="BT681" s="131">
        <f t="shared" ref="BT681" si="12923">L681/L684</f>
        <v>0</v>
      </c>
      <c r="BU681" s="129">
        <f t="shared" ref="BU681" si="12924">M681/M684</f>
        <v>0</v>
      </c>
      <c r="BV681" s="133">
        <f t="shared" ref="BV681" si="12925">N681/N684</f>
        <v>0</v>
      </c>
      <c r="BW681" s="134">
        <f t="shared" ref="BW681" si="12926">O681/O684</f>
        <v>0</v>
      </c>
      <c r="BX681" s="129">
        <f t="shared" ref="BX681" si="12927">P681/P684</f>
        <v>0</v>
      </c>
      <c r="BY681" s="130">
        <f t="shared" ref="BY681" si="12928">Q681/Q684</f>
        <v>0</v>
      </c>
      <c r="BZ681" s="131">
        <f t="shared" ref="BZ681" si="12929">R681/R684</f>
        <v>0</v>
      </c>
      <c r="CA681" s="132">
        <f t="shared" ref="CA681" si="12930">S681/S684</f>
        <v>0</v>
      </c>
      <c r="CB681" s="129">
        <f t="shared" ref="CB681" si="12931">T681/T684</f>
        <v>0</v>
      </c>
      <c r="CC681" s="130">
        <f t="shared" ref="CC681" si="12932">U681/U684</f>
        <v>0</v>
      </c>
      <c r="CD681" s="131">
        <f t="shared" ref="CD681" si="12933">V681/V684</f>
        <v>0</v>
      </c>
      <c r="CE681" s="132">
        <f t="shared" ref="CE681" si="12934">W681/W684</f>
        <v>0</v>
      </c>
      <c r="CF681" s="129">
        <f t="shared" ref="CF681" si="12935">X681/X684</f>
        <v>0</v>
      </c>
      <c r="CG681" s="130">
        <f t="shared" ref="CG681" si="12936">Y681/Y684</f>
        <v>0</v>
      </c>
      <c r="CH681" s="131">
        <f t="shared" ref="CH681" si="12937">Z681/Z684</f>
        <v>0</v>
      </c>
      <c r="CI681" s="129">
        <f t="shared" ref="CI681" si="12938">AA681/AA684</f>
        <v>0</v>
      </c>
      <c r="CJ681" s="135">
        <f t="shared" ref="CJ681" si="12939">AB681/AB684</f>
        <v>0</v>
      </c>
      <c r="CK681" s="136">
        <f t="shared" ref="CK681" si="12940">AC681/AC684</f>
        <v>0</v>
      </c>
    </row>
    <row r="682" spans="1:89" x14ac:dyDescent="0.2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396"/>
        <v>0</v>
      </c>
      <c r="AC682" s="173">
        <f t="shared" si="12368"/>
        <v>0</v>
      </c>
      <c r="BI682" s="146" t="s">
        <v>38</v>
      </c>
      <c r="BJ682" s="129">
        <f>B682/B684</f>
        <v>0</v>
      </c>
      <c r="BK682" s="130">
        <f t="shared" ref="BK682" si="12941">C682/C684</f>
        <v>0</v>
      </c>
      <c r="BL682" s="131">
        <f t="shared" ref="BL682" si="12942">D682/D684</f>
        <v>0</v>
      </c>
      <c r="BM682" s="132">
        <f t="shared" ref="BM682" si="12943">E682/E684</f>
        <v>0</v>
      </c>
      <c r="BN682" s="129">
        <f t="shared" ref="BN682" si="12944">F682/F684</f>
        <v>0</v>
      </c>
      <c r="BO682" s="130">
        <f t="shared" ref="BO682" si="12945">G682/G684</f>
        <v>0</v>
      </c>
      <c r="BP682" s="131">
        <f t="shared" ref="BP682" si="12946">H682/H684</f>
        <v>0</v>
      </c>
      <c r="BQ682" s="132">
        <f t="shared" ref="BQ682" si="12947">I682/I684</f>
        <v>0</v>
      </c>
      <c r="BR682" s="129">
        <f t="shared" ref="BR682" si="12948">J682/J684</f>
        <v>0</v>
      </c>
      <c r="BS682" s="130">
        <f t="shared" ref="BS682" si="12949">K682/K684</f>
        <v>0</v>
      </c>
      <c r="BT682" s="131">
        <f t="shared" ref="BT682" si="12950">L682/L684</f>
        <v>0</v>
      </c>
      <c r="BU682" s="129">
        <f t="shared" ref="BU682" si="12951">M682/M684</f>
        <v>0</v>
      </c>
      <c r="BV682" s="133">
        <f t="shared" ref="BV682" si="12952">N682/N684</f>
        <v>0</v>
      </c>
      <c r="BW682" s="134">
        <f t="shared" ref="BW682" si="12953">O682/O684</f>
        <v>0</v>
      </c>
      <c r="BX682" s="129">
        <f t="shared" ref="BX682" si="12954">P682/P684</f>
        <v>0</v>
      </c>
      <c r="BY682" s="130">
        <f t="shared" ref="BY682" si="12955">Q682/Q684</f>
        <v>0</v>
      </c>
      <c r="BZ682" s="131">
        <f t="shared" ref="BZ682" si="12956">R682/R684</f>
        <v>0</v>
      </c>
      <c r="CA682" s="132">
        <f t="shared" ref="CA682" si="12957">S682/S684</f>
        <v>0</v>
      </c>
      <c r="CB682" s="129">
        <f t="shared" ref="CB682" si="12958">T682/T684</f>
        <v>0</v>
      </c>
      <c r="CC682" s="130">
        <f t="shared" ref="CC682" si="12959">U682/U684</f>
        <v>0</v>
      </c>
      <c r="CD682" s="131">
        <f t="shared" ref="CD682" si="12960">V682/V684</f>
        <v>0</v>
      </c>
      <c r="CE682" s="132">
        <f t="shared" ref="CE682" si="12961">W682/W684</f>
        <v>0</v>
      </c>
      <c r="CF682" s="129">
        <f t="shared" ref="CF682" si="12962">X682/X684</f>
        <v>0</v>
      </c>
      <c r="CG682" s="130">
        <f t="shared" ref="CG682" si="12963">Y682/Y684</f>
        <v>0</v>
      </c>
      <c r="CH682" s="131">
        <f t="shared" ref="CH682" si="12964">Z682/Z684</f>
        <v>0</v>
      </c>
      <c r="CI682" s="129">
        <f t="shared" ref="CI682" si="12965">AA682/AA684</f>
        <v>0</v>
      </c>
      <c r="CJ682" s="135">
        <f t="shared" ref="CJ682" si="12966">AB682/AB684</f>
        <v>0</v>
      </c>
      <c r="CK682" s="136">
        <f t="shared" ref="CK682" si="12967">AC682/AC684</f>
        <v>0</v>
      </c>
    </row>
    <row r="683" spans="1:89" ht="13.5" thickBot="1" x14ac:dyDescent="0.25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396"/>
        <v>0</v>
      </c>
      <c r="AC683" s="173">
        <f t="shared" si="12368"/>
        <v>0</v>
      </c>
      <c r="BI683" s="137" t="s">
        <v>39</v>
      </c>
      <c r="BJ683" s="129">
        <f>B683/B684</f>
        <v>0</v>
      </c>
      <c r="BK683" s="130">
        <f t="shared" ref="BK683" si="12968">C683/C684</f>
        <v>0</v>
      </c>
      <c r="BL683" s="131">
        <f t="shared" ref="BL683" si="12969">D683/D684</f>
        <v>0</v>
      </c>
      <c r="BM683" s="132">
        <f t="shared" ref="BM683" si="12970">E683/E684</f>
        <v>0</v>
      </c>
      <c r="BN683" s="129">
        <f t="shared" ref="BN683" si="12971">F683/F684</f>
        <v>0</v>
      </c>
      <c r="BO683" s="130">
        <f t="shared" ref="BO683" si="12972">G683/G684</f>
        <v>0</v>
      </c>
      <c r="BP683" s="131">
        <f t="shared" ref="BP683" si="12973">H683/H684</f>
        <v>0</v>
      </c>
      <c r="BQ683" s="132">
        <f t="shared" ref="BQ683" si="12974">I683/I684</f>
        <v>0</v>
      </c>
      <c r="BR683" s="129">
        <f t="shared" ref="BR683" si="12975">J683/J684</f>
        <v>0</v>
      </c>
      <c r="BS683" s="130">
        <f t="shared" ref="BS683" si="12976">K683/K684</f>
        <v>0</v>
      </c>
      <c r="BT683" s="131">
        <f t="shared" ref="BT683" si="12977">L683/L684</f>
        <v>0</v>
      </c>
      <c r="BU683" s="129">
        <f t="shared" ref="BU683" si="12978">M683/M684</f>
        <v>0</v>
      </c>
      <c r="BV683" s="133">
        <f t="shared" ref="BV683" si="12979">N683/N684</f>
        <v>0</v>
      </c>
      <c r="BW683" s="134">
        <f t="shared" ref="BW683" si="12980">O683/O684</f>
        <v>0</v>
      </c>
      <c r="BX683" s="129">
        <f t="shared" ref="BX683" si="12981">P683/P684</f>
        <v>0</v>
      </c>
      <c r="BY683" s="130">
        <f t="shared" ref="BY683" si="12982">Q683/Q684</f>
        <v>0</v>
      </c>
      <c r="BZ683" s="131">
        <f t="shared" ref="BZ683" si="12983">R683/R684</f>
        <v>0</v>
      </c>
      <c r="CA683" s="132">
        <f t="shared" ref="CA683" si="12984">S683/S684</f>
        <v>0</v>
      </c>
      <c r="CB683" s="129">
        <f t="shared" ref="CB683" si="12985">T683/T684</f>
        <v>0</v>
      </c>
      <c r="CC683" s="130">
        <f t="shared" ref="CC683" si="12986">U683/U684</f>
        <v>0</v>
      </c>
      <c r="CD683" s="131">
        <f t="shared" ref="CD683" si="12987">V683/V684</f>
        <v>0</v>
      </c>
      <c r="CE683" s="132">
        <f t="shared" ref="CE683" si="12988">W683/W684</f>
        <v>0</v>
      </c>
      <c r="CF683" s="129">
        <f t="shared" ref="CF683" si="12989">X683/X684</f>
        <v>0</v>
      </c>
      <c r="CG683" s="130">
        <f t="shared" ref="CG683" si="12990">Y683/Y684</f>
        <v>0</v>
      </c>
      <c r="CH683" s="131">
        <f t="shared" ref="CH683" si="12991">Z683/Z684</f>
        <v>0</v>
      </c>
      <c r="CI683" s="129">
        <f t="shared" ref="CI683" si="12992">AA683/AA684</f>
        <v>0</v>
      </c>
      <c r="CJ683" s="135">
        <f t="shared" ref="CJ683" si="12993">AB683/AB684</f>
        <v>0</v>
      </c>
      <c r="CK683" s="136">
        <f t="shared" ref="CK683" si="12994">AC683/AC684</f>
        <v>0</v>
      </c>
    </row>
    <row r="684" spans="1:89" ht="14.25" thickTop="1" thickBot="1" x14ac:dyDescent="0.25">
      <c r="A684" s="269" t="s">
        <v>13</v>
      </c>
      <c r="B684" s="20">
        <f t="shared" ref="B684:AA684" si="12995">SUM(B661:B683)</f>
        <v>7300</v>
      </c>
      <c r="C684" s="21">
        <f t="shared" si="12995"/>
        <v>7870</v>
      </c>
      <c r="D684" s="20">
        <f t="shared" si="12995"/>
        <v>3336</v>
      </c>
      <c r="E684" s="21">
        <f t="shared" si="12995"/>
        <v>3510</v>
      </c>
      <c r="F684" s="20">
        <f t="shared" si="12995"/>
        <v>10042</v>
      </c>
      <c r="G684" s="21">
        <f t="shared" si="12995"/>
        <v>9089</v>
      </c>
      <c r="H684" s="20">
        <f t="shared" si="12995"/>
        <v>11778</v>
      </c>
      <c r="I684" s="21">
        <f t="shared" si="12995"/>
        <v>12514</v>
      </c>
      <c r="J684" s="20">
        <f t="shared" si="12995"/>
        <v>2377</v>
      </c>
      <c r="K684" s="21">
        <f t="shared" si="12995"/>
        <v>2355</v>
      </c>
      <c r="L684" s="20">
        <f t="shared" si="12995"/>
        <v>6816</v>
      </c>
      <c r="M684" s="21">
        <f t="shared" si="12995"/>
        <v>6671</v>
      </c>
      <c r="N684" s="20">
        <f t="shared" si="12995"/>
        <v>13688</v>
      </c>
      <c r="O684" s="21">
        <f t="shared" si="12995"/>
        <v>13411</v>
      </c>
      <c r="P684" s="20">
        <f t="shared" si="12995"/>
        <v>6962</v>
      </c>
      <c r="Q684" s="21">
        <f t="shared" si="12995"/>
        <v>6844</v>
      </c>
      <c r="R684" s="20">
        <f t="shared" si="12995"/>
        <v>8245</v>
      </c>
      <c r="S684" s="21">
        <f t="shared" si="12995"/>
        <v>8398</v>
      </c>
      <c r="T684" s="20">
        <f t="shared" si="12995"/>
        <v>1803</v>
      </c>
      <c r="U684" s="21">
        <f t="shared" si="12995"/>
        <v>1988</v>
      </c>
      <c r="V684" s="20">
        <f t="shared" si="12995"/>
        <v>6558</v>
      </c>
      <c r="W684" s="21">
        <f t="shared" si="12995"/>
        <v>7453</v>
      </c>
      <c r="X684" s="20">
        <f t="shared" si="12995"/>
        <v>6038</v>
      </c>
      <c r="Y684" s="21">
        <f t="shared" si="12995"/>
        <v>3845</v>
      </c>
      <c r="Z684" s="20">
        <f t="shared" si="12995"/>
        <v>11438</v>
      </c>
      <c r="AA684" s="21">
        <f t="shared" si="12995"/>
        <v>12258</v>
      </c>
      <c r="AB684" s="174">
        <f t="shared" ref="AB684:AC684" si="12996">SUM(AB660:AB683)</f>
        <v>96381</v>
      </c>
      <c r="AC684" s="175">
        <f t="shared" si="12996"/>
        <v>96206</v>
      </c>
      <c r="BI684" s="269" t="s">
        <v>13</v>
      </c>
      <c r="BJ684" s="155">
        <f>SUM(BJ660:BJ683)</f>
        <v>1</v>
      </c>
      <c r="BK684" s="156">
        <f t="shared" ref="BK684:CK684" si="12997">SUM(BK660:BK683)</f>
        <v>0.99999999999999989</v>
      </c>
      <c r="BL684" s="155">
        <f t="shared" si="12997"/>
        <v>1</v>
      </c>
      <c r="BM684" s="156">
        <f t="shared" si="12997"/>
        <v>0.99999999999999989</v>
      </c>
      <c r="BN684" s="155">
        <f t="shared" si="12997"/>
        <v>1.0000000000000002</v>
      </c>
      <c r="BO684" s="156">
        <f t="shared" si="12997"/>
        <v>1</v>
      </c>
      <c r="BP684" s="155">
        <f t="shared" si="12997"/>
        <v>1</v>
      </c>
      <c r="BQ684" s="156">
        <f t="shared" si="12997"/>
        <v>0.99999999999999989</v>
      </c>
      <c r="BR684" s="155">
        <f t="shared" si="12997"/>
        <v>0.99999999999999989</v>
      </c>
      <c r="BS684" s="156">
        <f t="shared" si="12997"/>
        <v>0.99999999999999989</v>
      </c>
      <c r="BT684" s="155">
        <f t="shared" si="12997"/>
        <v>0.99999999999999989</v>
      </c>
      <c r="BU684" s="156">
        <f t="shared" si="12997"/>
        <v>1</v>
      </c>
      <c r="BV684" s="155">
        <f t="shared" si="12997"/>
        <v>1.0000000000000002</v>
      </c>
      <c r="BW684" s="156">
        <f t="shared" si="12997"/>
        <v>0.99999999999999989</v>
      </c>
      <c r="BX684" s="155">
        <f t="shared" si="12997"/>
        <v>1.0000000000000002</v>
      </c>
      <c r="BY684" s="156">
        <f t="shared" si="12997"/>
        <v>1</v>
      </c>
      <c r="BZ684" s="155">
        <f t="shared" si="12997"/>
        <v>1.0000000000000002</v>
      </c>
      <c r="CA684" s="156">
        <f t="shared" si="12997"/>
        <v>0.99999999999999989</v>
      </c>
      <c r="CB684" s="155">
        <f t="shared" si="12997"/>
        <v>1</v>
      </c>
      <c r="CC684" s="156">
        <f t="shared" si="12997"/>
        <v>1</v>
      </c>
      <c r="CD684" s="155">
        <f t="shared" si="12997"/>
        <v>1.0000000000000002</v>
      </c>
      <c r="CE684" s="156">
        <f t="shared" si="12997"/>
        <v>1</v>
      </c>
      <c r="CF684" s="155">
        <f t="shared" si="12997"/>
        <v>1</v>
      </c>
      <c r="CG684" s="156">
        <f t="shared" si="12997"/>
        <v>1.0000000000000002</v>
      </c>
      <c r="CH684" s="155">
        <f t="shared" si="12997"/>
        <v>0.99999999999999989</v>
      </c>
      <c r="CI684" s="156">
        <f t="shared" si="12997"/>
        <v>1</v>
      </c>
      <c r="CJ684" s="155">
        <f t="shared" si="12997"/>
        <v>1</v>
      </c>
      <c r="CK684" s="156">
        <f t="shared" si="12997"/>
        <v>0.99999999999999989</v>
      </c>
    </row>
    <row r="685" spans="1:89" ht="13.5" thickTop="1" x14ac:dyDescent="0.2">
      <c r="A685" s="187"/>
    </row>
    <row r="687" spans="1:89" x14ac:dyDescent="0.2">
      <c r="A687" s="301">
        <f>+A656+1</f>
        <v>44309</v>
      </c>
      <c r="B687" s="301"/>
      <c r="C687" s="301"/>
      <c r="D687" s="301"/>
      <c r="BI687" s="300">
        <f>+BI625+2</f>
        <v>44309</v>
      </c>
      <c r="BJ687" s="300"/>
      <c r="BK687" s="300"/>
      <c r="BL687" s="300"/>
    </row>
    <row r="688" spans="1:89" ht="13.5" thickBot="1" x14ac:dyDescent="0.25">
      <c r="AE688" s="272" t="s">
        <v>84</v>
      </c>
    </row>
    <row r="689" spans="1:89" ht="14.25" thickTop="1" thickBot="1" x14ac:dyDescent="0.25">
      <c r="A689" s="298" t="s">
        <v>0</v>
      </c>
      <c r="B689" s="292" t="s">
        <v>1</v>
      </c>
      <c r="C689" s="293"/>
      <c r="D689" s="292" t="s">
        <v>2</v>
      </c>
      <c r="E689" s="293"/>
      <c r="F689" s="292" t="s">
        <v>3</v>
      </c>
      <c r="G689" s="293"/>
      <c r="H689" s="292" t="s">
        <v>4</v>
      </c>
      <c r="I689" s="293"/>
      <c r="J689" s="292" t="s">
        <v>5</v>
      </c>
      <c r="K689" s="293"/>
      <c r="L689" s="292" t="s">
        <v>6</v>
      </c>
      <c r="M689" s="293"/>
      <c r="N689" s="292" t="s">
        <v>7</v>
      </c>
      <c r="O689" s="293"/>
      <c r="P689" s="292" t="s">
        <v>8</v>
      </c>
      <c r="Q689" s="293"/>
      <c r="R689" s="292" t="s">
        <v>9</v>
      </c>
      <c r="S689" s="293"/>
      <c r="T689" s="292" t="s">
        <v>10</v>
      </c>
      <c r="U689" s="293"/>
      <c r="V689" s="292" t="s">
        <v>11</v>
      </c>
      <c r="W689" s="293"/>
      <c r="X689" s="292" t="s">
        <v>12</v>
      </c>
      <c r="Y689" s="293"/>
      <c r="Z689" s="294" t="s">
        <v>40</v>
      </c>
      <c r="AA689" s="295"/>
      <c r="AB689" s="296" t="s">
        <v>41</v>
      </c>
      <c r="AC689" s="297"/>
      <c r="AE689" s="298" t="s">
        <v>0</v>
      </c>
      <c r="AF689" s="292" t="s">
        <v>1</v>
      </c>
      <c r="AG689" s="293"/>
      <c r="AH689" s="292" t="s">
        <v>2</v>
      </c>
      <c r="AI689" s="293"/>
      <c r="AJ689" s="292" t="s">
        <v>3</v>
      </c>
      <c r="AK689" s="293"/>
      <c r="AL689" s="292" t="s">
        <v>4</v>
      </c>
      <c r="AM689" s="293"/>
      <c r="AN689" s="292" t="s">
        <v>5</v>
      </c>
      <c r="AO689" s="293"/>
      <c r="AP689" s="292" t="s">
        <v>6</v>
      </c>
      <c r="AQ689" s="293"/>
      <c r="AR689" s="292" t="s">
        <v>7</v>
      </c>
      <c r="AS689" s="293"/>
      <c r="AT689" s="292" t="s">
        <v>8</v>
      </c>
      <c r="AU689" s="293"/>
      <c r="AV689" s="292" t="s">
        <v>9</v>
      </c>
      <c r="AW689" s="293"/>
      <c r="AX689" s="292" t="s">
        <v>10</v>
      </c>
      <c r="AY689" s="293"/>
      <c r="AZ689" s="292" t="s">
        <v>11</v>
      </c>
      <c r="BA689" s="293"/>
      <c r="BB689" s="292" t="s">
        <v>12</v>
      </c>
      <c r="BC689" s="293"/>
      <c r="BD689" s="294" t="s">
        <v>40</v>
      </c>
      <c r="BE689" s="295"/>
      <c r="BF689" s="296" t="s">
        <v>41</v>
      </c>
      <c r="BG689" s="297"/>
      <c r="BI689" s="298" t="s">
        <v>0</v>
      </c>
      <c r="BJ689" s="292" t="s">
        <v>1</v>
      </c>
      <c r="BK689" s="293"/>
      <c r="BL689" s="292" t="s">
        <v>2</v>
      </c>
      <c r="BM689" s="293"/>
      <c r="BN689" s="292" t="s">
        <v>3</v>
      </c>
      <c r="BO689" s="293"/>
      <c r="BP689" s="292" t="s">
        <v>4</v>
      </c>
      <c r="BQ689" s="293"/>
      <c r="BR689" s="292" t="s">
        <v>5</v>
      </c>
      <c r="BS689" s="293"/>
      <c r="BT689" s="292" t="s">
        <v>6</v>
      </c>
      <c r="BU689" s="293"/>
      <c r="BV689" s="292" t="s">
        <v>7</v>
      </c>
      <c r="BW689" s="293"/>
      <c r="BX689" s="292" t="s">
        <v>8</v>
      </c>
      <c r="BY689" s="293"/>
      <c r="BZ689" s="292" t="s">
        <v>9</v>
      </c>
      <c r="CA689" s="293"/>
      <c r="CB689" s="292" t="s">
        <v>10</v>
      </c>
      <c r="CC689" s="293"/>
      <c r="CD689" s="292" t="s">
        <v>11</v>
      </c>
      <c r="CE689" s="293"/>
      <c r="CF689" s="292" t="s">
        <v>12</v>
      </c>
      <c r="CG689" s="293"/>
      <c r="CH689" s="294" t="s">
        <v>40</v>
      </c>
      <c r="CI689" s="295"/>
      <c r="CJ689" s="292" t="s">
        <v>41</v>
      </c>
      <c r="CK689" s="293"/>
    </row>
    <row r="690" spans="1:89" ht="15" thickTop="1" thickBot="1" x14ac:dyDescent="0.3">
      <c r="A690" s="299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9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9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3.5" thickTop="1" x14ac:dyDescent="0.2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5" t="str">
        <f>$AE$9</f>
        <v>07:00 - 07:59</v>
      </c>
      <c r="AF691" s="126">
        <f>SUMIF($A$9:$A$32,$AE691,B$691:B$714)</f>
        <v>906</v>
      </c>
      <c r="AG691" s="186">
        <f t="shared" ref="AG691:AV693" si="12998">SUMIF($A$9:$A$32,$AE691,C$691:C$714)</f>
        <v>560</v>
      </c>
      <c r="AH691" s="127">
        <f t="shared" si="12998"/>
        <v>366</v>
      </c>
      <c r="AI691" s="180">
        <f t="shared" si="12998"/>
        <v>317</v>
      </c>
      <c r="AJ691" s="126">
        <f t="shared" si="12998"/>
        <v>1211</v>
      </c>
      <c r="AK691" s="128">
        <f t="shared" si="12998"/>
        <v>589</v>
      </c>
      <c r="AL691" s="127">
        <f t="shared" si="12998"/>
        <v>1097</v>
      </c>
      <c r="AM691" s="180">
        <f t="shared" si="12998"/>
        <v>959</v>
      </c>
      <c r="AN691" s="126">
        <f t="shared" si="12998"/>
        <v>123</v>
      </c>
      <c r="AO691" s="128">
        <f t="shared" si="12998"/>
        <v>366</v>
      </c>
      <c r="AP691" s="127">
        <f t="shared" si="12998"/>
        <v>384</v>
      </c>
      <c r="AQ691" s="126">
        <f t="shared" si="12998"/>
        <v>990</v>
      </c>
      <c r="AR691" s="179">
        <f t="shared" si="12998"/>
        <v>1134</v>
      </c>
      <c r="AS691" s="181">
        <f t="shared" si="12998"/>
        <v>1515</v>
      </c>
      <c r="AT691" s="126">
        <f t="shared" si="12998"/>
        <v>686</v>
      </c>
      <c r="AU691" s="128">
        <f t="shared" si="12998"/>
        <v>737</v>
      </c>
      <c r="AV691" s="127">
        <f t="shared" si="12998"/>
        <v>934</v>
      </c>
      <c r="AW691" s="180">
        <f t="shared" ref="AW691:BE693" si="12999">SUMIF($A$9:$A$32,$AE691,S$691:S$714)</f>
        <v>649</v>
      </c>
      <c r="AX691" s="126">
        <f t="shared" si="12999"/>
        <v>93</v>
      </c>
      <c r="AY691" s="128">
        <f t="shared" si="12999"/>
        <v>356</v>
      </c>
      <c r="AZ691" s="127">
        <f t="shared" si="12999"/>
        <v>415</v>
      </c>
      <c r="BA691" s="180">
        <f t="shared" si="12999"/>
        <v>681</v>
      </c>
      <c r="BB691" s="126">
        <f t="shared" si="12999"/>
        <v>566</v>
      </c>
      <c r="BC691" s="128">
        <f t="shared" si="12999"/>
        <v>589</v>
      </c>
      <c r="BD691" s="184">
        <f t="shared" si="12999"/>
        <v>1046</v>
      </c>
      <c r="BE691" s="185">
        <f t="shared" si="12999"/>
        <v>972</v>
      </c>
      <c r="BF691" s="170">
        <f>AF691+AH691+AJ691+AL691+AN691+AP691+AR691+AT691+AV691+AX691+AZ691+BB691+BD691</f>
        <v>8961</v>
      </c>
      <c r="BG691" s="171">
        <f>AG691+AI691+AK691+AM691+AO691+AQ691+AS691+AU691+AW691+AY691+BA691+BC691+BE691</f>
        <v>9280</v>
      </c>
      <c r="BH691" s="233"/>
      <c r="BI691" s="125" t="s">
        <v>16</v>
      </c>
      <c r="BJ691" s="129">
        <f>B691/B715</f>
        <v>0</v>
      </c>
      <c r="BK691" s="130">
        <f t="shared" ref="BK691" si="13000">C691/C715</f>
        <v>0</v>
      </c>
      <c r="BL691" s="131">
        <f t="shared" ref="BL691" si="13001">D691/D715</f>
        <v>0</v>
      </c>
      <c r="BM691" s="132">
        <f t="shared" ref="BM691" si="13002">E691/E715</f>
        <v>0</v>
      </c>
      <c r="BN691" s="129">
        <f t="shared" ref="BN691" si="13003">F691/F715</f>
        <v>0</v>
      </c>
      <c r="BO691" s="130">
        <f t="shared" ref="BO691" si="13004">G691/G715</f>
        <v>0</v>
      </c>
      <c r="BP691" s="131">
        <f t="shared" ref="BP691" si="13005">H691/H715</f>
        <v>0</v>
      </c>
      <c r="BQ691" s="132">
        <f t="shared" ref="BQ691" si="13006">I691/I715</f>
        <v>0</v>
      </c>
      <c r="BR691" s="129">
        <f t="shared" ref="BR691" si="13007">J691/J715</f>
        <v>0</v>
      </c>
      <c r="BS691" s="130">
        <f t="shared" ref="BS691" si="13008">K691/K715</f>
        <v>0</v>
      </c>
      <c r="BT691" s="131">
        <f t="shared" ref="BT691" si="13009">L691/L715</f>
        <v>0</v>
      </c>
      <c r="BU691" s="129">
        <f t="shared" ref="BU691" si="13010">M691/M715</f>
        <v>0</v>
      </c>
      <c r="BV691" s="133">
        <f t="shared" ref="BV691" si="13011">N691/N715</f>
        <v>0</v>
      </c>
      <c r="BW691" s="134">
        <f t="shared" ref="BW691" si="13012">O691/O715</f>
        <v>0</v>
      </c>
      <c r="BX691" s="129">
        <f t="shared" ref="BX691" si="13013">P691/P715</f>
        <v>0</v>
      </c>
      <c r="BY691" s="130">
        <f t="shared" ref="BY691" si="13014">Q691/Q715</f>
        <v>0</v>
      </c>
      <c r="BZ691" s="131">
        <f t="shared" ref="BZ691" si="13015">R691/R715</f>
        <v>0</v>
      </c>
      <c r="CA691" s="132">
        <f t="shared" ref="CA691" si="13016">S691/S715</f>
        <v>0</v>
      </c>
      <c r="CB691" s="129">
        <f t="shared" ref="CB691" si="13017">T691/T715</f>
        <v>0</v>
      </c>
      <c r="CC691" s="130">
        <f t="shared" ref="CC691" si="13018">U691/U715</f>
        <v>0</v>
      </c>
      <c r="CD691" s="131">
        <f t="shared" ref="CD691" si="13019">V691/V715</f>
        <v>0</v>
      </c>
      <c r="CE691" s="132">
        <f t="shared" ref="CE691" si="13020">W691/W715</f>
        <v>0</v>
      </c>
      <c r="CF691" s="129">
        <f t="shared" ref="CF691" si="13021">X691/X715</f>
        <v>0</v>
      </c>
      <c r="CG691" s="130">
        <f t="shared" ref="CG691" si="13022">Y691/Y715</f>
        <v>0</v>
      </c>
      <c r="CH691" s="131">
        <f t="shared" ref="CH691" si="13023">Z691/Z715</f>
        <v>0</v>
      </c>
      <c r="CI691" s="129">
        <f t="shared" ref="CI691" si="13024">AA691/AA715</f>
        <v>0</v>
      </c>
      <c r="CJ691" s="135">
        <f t="shared" ref="CJ691" si="13025">AB691/AB715</f>
        <v>0</v>
      </c>
      <c r="CK691" s="136">
        <f t="shared" ref="CK691" si="13026">AC691/AC715</f>
        <v>0</v>
      </c>
    </row>
    <row r="692" spans="1:89" x14ac:dyDescent="0.2">
      <c r="A692" s="137" t="s">
        <v>17</v>
      </c>
      <c r="B692" s="189">
        <v>82</v>
      </c>
      <c r="C692" s="190">
        <v>0</v>
      </c>
      <c r="D692" s="191">
        <v>35</v>
      </c>
      <c r="E692" s="192">
        <v>0</v>
      </c>
      <c r="F692" s="189">
        <v>251</v>
      </c>
      <c r="G692" s="193">
        <v>0</v>
      </c>
      <c r="H692" s="191">
        <v>144</v>
      </c>
      <c r="I692" s="192">
        <v>9</v>
      </c>
      <c r="J692" s="189">
        <v>8</v>
      </c>
      <c r="K692" s="193">
        <v>9</v>
      </c>
      <c r="L692" s="191">
        <v>6</v>
      </c>
      <c r="M692" s="189">
        <v>19</v>
      </c>
      <c r="N692" s="194">
        <v>72</v>
      </c>
      <c r="O692" s="195">
        <v>53</v>
      </c>
      <c r="P692" s="189">
        <v>20</v>
      </c>
      <c r="Q692" s="193">
        <v>33</v>
      </c>
      <c r="R692" s="191">
        <v>12</v>
      </c>
      <c r="S692" s="192">
        <v>0</v>
      </c>
      <c r="T692" s="189">
        <v>0</v>
      </c>
      <c r="U692" s="193">
        <v>0</v>
      </c>
      <c r="V692" s="191">
        <v>0</v>
      </c>
      <c r="W692" s="192">
        <v>0</v>
      </c>
      <c r="X692" s="189">
        <v>0</v>
      </c>
      <c r="Y692" s="193">
        <v>0</v>
      </c>
      <c r="Z692" s="191">
        <v>0</v>
      </c>
      <c r="AA692" s="189">
        <v>0</v>
      </c>
      <c r="AB692" s="172">
        <f t="shared" ref="AB692:AB714" si="13027">SUM(B692,D692,F692,H692,J692,L692,N692,P692,R692,T692,V692,X692,Z692)</f>
        <v>630</v>
      </c>
      <c r="AC692" s="173">
        <f t="shared" ref="AC692:AC714" si="13028">SUM(C692,E692,G692,I692,K692,M692,O692,Q692,S692,U692,W692,Y692,AA692)</f>
        <v>123</v>
      </c>
      <c r="AD692" s="233"/>
      <c r="AE692" s="277" t="str">
        <f>$AE$10</f>
        <v>08:00 - 08:59</v>
      </c>
      <c r="AF692" s="126">
        <f>SUMIF($A$9:$A$32,$AE692,B$691:B$714)</f>
        <v>722</v>
      </c>
      <c r="AG692" s="190">
        <f t="shared" si="12998"/>
        <v>507</v>
      </c>
      <c r="AH692" s="191">
        <f t="shared" si="12998"/>
        <v>281</v>
      </c>
      <c r="AI692" s="192">
        <f t="shared" si="12998"/>
        <v>293</v>
      </c>
      <c r="AJ692" s="278">
        <f t="shared" si="12998"/>
        <v>1117</v>
      </c>
      <c r="AK692" s="193">
        <f t="shared" si="12998"/>
        <v>466</v>
      </c>
      <c r="AL692" s="191">
        <f t="shared" si="12998"/>
        <v>1097</v>
      </c>
      <c r="AM692" s="192">
        <f t="shared" si="12998"/>
        <v>784</v>
      </c>
      <c r="AN692" s="278">
        <f t="shared" si="12998"/>
        <v>107</v>
      </c>
      <c r="AO692" s="193">
        <f t="shared" si="12998"/>
        <v>313</v>
      </c>
      <c r="AP692" s="191">
        <f t="shared" si="12998"/>
        <v>309</v>
      </c>
      <c r="AQ692" s="278">
        <f t="shared" si="12998"/>
        <v>950</v>
      </c>
      <c r="AR692" s="194">
        <f t="shared" si="12998"/>
        <v>963</v>
      </c>
      <c r="AS692" s="195">
        <f t="shared" si="12998"/>
        <v>1464</v>
      </c>
      <c r="AT692" s="278">
        <f t="shared" si="12998"/>
        <v>605</v>
      </c>
      <c r="AU692" s="193">
        <f t="shared" si="12998"/>
        <v>556</v>
      </c>
      <c r="AV692" s="191">
        <f t="shared" si="12998"/>
        <v>766</v>
      </c>
      <c r="AW692" s="192">
        <f t="shared" si="12999"/>
        <v>560</v>
      </c>
      <c r="AX692" s="278">
        <f t="shared" si="12999"/>
        <v>109</v>
      </c>
      <c r="AY692" s="193">
        <f t="shared" si="12999"/>
        <v>278</v>
      </c>
      <c r="AZ692" s="191">
        <f t="shared" si="12999"/>
        <v>322</v>
      </c>
      <c r="BA692" s="192">
        <f t="shared" si="12999"/>
        <v>732</v>
      </c>
      <c r="BB692" s="278">
        <f t="shared" si="12999"/>
        <v>462</v>
      </c>
      <c r="BC692" s="193">
        <f t="shared" si="12999"/>
        <v>436</v>
      </c>
      <c r="BD692" s="191">
        <f t="shared" si="12999"/>
        <v>871</v>
      </c>
      <c r="BE692" s="278">
        <f t="shared" si="12999"/>
        <v>877</v>
      </c>
      <c r="BF692" s="172">
        <f>SUM(AF692,AH692,AJ692,AL692,AN692,AP692,AR692,AT692,AV692,AX692,AZ692,BB692,BD692)</f>
        <v>7731</v>
      </c>
      <c r="BG692" s="173">
        <f>SUM(AG692,AI692,AK692,AM692,AO692,AQ692,AS692,AU692,AW692,AY692,BA692,BC692,BE692)</f>
        <v>8216</v>
      </c>
      <c r="BH692" s="233"/>
      <c r="BI692" s="137" t="s">
        <v>17</v>
      </c>
      <c r="BJ692" s="129">
        <f>B692/B715</f>
        <v>1.0279553716936191E-2</v>
      </c>
      <c r="BK692" s="130">
        <f t="shared" ref="BK692" si="13029">C692/C715</f>
        <v>0</v>
      </c>
      <c r="BL692" s="131">
        <f t="shared" ref="BL692" si="13030">D692/D715</f>
        <v>9.7249235898860791E-3</v>
      </c>
      <c r="BM692" s="132">
        <f t="shared" ref="BM692" si="13031">E692/E715</f>
        <v>0</v>
      </c>
      <c r="BN692" s="129">
        <f t="shared" ref="BN692" si="13032">F692/F715</f>
        <v>2.3850247054351958E-2</v>
      </c>
      <c r="BO692" s="130">
        <f t="shared" ref="BO692" si="13033">G692/G715</f>
        <v>0</v>
      </c>
      <c r="BP692" s="131">
        <f t="shared" ref="BP692" si="13034">H692/H715</f>
        <v>1.1311861743912018E-2</v>
      </c>
      <c r="BQ692" s="132">
        <f t="shared" ref="BQ692" si="13035">I692/I715</f>
        <v>6.4780824875836757E-4</v>
      </c>
      <c r="BR692" s="129">
        <f t="shared" ref="BR692" si="13036">J692/J715</f>
        <v>3.2141422257934912E-3</v>
      </c>
      <c r="BS692" s="130">
        <f t="shared" ref="BS692" si="13037">K692/K715</f>
        <v>3.6407766990291263E-3</v>
      </c>
      <c r="BT692" s="131">
        <f t="shared" ref="BT692" si="13038">L692/L715</f>
        <v>7.9819076759345489E-4</v>
      </c>
      <c r="BU692" s="129">
        <f t="shared" ref="BU692" si="13039">M692/M715</f>
        <v>2.6480836236933798E-3</v>
      </c>
      <c r="BV692" s="133">
        <f t="shared" ref="BV692" si="13040">N692/N715</f>
        <v>4.9019607843137254E-3</v>
      </c>
      <c r="BW692" s="134">
        <f t="shared" ref="BW692" si="13041">O692/O715</f>
        <v>3.7266207284488819E-3</v>
      </c>
      <c r="BX692" s="129">
        <f t="shared" ref="BX692" si="13042">P692/P715</f>
        <v>2.6367831245880024E-3</v>
      </c>
      <c r="BY692" s="130">
        <f t="shared" ref="BY692" si="13043">Q692/Q715</f>
        <v>4.6315789473684215E-3</v>
      </c>
      <c r="BZ692" s="131">
        <f t="shared" ref="BZ692" si="13044">R692/R715</f>
        <v>1.3537906137184115E-3</v>
      </c>
      <c r="CA692" s="132">
        <f t="shared" ref="CA692" si="13045">S692/S715</f>
        <v>0</v>
      </c>
      <c r="CB692" s="129">
        <f t="shared" ref="CB692" si="13046">T692/T715</f>
        <v>0</v>
      </c>
      <c r="CC692" s="130">
        <f t="shared" ref="CC692" si="13047">U692/U715</f>
        <v>0</v>
      </c>
      <c r="CD692" s="131">
        <f t="shared" ref="CD692" si="13048">V692/V715</f>
        <v>0</v>
      </c>
      <c r="CE692" s="132">
        <f t="shared" ref="CE692" si="13049">W692/W715</f>
        <v>0</v>
      </c>
      <c r="CF692" s="129">
        <f t="shared" ref="CF692" si="13050">X692/X715</f>
        <v>0</v>
      </c>
      <c r="CG692" s="130">
        <f t="shared" ref="CG692" si="13051">Y692/Y715</f>
        <v>0</v>
      </c>
      <c r="CH692" s="131">
        <f t="shared" ref="CH692" si="13052">Z692/Z715</f>
        <v>0</v>
      </c>
      <c r="CI692" s="129">
        <f t="shared" ref="CI692" si="13053">AA692/AA715</f>
        <v>0</v>
      </c>
      <c r="CJ692" s="135">
        <f t="shared" ref="CJ692" si="13054">AB692/AB715</f>
        <v>6.0344827586206896E-3</v>
      </c>
      <c r="CK692" s="136">
        <f t="shared" ref="CK692" si="13055">AC692/AC715</f>
        <v>1.1801504451949647E-3</v>
      </c>
    </row>
    <row r="693" spans="1:89" ht="13.5" thickBot="1" x14ac:dyDescent="0.25">
      <c r="A693" s="146" t="s">
        <v>18</v>
      </c>
      <c r="B693" s="196">
        <v>439</v>
      </c>
      <c r="C693" s="197">
        <v>0</v>
      </c>
      <c r="D693" s="198">
        <v>196</v>
      </c>
      <c r="E693" s="199">
        <v>40</v>
      </c>
      <c r="F693" s="196">
        <v>937</v>
      </c>
      <c r="G693" s="200">
        <v>130</v>
      </c>
      <c r="H693" s="198">
        <v>673</v>
      </c>
      <c r="I693" s="199">
        <v>250</v>
      </c>
      <c r="J693" s="196">
        <v>35</v>
      </c>
      <c r="K693" s="200">
        <v>88</v>
      </c>
      <c r="L693" s="198">
        <v>152</v>
      </c>
      <c r="M693" s="196">
        <v>273</v>
      </c>
      <c r="N693" s="201">
        <v>577</v>
      </c>
      <c r="O693" s="202">
        <v>559</v>
      </c>
      <c r="P693" s="196">
        <v>261</v>
      </c>
      <c r="Q693" s="200">
        <v>386</v>
      </c>
      <c r="R693" s="198">
        <v>305</v>
      </c>
      <c r="S693" s="199">
        <v>331</v>
      </c>
      <c r="T693" s="196">
        <v>39</v>
      </c>
      <c r="U693" s="200">
        <v>129</v>
      </c>
      <c r="V693" s="198">
        <v>180</v>
      </c>
      <c r="W693" s="199">
        <v>364</v>
      </c>
      <c r="X693" s="196">
        <v>295</v>
      </c>
      <c r="Y693" s="200">
        <v>162</v>
      </c>
      <c r="Z693" s="198">
        <v>481</v>
      </c>
      <c r="AA693" s="196">
        <v>464</v>
      </c>
      <c r="AB693" s="172">
        <f t="shared" si="13027"/>
        <v>4570</v>
      </c>
      <c r="AC693" s="173">
        <f t="shared" si="13028"/>
        <v>3176</v>
      </c>
      <c r="AD693" s="233"/>
      <c r="AE693" s="275">
        <f>$AE$11</f>
        <v>0</v>
      </c>
      <c r="AF693" s="126">
        <f>SUMIF($A$9:$A$32,$AE693,B$691:B$714)</f>
        <v>0</v>
      </c>
      <c r="AG693" s="197">
        <f t="shared" si="12998"/>
        <v>0</v>
      </c>
      <c r="AH693" s="198">
        <f t="shared" si="12998"/>
        <v>0</v>
      </c>
      <c r="AI693" s="199">
        <f t="shared" si="12998"/>
        <v>0</v>
      </c>
      <c r="AJ693" s="196">
        <f t="shared" si="12998"/>
        <v>0</v>
      </c>
      <c r="AK693" s="200">
        <f t="shared" si="12998"/>
        <v>0</v>
      </c>
      <c r="AL693" s="198">
        <f t="shared" si="12998"/>
        <v>0</v>
      </c>
      <c r="AM693" s="199">
        <f t="shared" si="12998"/>
        <v>0</v>
      </c>
      <c r="AN693" s="196">
        <f t="shared" si="12998"/>
        <v>0</v>
      </c>
      <c r="AO693" s="200">
        <f t="shared" si="12998"/>
        <v>0</v>
      </c>
      <c r="AP693" s="198">
        <f t="shared" si="12998"/>
        <v>0</v>
      </c>
      <c r="AQ693" s="196">
        <f t="shared" si="12998"/>
        <v>0</v>
      </c>
      <c r="AR693" s="201">
        <f t="shared" si="12998"/>
        <v>0</v>
      </c>
      <c r="AS693" s="202">
        <f t="shared" si="12998"/>
        <v>0</v>
      </c>
      <c r="AT693" s="196">
        <f t="shared" si="12998"/>
        <v>0</v>
      </c>
      <c r="AU693" s="200">
        <f t="shared" si="12998"/>
        <v>0</v>
      </c>
      <c r="AV693" s="198">
        <f t="shared" si="12998"/>
        <v>0</v>
      </c>
      <c r="AW693" s="199">
        <f t="shared" si="12999"/>
        <v>0</v>
      </c>
      <c r="AX693" s="196">
        <f t="shared" si="12999"/>
        <v>0</v>
      </c>
      <c r="AY693" s="200">
        <f t="shared" si="12999"/>
        <v>0</v>
      </c>
      <c r="AZ693" s="198">
        <f t="shared" si="12999"/>
        <v>0</v>
      </c>
      <c r="BA693" s="199">
        <f t="shared" si="12999"/>
        <v>0</v>
      </c>
      <c r="BB693" s="196">
        <f t="shared" si="12999"/>
        <v>0</v>
      </c>
      <c r="BC693" s="200">
        <f t="shared" si="12999"/>
        <v>0</v>
      </c>
      <c r="BD693" s="198">
        <f t="shared" si="12999"/>
        <v>0</v>
      </c>
      <c r="BE693" s="196">
        <f t="shared" si="12999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5.5033220508963268E-2</v>
      </c>
      <c r="BK693" s="130">
        <f t="shared" ref="BK693" si="13056">C693/C715</f>
        <v>0</v>
      </c>
      <c r="BL693" s="131">
        <f t="shared" ref="BL693" si="13057">D693/D715</f>
        <v>5.4459572103362046E-2</v>
      </c>
      <c r="BM693" s="132">
        <f t="shared" ref="BM693" si="13058">E693/E715</f>
        <v>9.908347783007183E-3</v>
      </c>
      <c r="BN693" s="129">
        <f t="shared" ref="BN693" si="13059">F693/F715</f>
        <v>8.9034587609274046E-2</v>
      </c>
      <c r="BO693" s="130">
        <f t="shared" ref="BO693" si="13060">G693/G715</f>
        <v>1.3020833333333334E-2</v>
      </c>
      <c r="BP693" s="131">
        <f t="shared" ref="BP693" si="13061">H693/H715</f>
        <v>5.2867242733699922E-2</v>
      </c>
      <c r="BQ693" s="132">
        <f t="shared" ref="BQ693" si="13062">I693/I715</f>
        <v>1.7994673576621319E-2</v>
      </c>
      <c r="BR693" s="129">
        <f t="shared" ref="BR693" si="13063">J693/J715</f>
        <v>1.4061872237846525E-2</v>
      </c>
      <c r="BS693" s="130">
        <f t="shared" ref="BS693" si="13064">K693/K715</f>
        <v>3.5598705501618123E-2</v>
      </c>
      <c r="BT693" s="131">
        <f t="shared" ref="BT693" si="13065">L693/L715</f>
        <v>2.0220832779034189E-2</v>
      </c>
      <c r="BU693" s="129">
        <f t="shared" ref="BU693" si="13066">M693/M715</f>
        <v>3.8048780487804877E-2</v>
      </c>
      <c r="BV693" s="133">
        <f t="shared" ref="BV693" si="13067">N693/N715</f>
        <v>3.9283769063180825E-2</v>
      </c>
      <c r="BW693" s="134">
        <f t="shared" ref="BW693" si="13068">O693/O715</f>
        <v>3.9305301645338207E-2</v>
      </c>
      <c r="BX693" s="129">
        <f t="shared" ref="BX693" si="13069">P693/P715</f>
        <v>3.4410019775873435E-2</v>
      </c>
      <c r="BY693" s="130">
        <f t="shared" ref="BY693" si="13070">Q693/Q715</f>
        <v>5.4175438596491231E-2</v>
      </c>
      <c r="BZ693" s="131">
        <f t="shared" ref="BZ693" si="13071">R693/R715</f>
        <v>3.4408844765342964E-2</v>
      </c>
      <c r="CA693" s="132">
        <f t="shared" ref="CA693" si="13072">S693/S715</f>
        <v>3.7699316628701594E-2</v>
      </c>
      <c r="CB693" s="129">
        <f t="shared" ref="CB693" si="13073">T693/T715</f>
        <v>1.8895348837209301E-2</v>
      </c>
      <c r="CC693" s="130">
        <f t="shared" ref="CC693" si="13074">U693/U715</f>
        <v>6.1224489795918366E-2</v>
      </c>
      <c r="CD693" s="131">
        <f t="shared" ref="CD693" si="13075">V693/V715</f>
        <v>2.5210084033613446E-2</v>
      </c>
      <c r="CE693" s="132">
        <f t="shared" ref="CE693" si="13076">W693/W715</f>
        <v>4.4635193133047209E-2</v>
      </c>
      <c r="CF693" s="129">
        <f t="shared" ref="CF693" si="13077">X693/X715</f>
        <v>4.5294027329955473E-2</v>
      </c>
      <c r="CG693" s="130">
        <f t="shared" ref="CG693" si="13078">Y693/Y715</f>
        <v>4.0940106141015918E-2</v>
      </c>
      <c r="CH693" s="131">
        <f t="shared" ref="CH693" si="13079">Z693/Z715</f>
        <v>3.7844217151848936E-2</v>
      </c>
      <c r="CI693" s="129">
        <f t="shared" ref="CI693" si="13080">AA693/AA715</f>
        <v>3.4696777088162718E-2</v>
      </c>
      <c r="CJ693" s="135">
        <f t="shared" ref="CJ693" si="13081">AB693/AB715</f>
        <v>4.3773946360153256E-2</v>
      </c>
      <c r="CK693" s="136">
        <f t="shared" ref="CK693" si="13082">AC693/AC715</f>
        <v>3.0472827755603317E-2</v>
      </c>
    </row>
    <row r="694" spans="1:89" ht="14.25" thickTop="1" thickBot="1" x14ac:dyDescent="0.25">
      <c r="A694" s="137" t="s">
        <v>19</v>
      </c>
      <c r="B694" s="189">
        <v>870</v>
      </c>
      <c r="C694" s="190">
        <v>293</v>
      </c>
      <c r="D694" s="191">
        <v>327</v>
      </c>
      <c r="E694" s="192">
        <v>142</v>
      </c>
      <c r="F694" s="189">
        <v>1134</v>
      </c>
      <c r="G694" s="193">
        <v>358</v>
      </c>
      <c r="H694" s="191">
        <v>1091</v>
      </c>
      <c r="I694" s="192">
        <v>531</v>
      </c>
      <c r="J694" s="189">
        <v>76</v>
      </c>
      <c r="K694" s="193">
        <v>180</v>
      </c>
      <c r="L694" s="191">
        <v>271</v>
      </c>
      <c r="M694" s="189">
        <v>684</v>
      </c>
      <c r="N694" s="194">
        <v>1032</v>
      </c>
      <c r="O694" s="195">
        <v>1240</v>
      </c>
      <c r="P694" s="189">
        <v>572</v>
      </c>
      <c r="Q694" s="193">
        <v>603</v>
      </c>
      <c r="R694" s="191">
        <v>643</v>
      </c>
      <c r="S694" s="192">
        <v>565</v>
      </c>
      <c r="T694" s="189">
        <v>106</v>
      </c>
      <c r="U694" s="193">
        <v>243</v>
      </c>
      <c r="V694" s="191">
        <v>300</v>
      </c>
      <c r="W694" s="192">
        <v>655</v>
      </c>
      <c r="X694" s="189">
        <v>504</v>
      </c>
      <c r="Y694" s="193">
        <v>390</v>
      </c>
      <c r="Z694" s="191">
        <v>923</v>
      </c>
      <c r="AA694" s="189">
        <v>769</v>
      </c>
      <c r="AB694" s="172">
        <f t="shared" si="13027"/>
        <v>7849</v>
      </c>
      <c r="AC694" s="173">
        <f t="shared" si="13028"/>
        <v>6653</v>
      </c>
      <c r="AD694" s="233"/>
      <c r="AE694" s="269" t="s">
        <v>13</v>
      </c>
      <c r="AF694" s="20">
        <f t="shared" ref="AF694:BG694" si="13083">SUM(AF691:AF693)</f>
        <v>1628</v>
      </c>
      <c r="AG694" s="21">
        <f t="shared" si="13083"/>
        <v>1067</v>
      </c>
      <c r="AH694" s="20">
        <f t="shared" si="13083"/>
        <v>647</v>
      </c>
      <c r="AI694" s="21">
        <f t="shared" si="13083"/>
        <v>610</v>
      </c>
      <c r="AJ694" s="20">
        <f t="shared" si="13083"/>
        <v>2328</v>
      </c>
      <c r="AK694" s="21">
        <f t="shared" si="13083"/>
        <v>1055</v>
      </c>
      <c r="AL694" s="20">
        <f t="shared" si="13083"/>
        <v>2194</v>
      </c>
      <c r="AM694" s="21">
        <f t="shared" si="13083"/>
        <v>1743</v>
      </c>
      <c r="AN694" s="20">
        <f t="shared" si="13083"/>
        <v>230</v>
      </c>
      <c r="AO694" s="21">
        <f t="shared" si="13083"/>
        <v>679</v>
      </c>
      <c r="AP694" s="20">
        <f t="shared" si="13083"/>
        <v>693</v>
      </c>
      <c r="AQ694" s="21">
        <f t="shared" si="13083"/>
        <v>1940</v>
      </c>
      <c r="AR694" s="20">
        <f t="shared" si="13083"/>
        <v>2097</v>
      </c>
      <c r="AS694" s="21">
        <f t="shared" si="13083"/>
        <v>2979</v>
      </c>
      <c r="AT694" s="20">
        <f t="shared" si="13083"/>
        <v>1291</v>
      </c>
      <c r="AU694" s="21">
        <f t="shared" si="13083"/>
        <v>1293</v>
      </c>
      <c r="AV694" s="20">
        <f t="shared" si="13083"/>
        <v>1700</v>
      </c>
      <c r="AW694" s="21">
        <f t="shared" si="13083"/>
        <v>1209</v>
      </c>
      <c r="AX694" s="20">
        <f t="shared" si="13083"/>
        <v>202</v>
      </c>
      <c r="AY694" s="21">
        <f t="shared" si="13083"/>
        <v>634</v>
      </c>
      <c r="AZ694" s="20">
        <f t="shared" si="13083"/>
        <v>737</v>
      </c>
      <c r="BA694" s="21">
        <f t="shared" si="13083"/>
        <v>1413</v>
      </c>
      <c r="BB694" s="20">
        <f t="shared" si="13083"/>
        <v>1028</v>
      </c>
      <c r="BC694" s="21">
        <f t="shared" si="13083"/>
        <v>1025</v>
      </c>
      <c r="BD694" s="20">
        <f t="shared" si="13083"/>
        <v>1917</v>
      </c>
      <c r="BE694" s="21">
        <f t="shared" si="13083"/>
        <v>1849</v>
      </c>
      <c r="BF694" s="174">
        <f t="shared" si="13083"/>
        <v>16692</v>
      </c>
      <c r="BG694" s="175">
        <f t="shared" si="13083"/>
        <v>17496</v>
      </c>
      <c r="BH694" s="233"/>
      <c r="BI694" s="137" t="s">
        <v>19</v>
      </c>
      <c r="BJ694" s="129">
        <f>B694/B715</f>
        <v>0.10906355772846935</v>
      </c>
      <c r="BK694" s="130">
        <f t="shared" ref="BK694" si="13084">C694/C715</f>
        <v>3.2759391771019677E-2</v>
      </c>
      <c r="BL694" s="131">
        <f t="shared" ref="BL694" si="13085">D694/D715</f>
        <v>9.0858571825507078E-2</v>
      </c>
      <c r="BM694" s="132">
        <f t="shared" ref="BM694" si="13086">E694/E715</f>
        <v>3.5174634629675502E-2</v>
      </c>
      <c r="BN694" s="129">
        <f t="shared" ref="BN694" si="13087">F694/F715</f>
        <v>0.10775370581527936</v>
      </c>
      <c r="BO694" s="130">
        <f t="shared" ref="BO694" si="13088">G694/G715</f>
        <v>3.5857371794871792E-2</v>
      </c>
      <c r="BP694" s="131">
        <f t="shared" ref="BP694" si="13089">H694/H715</f>
        <v>8.5703063629222309E-2</v>
      </c>
      <c r="BQ694" s="132">
        <f t="shared" ref="BQ694" si="13090">I694/I715</f>
        <v>3.8220686676743686E-2</v>
      </c>
      <c r="BR694" s="129">
        <f t="shared" ref="BR694" si="13091">J694/J715</f>
        <v>3.0534351145038167E-2</v>
      </c>
      <c r="BS694" s="130">
        <f t="shared" ref="BS694" si="13092">K694/K715</f>
        <v>7.281553398058252E-2</v>
      </c>
      <c r="BT694" s="131">
        <f t="shared" ref="BT694" si="13093">L694/L715</f>
        <v>3.6051616336304375E-2</v>
      </c>
      <c r="BU694" s="129">
        <f t="shared" ref="BU694" si="13094">M694/M715</f>
        <v>9.5331010452961676E-2</v>
      </c>
      <c r="BV694" s="133">
        <f t="shared" ref="BV694" si="13095">N694/N715</f>
        <v>7.0261437908496732E-2</v>
      </c>
      <c r="BW694" s="134">
        <f t="shared" ref="BW694" si="13096">O694/O715</f>
        <v>8.7188862325973837E-2</v>
      </c>
      <c r="BX694" s="129">
        <f t="shared" ref="BX694" si="13097">P694/P715</f>
        <v>7.5411997363216882E-2</v>
      </c>
      <c r="BY694" s="130">
        <f t="shared" ref="BY694" si="13098">Q694/Q715</f>
        <v>8.4631578947368419E-2</v>
      </c>
      <c r="BZ694" s="131">
        <f t="shared" ref="BZ694" si="13099">R694/R715</f>
        <v>7.2540613718411556E-2</v>
      </c>
      <c r="CA694" s="132">
        <f t="shared" ref="CA694" si="13100">S694/S715</f>
        <v>6.4350797266514811E-2</v>
      </c>
      <c r="CB694" s="129">
        <f t="shared" ref="CB694" si="13101">T694/T715</f>
        <v>5.1356589147286823E-2</v>
      </c>
      <c r="CC694" s="130">
        <f t="shared" ref="CC694" si="13102">U694/U715</f>
        <v>0.11532985287138112</v>
      </c>
      <c r="CD694" s="131">
        <f t="shared" ref="CD694" si="13103">V694/V715</f>
        <v>4.2016806722689079E-2</v>
      </c>
      <c r="CE694" s="132">
        <f t="shared" ref="CE694" si="13104">W694/W715</f>
        <v>8.0318822808093188E-2</v>
      </c>
      <c r="CF694" s="129">
        <f t="shared" ref="CF694" si="13105">X694/X715</f>
        <v>7.738369415016122E-2</v>
      </c>
      <c r="CG694" s="130">
        <f t="shared" ref="CG694" si="13106">Y694/Y715</f>
        <v>9.8559514783927216E-2</v>
      </c>
      <c r="CH694" s="131">
        <f t="shared" ref="CH694" si="13107">Z694/Z715</f>
        <v>7.261998426435877E-2</v>
      </c>
      <c r="CI694" s="129">
        <f t="shared" ref="CI694" si="13108">AA694/AA715</f>
        <v>5.750392582068347E-2</v>
      </c>
      <c r="CJ694" s="135">
        <f t="shared" ref="CJ694" si="13109">AB694/AB715</f>
        <v>7.5181992337164757E-2</v>
      </c>
      <c r="CK694" s="136">
        <f t="shared" ref="CK694" si="13110">AC694/AC715</f>
        <v>6.3833665950260979E-2</v>
      </c>
    </row>
    <row r="695" spans="1:89" ht="13.5" thickTop="1" x14ac:dyDescent="0.2">
      <c r="A695" s="146" t="s">
        <v>20</v>
      </c>
      <c r="B695" s="196">
        <v>906</v>
      </c>
      <c r="C695" s="197">
        <v>560</v>
      </c>
      <c r="D695" s="198">
        <v>366</v>
      </c>
      <c r="E695" s="199">
        <v>317</v>
      </c>
      <c r="F695" s="196">
        <v>1211</v>
      </c>
      <c r="G695" s="200">
        <v>589</v>
      </c>
      <c r="H695" s="198">
        <v>1097</v>
      </c>
      <c r="I695" s="199">
        <v>959</v>
      </c>
      <c r="J695" s="196">
        <v>123</v>
      </c>
      <c r="K695" s="200">
        <v>366</v>
      </c>
      <c r="L695" s="198">
        <v>384</v>
      </c>
      <c r="M695" s="196">
        <v>990</v>
      </c>
      <c r="N695" s="201">
        <v>1134</v>
      </c>
      <c r="O695" s="202">
        <v>1515</v>
      </c>
      <c r="P695" s="196">
        <v>686</v>
      </c>
      <c r="Q695" s="200">
        <v>737</v>
      </c>
      <c r="R695" s="198">
        <v>934</v>
      </c>
      <c r="S695" s="199">
        <v>649</v>
      </c>
      <c r="T695" s="196">
        <v>93</v>
      </c>
      <c r="U695" s="200">
        <v>356</v>
      </c>
      <c r="V695" s="198">
        <v>415</v>
      </c>
      <c r="W695" s="199">
        <v>681</v>
      </c>
      <c r="X695" s="196">
        <v>566</v>
      </c>
      <c r="Y695" s="200">
        <v>589</v>
      </c>
      <c r="Z695" s="198">
        <v>1046</v>
      </c>
      <c r="AA695" s="196">
        <v>972</v>
      </c>
      <c r="AB695" s="172">
        <f t="shared" si="13027"/>
        <v>8961</v>
      </c>
      <c r="AC695" s="173">
        <f t="shared" si="13028"/>
        <v>9280</v>
      </c>
      <c r="AD695" s="233"/>
      <c r="BH695" s="233"/>
      <c r="BI695" s="146" t="s">
        <v>20</v>
      </c>
      <c r="BJ695" s="129">
        <f>B695/B715</f>
        <v>0.1135765325310267</v>
      </c>
      <c r="BK695" s="130">
        <f t="shared" ref="BK695" si="13111">C695/C715</f>
        <v>6.2611806797853303E-2</v>
      </c>
      <c r="BL695" s="131">
        <f t="shared" ref="BL695" si="13112">D695/D715</f>
        <v>0.10169491525423729</v>
      </c>
      <c r="BM695" s="132">
        <f t="shared" ref="BM695" si="13113">E695/E715</f>
        <v>7.8523656180331927E-2</v>
      </c>
      <c r="BN695" s="129">
        <f t="shared" ref="BN695" si="13114">F695/F715</f>
        <v>0.11507031546940327</v>
      </c>
      <c r="BO695" s="130">
        <f t="shared" ref="BO695" si="13115">G695/G715</f>
        <v>5.8994391025641024E-2</v>
      </c>
      <c r="BP695" s="131">
        <f t="shared" ref="BP695" si="13116">H695/H715</f>
        <v>8.6174391201885317E-2</v>
      </c>
      <c r="BQ695" s="132">
        <f t="shared" ref="BQ695" si="13117">I695/I715</f>
        <v>6.9027567839919382E-2</v>
      </c>
      <c r="BR695" s="129">
        <f t="shared" ref="BR695" si="13118">J695/J715</f>
        <v>4.9417436721574927E-2</v>
      </c>
      <c r="BS695" s="130">
        <f t="shared" ref="BS695" si="13119">K695/K715</f>
        <v>0.14805825242718446</v>
      </c>
      <c r="BT695" s="131">
        <f t="shared" ref="BT695" si="13120">L695/L715</f>
        <v>5.1084209125981113E-2</v>
      </c>
      <c r="BU695" s="129">
        <f t="shared" ref="BU695" si="13121">M695/M715</f>
        <v>0.13797909407665504</v>
      </c>
      <c r="BV695" s="133">
        <f t="shared" ref="BV695" si="13122">N695/N715</f>
        <v>7.720588235294118E-2</v>
      </c>
      <c r="BW695" s="134">
        <f t="shared" ref="BW695" si="13123">O695/O715</f>
        <v>0.10652510195471804</v>
      </c>
      <c r="BX695" s="129">
        <f t="shared" ref="BX695" si="13124">P695/P715</f>
        <v>9.0441661173368493E-2</v>
      </c>
      <c r="BY695" s="130">
        <f t="shared" ref="BY695" si="13125">Q695/Q715</f>
        <v>0.10343859649122807</v>
      </c>
      <c r="BZ695" s="131">
        <f t="shared" ref="BZ695" si="13126">R695/R715</f>
        <v>0.10537003610108303</v>
      </c>
      <c r="CA695" s="132">
        <f t="shared" ref="CA695" si="13127">S695/S715</f>
        <v>7.3917995444191351E-2</v>
      </c>
      <c r="CB695" s="129">
        <f t="shared" ref="CB695" si="13128">T695/T715</f>
        <v>4.5058139534883718E-2</v>
      </c>
      <c r="CC695" s="130">
        <f t="shared" ref="CC695" si="13129">U695/U715</f>
        <v>0.16896060749881348</v>
      </c>
      <c r="CD695" s="131">
        <f t="shared" ref="CD695" si="13130">V695/V715</f>
        <v>5.812324929971989E-2</v>
      </c>
      <c r="CE695" s="132">
        <f t="shared" ref="CE695" si="13131">W695/W715</f>
        <v>8.3507050889025145E-2</v>
      </c>
      <c r="CF695" s="129">
        <f t="shared" ref="CF695" si="13132">X695/X715</f>
        <v>8.6903116843236608E-2</v>
      </c>
      <c r="CG695" s="130">
        <f t="shared" ref="CG695" si="13133">Y695/Y715</f>
        <v>0.1488501389941875</v>
      </c>
      <c r="CH695" s="131">
        <f t="shared" ref="CH695" si="13134">Z695/Z715</f>
        <v>8.2297403619197476E-2</v>
      </c>
      <c r="CI695" s="129">
        <f t="shared" ref="CI695" si="13135">AA695/AA715</f>
        <v>7.268376579675466E-2</v>
      </c>
      <c r="CJ695" s="135">
        <f t="shared" ref="CJ695" si="13136">AB695/AB715</f>
        <v>8.5833333333333331E-2</v>
      </c>
      <c r="CK695" s="136">
        <f t="shared" ref="CK695" si="13137">AC695/AC715</f>
        <v>8.9038992938286765E-2</v>
      </c>
    </row>
    <row r="696" spans="1:89" ht="13.5" thickBot="1" x14ac:dyDescent="0.25">
      <c r="A696" s="137" t="s">
        <v>21</v>
      </c>
      <c r="B696" s="189">
        <v>722</v>
      </c>
      <c r="C696" s="190">
        <v>507</v>
      </c>
      <c r="D696" s="191">
        <v>281</v>
      </c>
      <c r="E696" s="192">
        <v>293</v>
      </c>
      <c r="F696" s="189">
        <v>1117</v>
      </c>
      <c r="G696" s="193">
        <v>466</v>
      </c>
      <c r="H696" s="191">
        <v>1097</v>
      </c>
      <c r="I696" s="192">
        <v>784</v>
      </c>
      <c r="J696" s="189">
        <v>107</v>
      </c>
      <c r="K696" s="193">
        <v>313</v>
      </c>
      <c r="L696" s="191">
        <v>309</v>
      </c>
      <c r="M696" s="189">
        <v>950</v>
      </c>
      <c r="N696" s="194">
        <v>963</v>
      </c>
      <c r="O696" s="195">
        <v>1464</v>
      </c>
      <c r="P696" s="189">
        <v>605</v>
      </c>
      <c r="Q696" s="193">
        <v>556</v>
      </c>
      <c r="R696" s="191">
        <v>766</v>
      </c>
      <c r="S696" s="192">
        <v>560</v>
      </c>
      <c r="T696" s="189">
        <v>109</v>
      </c>
      <c r="U696" s="193">
        <v>278</v>
      </c>
      <c r="V696" s="191">
        <v>322</v>
      </c>
      <c r="W696" s="192">
        <v>732</v>
      </c>
      <c r="X696" s="189">
        <v>462</v>
      </c>
      <c r="Y696" s="193">
        <v>436</v>
      </c>
      <c r="Z696" s="191">
        <v>871</v>
      </c>
      <c r="AA696" s="189">
        <v>877</v>
      </c>
      <c r="AB696" s="172">
        <f t="shared" si="13027"/>
        <v>7731</v>
      </c>
      <c r="AC696" s="173">
        <f t="shared" si="13028"/>
        <v>8216</v>
      </c>
      <c r="AD696" s="233"/>
      <c r="AE696" s="272" t="s">
        <v>85</v>
      </c>
      <c r="BH696" s="233"/>
      <c r="BI696" s="137" t="s">
        <v>21</v>
      </c>
      <c r="BJ696" s="129">
        <f>B696/B715</f>
        <v>9.0510216873511351E-2</v>
      </c>
      <c r="BK696" s="130">
        <f t="shared" ref="BK696" si="13138">C696/C715</f>
        <v>5.6686046511627904E-2</v>
      </c>
      <c r="BL696" s="131">
        <f t="shared" ref="BL696" si="13139">D696/D715</f>
        <v>7.807724367879966E-2</v>
      </c>
      <c r="BM696" s="132">
        <f t="shared" ref="BM696" si="13140">E696/E715</f>
        <v>7.2578647510527616E-2</v>
      </c>
      <c r="BN696" s="129">
        <f t="shared" ref="BN696" si="13141">F696/F715</f>
        <v>0.10613835043709616</v>
      </c>
      <c r="BO696" s="130">
        <f t="shared" ref="BO696" si="13142">G696/G715</f>
        <v>4.6674679487179488E-2</v>
      </c>
      <c r="BP696" s="131">
        <f t="shared" ref="BP696" si="13143">H696/H715</f>
        <v>8.6174391201885317E-2</v>
      </c>
      <c r="BQ696" s="132">
        <f t="shared" ref="BQ696" si="13144">I696/I715</f>
        <v>5.6431296336284457E-2</v>
      </c>
      <c r="BR696" s="129">
        <f t="shared" ref="BR696" si="13145">J696/J715</f>
        <v>4.2989152269987944E-2</v>
      </c>
      <c r="BS696" s="130">
        <f t="shared" ref="BS696" si="13146">K696/K715</f>
        <v>0.12661812297734629</v>
      </c>
      <c r="BT696" s="131">
        <f t="shared" ref="BT696" si="13147">L696/L715</f>
        <v>4.1106824531062923E-2</v>
      </c>
      <c r="BU696" s="129">
        <f t="shared" ref="BU696" si="13148">M696/M715</f>
        <v>0.13240418118466898</v>
      </c>
      <c r="BV696" s="133">
        <f t="shared" ref="BV696" si="13149">N696/N715</f>
        <v>6.5563725490196081E-2</v>
      </c>
      <c r="BW696" s="134">
        <f t="shared" ref="BW696" si="13150">O696/O715</f>
        <v>0.10293910842356911</v>
      </c>
      <c r="BX696" s="129">
        <f t="shared" ref="BX696" si="13151">P696/P715</f>
        <v>7.976268951878708E-2</v>
      </c>
      <c r="BY696" s="130">
        <f t="shared" ref="BY696" si="13152">Q696/Q715</f>
        <v>7.8035087719298249E-2</v>
      </c>
      <c r="BZ696" s="131">
        <f t="shared" ref="BZ696" si="13153">R696/R715</f>
        <v>8.6416967509025278E-2</v>
      </c>
      <c r="CA696" s="132">
        <f t="shared" ref="CA696" si="13154">S696/S715</f>
        <v>6.3781321184510256E-2</v>
      </c>
      <c r="CB696" s="129">
        <f t="shared" ref="CB696" si="13155">T696/T715</f>
        <v>5.2810077519379842E-2</v>
      </c>
      <c r="CC696" s="130">
        <f t="shared" ref="CC696" si="13156">U696/U715</f>
        <v>0.13194114855244424</v>
      </c>
      <c r="CD696" s="131">
        <f t="shared" ref="CD696" si="13157">V696/V715</f>
        <v>4.5098039215686274E-2</v>
      </c>
      <c r="CE696" s="132">
        <f t="shared" ref="CE696" si="13158">W696/W715</f>
        <v>8.9760882893930111E-2</v>
      </c>
      <c r="CF696" s="129">
        <f t="shared" ref="CF696" si="13159">X696/X715</f>
        <v>7.0935052970981113E-2</v>
      </c>
      <c r="CG696" s="130">
        <f t="shared" ref="CG696" si="13160">Y696/Y715</f>
        <v>0.11018448319433914</v>
      </c>
      <c r="CH696" s="131">
        <f t="shared" ref="CH696" si="13161">Z696/Z715</f>
        <v>6.8528717545239967E-2</v>
      </c>
      <c r="CI696" s="129">
        <f t="shared" ref="CI696" si="13162">AA696/AA715</f>
        <v>6.5579899798100652E-2</v>
      </c>
      <c r="CJ696" s="135">
        <f t="shared" ref="CJ696" si="13163">AB696/AB715</f>
        <v>7.4051724137931041E-2</v>
      </c>
      <c r="CK696" s="136">
        <f t="shared" ref="CK696" si="13164">AC696/AC715</f>
        <v>7.8830211851396992E-2</v>
      </c>
    </row>
    <row r="697" spans="1:89" ht="14.25" thickTop="1" thickBot="1" x14ac:dyDescent="0.25">
      <c r="A697" s="146" t="s">
        <v>22</v>
      </c>
      <c r="B697" s="196">
        <v>655</v>
      </c>
      <c r="C697" s="197">
        <v>565</v>
      </c>
      <c r="D697" s="198">
        <v>305</v>
      </c>
      <c r="E697" s="199">
        <v>234</v>
      </c>
      <c r="F697" s="196">
        <v>1011</v>
      </c>
      <c r="G697" s="200">
        <v>351</v>
      </c>
      <c r="H697" s="198">
        <v>1021</v>
      </c>
      <c r="I697" s="199">
        <v>765</v>
      </c>
      <c r="J697" s="196">
        <v>123</v>
      </c>
      <c r="K697" s="200">
        <v>326</v>
      </c>
      <c r="L697" s="198">
        <v>315</v>
      </c>
      <c r="M697" s="196">
        <v>908</v>
      </c>
      <c r="N697" s="201">
        <v>818</v>
      </c>
      <c r="O697" s="202">
        <v>1220</v>
      </c>
      <c r="P697" s="196">
        <v>514</v>
      </c>
      <c r="Q697" s="200">
        <v>473</v>
      </c>
      <c r="R697" s="198">
        <v>706</v>
      </c>
      <c r="S697" s="199">
        <v>572</v>
      </c>
      <c r="T697" s="196">
        <v>103</v>
      </c>
      <c r="U697" s="200">
        <v>167</v>
      </c>
      <c r="V697" s="198">
        <v>296</v>
      </c>
      <c r="W697" s="199">
        <v>751</v>
      </c>
      <c r="X697" s="196">
        <v>344</v>
      </c>
      <c r="Y697" s="200">
        <v>301</v>
      </c>
      <c r="Z697" s="198">
        <v>930</v>
      </c>
      <c r="AA697" s="196">
        <v>749</v>
      </c>
      <c r="AB697" s="172">
        <f t="shared" si="13027"/>
        <v>7141</v>
      </c>
      <c r="AC697" s="173">
        <f t="shared" si="13028"/>
        <v>7382</v>
      </c>
      <c r="AD697" s="233"/>
      <c r="AE697" s="298" t="s">
        <v>0</v>
      </c>
      <c r="AF697" s="292" t="s">
        <v>1</v>
      </c>
      <c r="AG697" s="293"/>
      <c r="AH697" s="292" t="s">
        <v>2</v>
      </c>
      <c r="AI697" s="293"/>
      <c r="AJ697" s="292" t="s">
        <v>3</v>
      </c>
      <c r="AK697" s="293"/>
      <c r="AL697" s="292" t="s">
        <v>4</v>
      </c>
      <c r="AM697" s="293"/>
      <c r="AN697" s="292" t="s">
        <v>5</v>
      </c>
      <c r="AO697" s="293"/>
      <c r="AP697" s="292" t="s">
        <v>6</v>
      </c>
      <c r="AQ697" s="293"/>
      <c r="AR697" s="292" t="s">
        <v>7</v>
      </c>
      <c r="AS697" s="293"/>
      <c r="AT697" s="292" t="s">
        <v>8</v>
      </c>
      <c r="AU697" s="293"/>
      <c r="AV697" s="292" t="s">
        <v>9</v>
      </c>
      <c r="AW697" s="293"/>
      <c r="AX697" s="292" t="s">
        <v>10</v>
      </c>
      <c r="AY697" s="293"/>
      <c r="AZ697" s="292" t="s">
        <v>11</v>
      </c>
      <c r="BA697" s="293"/>
      <c r="BB697" s="292" t="s">
        <v>12</v>
      </c>
      <c r="BC697" s="293"/>
      <c r="BD697" s="294" t="s">
        <v>40</v>
      </c>
      <c r="BE697" s="295"/>
      <c r="BF697" s="296" t="s">
        <v>41</v>
      </c>
      <c r="BG697" s="297"/>
      <c r="BH697" s="233"/>
      <c r="BI697" s="146" t="s">
        <v>22</v>
      </c>
      <c r="BJ697" s="129">
        <f>B697/B715</f>
        <v>8.2111069324307381E-2</v>
      </c>
      <c r="BK697" s="130">
        <f t="shared" ref="BK697" si="13165">C697/C715</f>
        <v>6.3170840787119861E-2</v>
      </c>
      <c r="BL697" s="131">
        <f t="shared" ref="BL697" si="13166">D697/D715</f>
        <v>8.4745762711864403E-2</v>
      </c>
      <c r="BM697" s="132">
        <f t="shared" ref="BM697" si="13167">E697/E715</f>
        <v>5.7963834530592021E-2</v>
      </c>
      <c r="BN697" s="129">
        <f t="shared" ref="BN697" si="13168">F697/F715</f>
        <v>9.6066134549600918E-2</v>
      </c>
      <c r="BO697" s="130">
        <f t="shared" ref="BO697" si="13169">G697/G715</f>
        <v>3.515625E-2</v>
      </c>
      <c r="BP697" s="131">
        <f t="shared" ref="BP697" si="13170">H697/H715</f>
        <v>8.0204241948153968E-2</v>
      </c>
      <c r="BQ697" s="132">
        <f t="shared" ref="BQ697" si="13171">I697/I715</f>
        <v>5.5063701144461241E-2</v>
      </c>
      <c r="BR697" s="129">
        <f t="shared" ref="BR697" si="13172">J697/J715</f>
        <v>4.9417436721574927E-2</v>
      </c>
      <c r="BS697" s="130">
        <f t="shared" ref="BS697" si="13173">K697/K715</f>
        <v>0.13187702265372167</v>
      </c>
      <c r="BT697" s="131">
        <f t="shared" ref="BT697" si="13174">L697/L715</f>
        <v>4.1905015298656381E-2</v>
      </c>
      <c r="BU697" s="129">
        <f t="shared" ref="BU697" si="13175">M697/M715</f>
        <v>0.12655052264808361</v>
      </c>
      <c r="BV697" s="133">
        <f t="shared" ref="BV697" si="13176">N697/N715</f>
        <v>5.5691721132897602E-2</v>
      </c>
      <c r="BW697" s="134">
        <f t="shared" ref="BW697" si="13177">O697/O715</f>
        <v>8.5782590352974267E-2</v>
      </c>
      <c r="BX697" s="129">
        <f t="shared" ref="BX697" si="13178">P697/P715</f>
        <v>6.7765326301911663E-2</v>
      </c>
      <c r="BY697" s="130">
        <f t="shared" ref="BY697" si="13179">Q697/Q715</f>
        <v>6.6385964912280701E-2</v>
      </c>
      <c r="BZ697" s="131">
        <f t="shared" ref="BZ697" si="13180">R697/R715</f>
        <v>7.9648014440433207E-2</v>
      </c>
      <c r="CA697" s="132">
        <f t="shared" ref="CA697" si="13181">S697/S715</f>
        <v>6.514806378132118E-2</v>
      </c>
      <c r="CB697" s="129">
        <f t="shared" ref="CB697" si="13182">T697/T715</f>
        <v>4.9903100775193797E-2</v>
      </c>
      <c r="CC697" s="130">
        <f t="shared" ref="CC697" si="13183">U697/U715</f>
        <v>7.9259610821072621E-2</v>
      </c>
      <c r="CD697" s="131">
        <f t="shared" ref="CD697" si="13184">V697/V715</f>
        <v>4.145658263305322E-2</v>
      </c>
      <c r="CE697" s="132">
        <f t="shared" ref="CE697" si="13185">W697/W715</f>
        <v>9.2090741876149601E-2</v>
      </c>
      <c r="CF697" s="129">
        <f t="shared" ref="CF697" si="13186">X697/X715</f>
        <v>5.2817442038998928E-2</v>
      </c>
      <c r="CG697" s="130">
        <f t="shared" ref="CG697" si="13187">Y697/Y715</f>
        <v>7.606772807682588E-2</v>
      </c>
      <c r="CH697" s="131">
        <f t="shared" ref="CH697" si="13188">Z697/Z715</f>
        <v>7.3170731707317069E-2</v>
      </c>
      <c r="CI697" s="129">
        <f t="shared" ref="CI697" si="13189">AA697/AA715</f>
        <v>5.6008375084124727E-2</v>
      </c>
      <c r="CJ697" s="135">
        <f t="shared" ref="CJ697" si="13190">AB697/AB715</f>
        <v>6.8400383141762458E-2</v>
      </c>
      <c r="CK697" s="136">
        <f t="shared" ref="CK697" si="13191">AC697/AC715</f>
        <v>7.0828216149831133E-2</v>
      </c>
    </row>
    <row r="698" spans="1:89" ht="15" thickTop="1" thickBot="1" x14ac:dyDescent="0.3">
      <c r="A698" s="137" t="s">
        <v>23</v>
      </c>
      <c r="B698" s="189">
        <v>448</v>
      </c>
      <c r="C698" s="190">
        <v>428</v>
      </c>
      <c r="D698" s="191">
        <v>175</v>
      </c>
      <c r="E698" s="192">
        <v>250</v>
      </c>
      <c r="F698" s="189">
        <v>612</v>
      </c>
      <c r="G698" s="193">
        <v>357</v>
      </c>
      <c r="H698" s="191">
        <v>712</v>
      </c>
      <c r="I698" s="192">
        <v>690</v>
      </c>
      <c r="J698" s="189">
        <v>144</v>
      </c>
      <c r="K698" s="193">
        <v>221</v>
      </c>
      <c r="L698" s="191">
        <v>338</v>
      </c>
      <c r="M698" s="189">
        <v>520</v>
      </c>
      <c r="N698" s="194">
        <v>721</v>
      </c>
      <c r="O698" s="195">
        <v>938</v>
      </c>
      <c r="P698" s="189">
        <v>370</v>
      </c>
      <c r="Q698" s="193">
        <v>318</v>
      </c>
      <c r="R698" s="191">
        <v>549</v>
      </c>
      <c r="S698" s="192">
        <v>468</v>
      </c>
      <c r="T698" s="189">
        <v>120</v>
      </c>
      <c r="U698" s="193">
        <v>138</v>
      </c>
      <c r="V698" s="191">
        <v>300</v>
      </c>
      <c r="W698" s="192">
        <v>521</v>
      </c>
      <c r="X698" s="189">
        <v>279</v>
      </c>
      <c r="Y698" s="193">
        <v>186</v>
      </c>
      <c r="Z698" s="191">
        <v>728</v>
      </c>
      <c r="AA698" s="189">
        <v>937</v>
      </c>
      <c r="AB698" s="172">
        <f t="shared" si="13027"/>
        <v>5496</v>
      </c>
      <c r="AC698" s="173">
        <f t="shared" si="13028"/>
        <v>5972</v>
      </c>
      <c r="AD698" s="233"/>
      <c r="AE698" s="299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5.6161464209602607E-2</v>
      </c>
      <c r="BK698" s="130">
        <f t="shared" ref="BK698" si="13192">C698/C715</f>
        <v>4.7853309481216459E-2</v>
      </c>
      <c r="BL698" s="131">
        <f t="shared" ref="BL698" si="13193">D698/D715</f>
        <v>4.8624617949430397E-2</v>
      </c>
      <c r="BM698" s="132">
        <f t="shared" ref="BM698" si="13194">E698/E715</f>
        <v>6.1927173643794894E-2</v>
      </c>
      <c r="BN698" s="129">
        <f t="shared" ref="BN698" si="13195">F698/F715</f>
        <v>5.8152793614595209E-2</v>
      </c>
      <c r="BO698" s="130">
        <f t="shared" ref="BO698" si="13196">G698/G715</f>
        <v>3.5757211538461536E-2</v>
      </c>
      <c r="BP698" s="131">
        <f t="shared" ref="BP698" si="13197">H698/H715</f>
        <v>5.5930871956009424E-2</v>
      </c>
      <c r="BQ698" s="132">
        <f t="shared" ref="BQ698" si="13198">I698/I715</f>
        <v>4.9665299071474843E-2</v>
      </c>
      <c r="BR698" s="129">
        <f t="shared" ref="BR698" si="13199">J698/J715</f>
        <v>5.7854560064282842E-2</v>
      </c>
      <c r="BS698" s="130">
        <f t="shared" ref="BS698" si="13200">K698/K715</f>
        <v>8.9401294498381884E-2</v>
      </c>
      <c r="BT698" s="131">
        <f t="shared" ref="BT698" si="13201">L698/L715</f>
        <v>4.4964746574431287E-2</v>
      </c>
      <c r="BU698" s="129">
        <f t="shared" ref="BU698" si="13202">M698/M715</f>
        <v>7.2473867595818822E-2</v>
      </c>
      <c r="BV698" s="133">
        <f t="shared" ref="BV698" si="13203">N698/N715</f>
        <v>4.9087690631808276E-2</v>
      </c>
      <c r="BW698" s="134">
        <f t="shared" ref="BW698" si="13204">O698/O715</f>
        <v>6.5954155533680212E-2</v>
      </c>
      <c r="BX698" s="129">
        <f t="shared" ref="BX698" si="13205">P698/P715</f>
        <v>4.878048780487805E-2</v>
      </c>
      <c r="BY698" s="130">
        <f t="shared" ref="BY698" si="13206">Q698/Q715</f>
        <v>4.4631578947368418E-2</v>
      </c>
      <c r="BZ698" s="131">
        <f t="shared" ref="BZ698" si="13207">R698/R715</f>
        <v>6.1935920577617327E-2</v>
      </c>
      <c r="CA698" s="132">
        <f t="shared" ref="CA698" si="13208">S698/S715</f>
        <v>5.330296127562642E-2</v>
      </c>
      <c r="CB698" s="129">
        <f t="shared" ref="CB698" si="13209">T698/T715</f>
        <v>5.8139534883720929E-2</v>
      </c>
      <c r="CC698" s="130">
        <f t="shared" ref="CC698" si="13210">U698/U715</f>
        <v>6.5495965828191741E-2</v>
      </c>
      <c r="CD698" s="131">
        <f t="shared" ref="CD698" si="13211">V698/V715</f>
        <v>4.2016806722689079E-2</v>
      </c>
      <c r="CE698" s="132">
        <f t="shared" ref="CE698" si="13212">W698/W715</f>
        <v>6.3887185775597793E-2</v>
      </c>
      <c r="CF698" s="129">
        <f t="shared" ref="CF698" si="13213">X698/X715</f>
        <v>4.2837402118839248E-2</v>
      </c>
      <c r="CG698" s="130">
        <f t="shared" ref="CG698" si="13214">Y698/Y715</f>
        <v>4.7005307050796058E-2</v>
      </c>
      <c r="CH698" s="131">
        <f t="shared" ref="CH698" si="13215">Z698/Z715</f>
        <v>5.7277734067663261E-2</v>
      </c>
      <c r="CI698" s="129">
        <f t="shared" ref="CI698" si="13216">AA698/AA715</f>
        <v>7.0066552007776867E-2</v>
      </c>
      <c r="CJ698" s="135">
        <f t="shared" ref="CJ698" si="13217">AB698/AB715</f>
        <v>5.2643678160919541E-2</v>
      </c>
      <c r="CK698" s="136">
        <f t="shared" ref="CK698" si="13218">AC698/AC715</f>
        <v>5.7299662265888854E-2</v>
      </c>
    </row>
    <row r="699" spans="1:89" ht="13.5" thickTop="1" x14ac:dyDescent="0.2">
      <c r="A699" s="146" t="s">
        <v>24</v>
      </c>
      <c r="B699" s="203">
        <v>362</v>
      </c>
      <c r="C699" s="197">
        <v>385</v>
      </c>
      <c r="D699" s="198">
        <v>192</v>
      </c>
      <c r="E699" s="199">
        <v>196</v>
      </c>
      <c r="F699" s="196">
        <v>502</v>
      </c>
      <c r="G699" s="200">
        <v>323</v>
      </c>
      <c r="H699" s="198">
        <v>688</v>
      </c>
      <c r="I699" s="199">
        <v>637</v>
      </c>
      <c r="J699" s="196">
        <v>139</v>
      </c>
      <c r="K699" s="200">
        <v>163</v>
      </c>
      <c r="L699" s="198">
        <v>296</v>
      </c>
      <c r="M699" s="196">
        <v>350</v>
      </c>
      <c r="N699" s="201">
        <v>609</v>
      </c>
      <c r="O699" s="204">
        <v>660</v>
      </c>
      <c r="P699" s="196">
        <v>363</v>
      </c>
      <c r="Q699" s="200">
        <v>306</v>
      </c>
      <c r="R699" s="198">
        <v>500</v>
      </c>
      <c r="S699" s="199">
        <v>436</v>
      </c>
      <c r="T699" s="196">
        <v>93</v>
      </c>
      <c r="U699" s="200">
        <v>115</v>
      </c>
      <c r="V699" s="198">
        <v>296</v>
      </c>
      <c r="W699" s="205">
        <v>466</v>
      </c>
      <c r="X699" s="196">
        <v>256</v>
      </c>
      <c r="Y699" s="200">
        <v>200</v>
      </c>
      <c r="Z699" s="198">
        <v>743</v>
      </c>
      <c r="AA699" s="196">
        <v>685</v>
      </c>
      <c r="AB699" s="172">
        <f t="shared" si="13027"/>
        <v>5039</v>
      </c>
      <c r="AC699" s="173">
        <f t="shared" si="13028"/>
        <v>4922</v>
      </c>
      <c r="AD699" s="233"/>
      <c r="AE699" s="275" t="str">
        <f>$AE$17</f>
        <v>17:00 - 17:59</v>
      </c>
      <c r="AF699" s="126">
        <f t="shared" ref="AF699:AU701" si="13219">SUMIF($A$9:$A$32,$AE699,B$691:B$714)</f>
        <v>497</v>
      </c>
      <c r="AG699" s="186">
        <f t="shared" si="13219"/>
        <v>1181</v>
      </c>
      <c r="AH699" s="127">
        <f t="shared" si="13219"/>
        <v>324</v>
      </c>
      <c r="AI699" s="180">
        <f t="shared" si="13219"/>
        <v>400</v>
      </c>
      <c r="AJ699" s="126">
        <f t="shared" si="13219"/>
        <v>582</v>
      </c>
      <c r="AK699" s="128">
        <f t="shared" si="13219"/>
        <v>1392</v>
      </c>
      <c r="AL699" s="127">
        <f t="shared" si="13219"/>
        <v>991</v>
      </c>
      <c r="AM699" s="180">
        <f t="shared" si="13219"/>
        <v>1518</v>
      </c>
      <c r="AN699" s="126">
        <f t="shared" si="13219"/>
        <v>365</v>
      </c>
      <c r="AO699" s="128">
        <f t="shared" si="13219"/>
        <v>95</v>
      </c>
      <c r="AP699" s="127">
        <f t="shared" si="13219"/>
        <v>937</v>
      </c>
      <c r="AQ699" s="126">
        <f t="shared" si="13219"/>
        <v>281</v>
      </c>
      <c r="AR699" s="179">
        <f t="shared" si="13219"/>
        <v>1547</v>
      </c>
      <c r="AS699" s="181">
        <f t="shared" si="13219"/>
        <v>974</v>
      </c>
      <c r="AT699" s="126">
        <f t="shared" si="13219"/>
        <v>768</v>
      </c>
      <c r="AU699" s="128">
        <f t="shared" si="13219"/>
        <v>614</v>
      </c>
      <c r="AV699" s="127">
        <f t="shared" ref="AP699:BE701" si="13220">SUMIF($A$9:$A$32,$AE699,R$691:R$714)</f>
        <v>701</v>
      </c>
      <c r="AW699" s="180">
        <f t="shared" si="13220"/>
        <v>900</v>
      </c>
      <c r="AX699" s="126">
        <f t="shared" si="13220"/>
        <v>305</v>
      </c>
      <c r="AY699" s="128">
        <f t="shared" si="13220"/>
        <v>56</v>
      </c>
      <c r="AZ699" s="127">
        <f t="shared" si="13220"/>
        <v>790</v>
      </c>
      <c r="BA699" s="180">
        <f t="shared" si="13220"/>
        <v>615</v>
      </c>
      <c r="BB699" s="126">
        <f t="shared" si="13220"/>
        <v>868</v>
      </c>
      <c r="BC699" s="128">
        <f t="shared" si="13220"/>
        <v>197</v>
      </c>
      <c r="BD699" s="184">
        <f t="shared" si="13220"/>
        <v>1030</v>
      </c>
      <c r="BE699" s="185">
        <f t="shared" si="13220"/>
        <v>1326</v>
      </c>
      <c r="BF699" s="170">
        <f>AF699+AH699+AJ699+AL699+AN699+AP699+AR699+AT699+AV699+AX699+AZ699+BB699+BD699</f>
        <v>9705</v>
      </c>
      <c r="BG699" s="171">
        <f>AG699+AI699+AK699+AM699+AO699+AQ699+AS699+AU699+AW699+AY699+BA699+BC699+BE699</f>
        <v>9549</v>
      </c>
      <c r="BH699" s="233"/>
      <c r="BI699" s="146" t="s">
        <v>24</v>
      </c>
      <c r="BJ699" s="129">
        <f>B699/B715</f>
        <v>4.5380468847937824E-2</v>
      </c>
      <c r="BK699" s="130">
        <f t="shared" ref="BK699" si="13221">C699/C715</f>
        <v>4.3045617173524148E-2</v>
      </c>
      <c r="BL699" s="131">
        <f t="shared" ref="BL699" si="13222">D699/D715</f>
        <v>5.3348152264517924E-2</v>
      </c>
      <c r="BM699" s="132">
        <f t="shared" ref="BM699" si="13223">E699/E715</f>
        <v>4.8550904136735198E-2</v>
      </c>
      <c r="BN699" s="129">
        <f t="shared" ref="BN699" si="13224">F699/F715</f>
        <v>4.7700494108703917E-2</v>
      </c>
      <c r="BO699" s="130">
        <f t="shared" ref="BO699" si="13225">G699/G715</f>
        <v>3.2351762820512824E-2</v>
      </c>
      <c r="BP699" s="131">
        <f t="shared" ref="BP699" si="13226">H699/H715</f>
        <v>5.4045561665357421E-2</v>
      </c>
      <c r="BQ699" s="132">
        <f t="shared" ref="BQ699" si="13227">I699/I715</f>
        <v>4.5850428273231124E-2</v>
      </c>
      <c r="BR699" s="129">
        <f t="shared" ref="BR699" si="13228">J699/J715</f>
        <v>5.5845721173161909E-2</v>
      </c>
      <c r="BS699" s="130">
        <f t="shared" ref="BS699" si="13229">K699/K715</f>
        <v>6.5938511326860835E-2</v>
      </c>
      <c r="BT699" s="131">
        <f t="shared" ref="BT699" si="13230">L699/L715</f>
        <v>3.9377411201277107E-2</v>
      </c>
      <c r="BU699" s="129">
        <f t="shared" ref="BU699" si="13231">M699/M715</f>
        <v>4.878048780487805E-2</v>
      </c>
      <c r="BV699" s="133">
        <f t="shared" ref="BV699" si="13232">N699/N715</f>
        <v>4.1462418300653593E-2</v>
      </c>
      <c r="BW699" s="134">
        <f t="shared" ref="BW699" si="13233">O699/O715</f>
        <v>4.640697510898608E-2</v>
      </c>
      <c r="BX699" s="129">
        <f t="shared" ref="BX699" si="13234">P699/P715</f>
        <v>4.785761371127225E-2</v>
      </c>
      <c r="BY699" s="130">
        <f t="shared" ref="BY699" si="13235">Q699/Q715</f>
        <v>4.294736842105263E-2</v>
      </c>
      <c r="BZ699" s="131">
        <f t="shared" ref="BZ699" si="13236">R699/R715</f>
        <v>5.6407942238267145E-2</v>
      </c>
      <c r="CA699" s="132">
        <f t="shared" ref="CA699" si="13237">S699/S715</f>
        <v>4.9658314350797268E-2</v>
      </c>
      <c r="CB699" s="129">
        <f t="shared" ref="CB699" si="13238">T699/T715</f>
        <v>4.5058139534883718E-2</v>
      </c>
      <c r="CC699" s="130">
        <f t="shared" ref="CC699" si="13239">U699/U715</f>
        <v>5.4579971523493115E-2</v>
      </c>
      <c r="CD699" s="131">
        <f t="shared" ref="CD699" si="13240">V699/V715</f>
        <v>4.145658263305322E-2</v>
      </c>
      <c r="CE699" s="132">
        <f t="shared" ref="CE699" si="13241">W699/W715</f>
        <v>5.7142857142857141E-2</v>
      </c>
      <c r="CF699" s="129">
        <f t="shared" ref="CF699" si="13242">X699/X715</f>
        <v>3.9306003377859666E-2</v>
      </c>
      <c r="CG699" s="130">
        <f t="shared" ref="CG699" si="13243">Y699/Y715</f>
        <v>5.0543340914834471E-2</v>
      </c>
      <c r="CH699" s="131">
        <f t="shared" ref="CH699" si="13244">Z699/Z715</f>
        <v>5.8457907159716757E-2</v>
      </c>
      <c r="CI699" s="129">
        <f t="shared" ref="CI699" si="13245">AA699/AA715</f>
        <v>5.1222612727136768E-2</v>
      </c>
      <c r="CJ699" s="135">
        <f t="shared" ref="CJ699" si="13246">AB699/AB715</f>
        <v>4.8266283524904217E-2</v>
      </c>
      <c r="CK699" s="136">
        <f t="shared" ref="CK699" si="13247">AC699/AC715</f>
        <v>4.7225207245931843E-2</v>
      </c>
    </row>
    <row r="700" spans="1:89" x14ac:dyDescent="0.2">
      <c r="A700" s="137" t="s">
        <v>25</v>
      </c>
      <c r="B700" s="206">
        <v>320</v>
      </c>
      <c r="C700" s="190">
        <v>403</v>
      </c>
      <c r="D700" s="191">
        <v>167</v>
      </c>
      <c r="E700" s="192">
        <v>217</v>
      </c>
      <c r="F700" s="189">
        <v>452</v>
      </c>
      <c r="G700" s="193">
        <v>297</v>
      </c>
      <c r="H700" s="191">
        <v>618</v>
      </c>
      <c r="I700" s="192">
        <v>680</v>
      </c>
      <c r="J700" s="189">
        <v>120</v>
      </c>
      <c r="K700" s="190">
        <v>112</v>
      </c>
      <c r="L700" s="191">
        <v>338</v>
      </c>
      <c r="M700" s="189">
        <v>336</v>
      </c>
      <c r="N700" s="194">
        <v>607</v>
      </c>
      <c r="O700" s="207">
        <v>597</v>
      </c>
      <c r="P700" s="189">
        <v>272</v>
      </c>
      <c r="Q700" s="190">
        <v>290</v>
      </c>
      <c r="R700" s="191">
        <v>431</v>
      </c>
      <c r="S700" s="192">
        <v>430</v>
      </c>
      <c r="T700" s="198">
        <v>92</v>
      </c>
      <c r="U700" s="189">
        <v>89</v>
      </c>
      <c r="V700" s="191">
        <v>339</v>
      </c>
      <c r="W700" s="208">
        <v>399</v>
      </c>
      <c r="X700" s="189">
        <v>277</v>
      </c>
      <c r="Y700" s="193">
        <v>171</v>
      </c>
      <c r="Z700" s="191">
        <v>721</v>
      </c>
      <c r="AA700" s="189">
        <v>842</v>
      </c>
      <c r="AB700" s="172">
        <f t="shared" si="13027"/>
        <v>4754</v>
      </c>
      <c r="AC700" s="173">
        <f t="shared" si="13028"/>
        <v>4863</v>
      </c>
      <c r="AD700" s="233"/>
      <c r="AE700" s="277" t="str">
        <f>$AE$18</f>
        <v>18:00 - 18:59</v>
      </c>
      <c r="AF700" s="126">
        <f t="shared" si="13219"/>
        <v>604</v>
      </c>
      <c r="AG700" s="190">
        <f t="shared" si="13219"/>
        <v>980</v>
      </c>
      <c r="AH700" s="191">
        <f t="shared" si="13219"/>
        <v>206</v>
      </c>
      <c r="AI700" s="192">
        <f t="shared" si="13219"/>
        <v>398</v>
      </c>
      <c r="AJ700" s="278">
        <f t="shared" si="13219"/>
        <v>400</v>
      </c>
      <c r="AK700" s="193">
        <f t="shared" si="13219"/>
        <v>1403</v>
      </c>
      <c r="AL700" s="191">
        <f t="shared" si="13219"/>
        <v>866</v>
      </c>
      <c r="AM700" s="192">
        <f t="shared" si="13219"/>
        <v>1393</v>
      </c>
      <c r="AN700" s="278">
        <f t="shared" si="13219"/>
        <v>244</v>
      </c>
      <c r="AO700" s="193">
        <f t="shared" si="13219"/>
        <v>82</v>
      </c>
      <c r="AP700" s="191">
        <f t="shared" si="13220"/>
        <v>945</v>
      </c>
      <c r="AQ700" s="278">
        <f t="shared" si="13220"/>
        <v>242</v>
      </c>
      <c r="AR700" s="194">
        <f t="shared" si="13220"/>
        <v>1388</v>
      </c>
      <c r="AS700" s="195">
        <f t="shared" si="13220"/>
        <v>893</v>
      </c>
      <c r="AT700" s="278">
        <f t="shared" si="13220"/>
        <v>574</v>
      </c>
      <c r="AU700" s="193">
        <f t="shared" si="13220"/>
        <v>606</v>
      </c>
      <c r="AV700" s="191">
        <f t="shared" si="13220"/>
        <v>594</v>
      </c>
      <c r="AW700" s="192">
        <f t="shared" si="13220"/>
        <v>856</v>
      </c>
      <c r="AX700" s="278">
        <f t="shared" si="13220"/>
        <v>171</v>
      </c>
      <c r="AY700" s="193">
        <f t="shared" si="13220"/>
        <v>46</v>
      </c>
      <c r="AZ700" s="191">
        <f t="shared" si="13220"/>
        <v>1016</v>
      </c>
      <c r="BA700" s="192">
        <f t="shared" si="13220"/>
        <v>531</v>
      </c>
      <c r="BB700" s="278">
        <f t="shared" si="13220"/>
        <v>616</v>
      </c>
      <c r="BC700" s="193">
        <f t="shared" si="13220"/>
        <v>215</v>
      </c>
      <c r="BD700" s="191">
        <f t="shared" si="13220"/>
        <v>842</v>
      </c>
      <c r="BE700" s="278">
        <f t="shared" si="13220"/>
        <v>1153</v>
      </c>
      <c r="BF700" s="172">
        <f>SUM(AF700,AH700,AJ700,AL700,AN700,AP700,AR700,AT700,AV700,AX700,AZ700,BB700,BD700)</f>
        <v>8466</v>
      </c>
      <c r="BG700" s="173">
        <f>SUM(AG700,AI700,AK700,AM700,AO700,AQ700,AS700,AU700,AW700,AY700,BA700,BC700,BE700)</f>
        <v>8798</v>
      </c>
      <c r="BH700" s="233"/>
      <c r="BI700" s="137" t="s">
        <v>25</v>
      </c>
      <c r="BJ700" s="129">
        <f>B700/B715</f>
        <v>4.0115331578287575E-2</v>
      </c>
      <c r="BK700" s="130">
        <f t="shared" ref="BK700" si="13248">C700/C715</f>
        <v>4.5058139534883718E-2</v>
      </c>
      <c r="BL700" s="131">
        <f t="shared" ref="BL700" si="13249">D700/D715</f>
        <v>4.6401778271742147E-2</v>
      </c>
      <c r="BM700" s="132">
        <f t="shared" ref="BM700" si="13250">E700/E715</f>
        <v>5.3752786722813972E-2</v>
      </c>
      <c r="BN700" s="129">
        <f t="shared" ref="BN700" si="13251">F700/F715</f>
        <v>4.2949448878753328E-2</v>
      </c>
      <c r="BO700" s="130">
        <f t="shared" ref="BO700" si="13252">G700/G715</f>
        <v>2.9747596153846152E-2</v>
      </c>
      <c r="BP700" s="131">
        <f t="shared" ref="BP700" si="13253">H700/H715</f>
        <v>4.8546739984289079E-2</v>
      </c>
      <c r="BQ700" s="132">
        <f t="shared" ref="BQ700" si="13254">I700/I715</f>
        <v>4.8945512128409988E-2</v>
      </c>
      <c r="BR700" s="129">
        <f t="shared" ref="BR700" si="13255">J700/J715</f>
        <v>4.8212133386902369E-2</v>
      </c>
      <c r="BS700" s="130">
        <f t="shared" ref="BS700" si="13256">K700/K715</f>
        <v>4.5307443365695796E-2</v>
      </c>
      <c r="BT700" s="131">
        <f t="shared" ref="BT700" si="13257">L700/L715</f>
        <v>4.4964746574431287E-2</v>
      </c>
      <c r="BU700" s="129">
        <f t="shared" ref="BU700" si="13258">M700/M715</f>
        <v>4.6829268292682927E-2</v>
      </c>
      <c r="BV700" s="133">
        <f t="shared" ref="BV700" si="13259">N700/N715</f>
        <v>4.1326252723311543E-2</v>
      </c>
      <c r="BW700" s="134">
        <f t="shared" ref="BW700" si="13260">O700/O715</f>
        <v>4.1977218394037404E-2</v>
      </c>
      <c r="BX700" s="129">
        <f t="shared" ref="BX700" si="13261">P700/P715</f>
        <v>3.5860250494396839E-2</v>
      </c>
      <c r="BY700" s="130">
        <f t="shared" ref="BY700" si="13262">Q700/Q715</f>
        <v>4.0701754385964913E-2</v>
      </c>
      <c r="BZ700" s="131">
        <f t="shared" ref="BZ700" si="13263">R700/R715</f>
        <v>4.8623646209386279E-2</v>
      </c>
      <c r="CA700" s="132">
        <f t="shared" ref="CA700" si="13264">S700/S715</f>
        <v>4.8974943052391799E-2</v>
      </c>
      <c r="CB700" s="129">
        <f t="shared" ref="CB700" si="13265">T700/T715</f>
        <v>4.4573643410852716E-2</v>
      </c>
      <c r="CC700" s="130">
        <f t="shared" ref="CC700" si="13266">U700/U715</f>
        <v>4.2240151874703369E-2</v>
      </c>
      <c r="CD700" s="131">
        <f t="shared" ref="CD700" si="13267">V700/V715</f>
        <v>4.7478991596638653E-2</v>
      </c>
      <c r="CE700" s="132">
        <f t="shared" ref="CE700" si="13268">W700/W715</f>
        <v>4.8927038626609444E-2</v>
      </c>
      <c r="CF700" s="129">
        <f t="shared" ref="CF700" si="13269">X700/X715</f>
        <v>4.2530323967449719E-2</v>
      </c>
      <c r="CG700" s="130">
        <f t="shared" ref="CG700" si="13270">Y700/Y715</f>
        <v>4.3214556482183475E-2</v>
      </c>
      <c r="CH700" s="131">
        <f t="shared" ref="CH700" si="13271">Z700/Z715</f>
        <v>5.6726986624704955E-2</v>
      </c>
      <c r="CI700" s="129">
        <f t="shared" ref="CI700" si="13272">AA700/AA715</f>
        <v>6.2962686009122859E-2</v>
      </c>
      <c r="CJ700" s="135">
        <f t="shared" ref="CJ700" si="13273">AB700/AB715</f>
        <v>4.5536398467432952E-2</v>
      </c>
      <c r="CK700" s="136">
        <f t="shared" ref="CK700" si="13274">AC700/AC715</f>
        <v>4.6659118821000919E-2</v>
      </c>
    </row>
    <row r="701" spans="1:89" ht="13.5" thickBot="1" x14ac:dyDescent="0.25">
      <c r="A701" s="146" t="s">
        <v>26</v>
      </c>
      <c r="B701" s="203">
        <v>332</v>
      </c>
      <c r="C701" s="197">
        <v>441</v>
      </c>
      <c r="D701" s="198">
        <v>160</v>
      </c>
      <c r="E701" s="199">
        <v>271</v>
      </c>
      <c r="F701" s="196">
        <v>382</v>
      </c>
      <c r="G701" s="200">
        <v>415</v>
      </c>
      <c r="H701" s="198">
        <v>634</v>
      </c>
      <c r="I701" s="199">
        <v>680</v>
      </c>
      <c r="J701" s="196">
        <v>117</v>
      </c>
      <c r="K701" s="197">
        <v>105</v>
      </c>
      <c r="L701" s="198">
        <v>348</v>
      </c>
      <c r="M701" s="196">
        <v>338</v>
      </c>
      <c r="N701" s="201">
        <v>679</v>
      </c>
      <c r="O701" s="204">
        <v>592</v>
      </c>
      <c r="P701" s="196">
        <v>348</v>
      </c>
      <c r="Q701" s="197">
        <v>262</v>
      </c>
      <c r="R701" s="198">
        <v>451</v>
      </c>
      <c r="S701" s="199">
        <v>378</v>
      </c>
      <c r="T701" s="196">
        <v>102</v>
      </c>
      <c r="U701" s="200">
        <v>118</v>
      </c>
      <c r="V701" s="198">
        <v>317</v>
      </c>
      <c r="W701" s="205">
        <v>385</v>
      </c>
      <c r="X701" s="196">
        <v>275</v>
      </c>
      <c r="Y701" s="200">
        <v>148</v>
      </c>
      <c r="Z701" s="198">
        <v>781</v>
      </c>
      <c r="AA701" s="196">
        <v>735</v>
      </c>
      <c r="AB701" s="172">
        <f t="shared" si="13027"/>
        <v>4926</v>
      </c>
      <c r="AC701" s="173">
        <f t="shared" si="13028"/>
        <v>4868</v>
      </c>
      <c r="AD701" s="233"/>
      <c r="AE701" s="275">
        <f>$AE$19</f>
        <v>0</v>
      </c>
      <c r="AF701" s="126">
        <f t="shared" si="13219"/>
        <v>0</v>
      </c>
      <c r="AG701" s="197">
        <f t="shared" si="13219"/>
        <v>0</v>
      </c>
      <c r="AH701" s="198">
        <f t="shared" si="13219"/>
        <v>0</v>
      </c>
      <c r="AI701" s="199">
        <f t="shared" si="13219"/>
        <v>0</v>
      </c>
      <c r="AJ701" s="196">
        <f t="shared" si="13219"/>
        <v>0</v>
      </c>
      <c r="AK701" s="200">
        <f t="shared" si="13219"/>
        <v>0</v>
      </c>
      <c r="AL701" s="198">
        <f t="shared" si="13219"/>
        <v>0</v>
      </c>
      <c r="AM701" s="199">
        <f t="shared" si="13219"/>
        <v>0</v>
      </c>
      <c r="AN701" s="196">
        <f t="shared" si="13219"/>
        <v>0</v>
      </c>
      <c r="AO701" s="200">
        <f t="shared" si="13219"/>
        <v>0</v>
      </c>
      <c r="AP701" s="198">
        <f t="shared" si="13220"/>
        <v>0</v>
      </c>
      <c r="AQ701" s="196">
        <f t="shared" si="13220"/>
        <v>0</v>
      </c>
      <c r="AR701" s="201">
        <f t="shared" si="13220"/>
        <v>0</v>
      </c>
      <c r="AS701" s="202">
        <f t="shared" si="13220"/>
        <v>0</v>
      </c>
      <c r="AT701" s="196">
        <f t="shared" si="13220"/>
        <v>0</v>
      </c>
      <c r="AU701" s="200">
        <f t="shared" si="13220"/>
        <v>0</v>
      </c>
      <c r="AV701" s="198">
        <f t="shared" si="13220"/>
        <v>0</v>
      </c>
      <c r="AW701" s="199">
        <f t="shared" si="13220"/>
        <v>0</v>
      </c>
      <c r="AX701" s="196">
        <f t="shared" si="13220"/>
        <v>0</v>
      </c>
      <c r="AY701" s="200">
        <f t="shared" si="13220"/>
        <v>0</v>
      </c>
      <c r="AZ701" s="198">
        <f t="shared" si="13220"/>
        <v>0</v>
      </c>
      <c r="BA701" s="199">
        <f t="shared" si="13220"/>
        <v>0</v>
      </c>
      <c r="BB701" s="196">
        <f t="shared" si="13220"/>
        <v>0</v>
      </c>
      <c r="BC701" s="200">
        <f t="shared" si="13220"/>
        <v>0</v>
      </c>
      <c r="BD701" s="198">
        <f t="shared" si="13220"/>
        <v>0</v>
      </c>
      <c r="BE701" s="196">
        <f t="shared" si="13220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4.161965651247336E-2</v>
      </c>
      <c r="BK701" s="130">
        <f t="shared" ref="BK701" si="13275">C701/C715</f>
        <v>4.9306797853309478E-2</v>
      </c>
      <c r="BL701" s="131">
        <f t="shared" ref="BL701" si="13276">D701/D715</f>
        <v>4.4456793553764938E-2</v>
      </c>
      <c r="BM701" s="132">
        <f t="shared" ref="BM701" si="13277">E701/E715</f>
        <v>6.7129056229873668E-2</v>
      </c>
      <c r="BN701" s="129">
        <f t="shared" ref="BN701" si="13278">F701/F715</f>
        <v>3.6297985556822503E-2</v>
      </c>
      <c r="BO701" s="130">
        <f t="shared" ref="BO701" si="13279">G701/G715</f>
        <v>4.1566506410256408E-2</v>
      </c>
      <c r="BP701" s="131">
        <f t="shared" ref="BP701" si="13280">H701/H715</f>
        <v>4.980361351139042E-2</v>
      </c>
      <c r="BQ701" s="132">
        <f t="shared" ref="BQ701" si="13281">I701/I715</f>
        <v>4.8945512128409988E-2</v>
      </c>
      <c r="BR701" s="129">
        <f t="shared" ref="BR701" si="13282">J701/J715</f>
        <v>4.700683005222981E-2</v>
      </c>
      <c r="BS701" s="130">
        <f t="shared" ref="BS701" si="13283">K701/K715</f>
        <v>4.2475728155339808E-2</v>
      </c>
      <c r="BT701" s="131">
        <f t="shared" ref="BT701" si="13284">L701/L715</f>
        <v>4.6295064520420377E-2</v>
      </c>
      <c r="BU701" s="129">
        <f t="shared" ref="BU701" si="13285">M701/M715</f>
        <v>4.7108013937282228E-2</v>
      </c>
      <c r="BV701" s="133">
        <f t="shared" ref="BV701" si="13286">N701/N715</f>
        <v>4.6228213507625272E-2</v>
      </c>
      <c r="BW701" s="134">
        <f t="shared" ref="BW701" si="13287">O701/O715</f>
        <v>4.1625650400787514E-2</v>
      </c>
      <c r="BX701" s="129">
        <f t="shared" ref="BX701" si="13288">P701/P715</f>
        <v>4.5880026367831249E-2</v>
      </c>
      <c r="BY701" s="130">
        <f t="shared" ref="BY701" si="13289">Q701/Q715</f>
        <v>3.67719298245614E-2</v>
      </c>
      <c r="BZ701" s="131">
        <f t="shared" ref="BZ701" si="13290">R701/R715</f>
        <v>5.0879963898916969E-2</v>
      </c>
      <c r="CA701" s="132">
        <f t="shared" ref="CA701" si="13291">S701/S715</f>
        <v>4.3052391799544419E-2</v>
      </c>
      <c r="CB701" s="129">
        <f t="shared" ref="CB701" si="13292">T701/T715</f>
        <v>4.9418604651162788E-2</v>
      </c>
      <c r="CC701" s="130">
        <f t="shared" ref="CC701" si="13293">U701/U715</f>
        <v>5.6003796867584242E-2</v>
      </c>
      <c r="CD701" s="131">
        <f t="shared" ref="CD701" si="13294">V701/V715</f>
        <v>4.4397759103641458E-2</v>
      </c>
      <c r="CE701" s="132">
        <f t="shared" ref="CE701" si="13295">W701/W715</f>
        <v>4.7210300429184553E-2</v>
      </c>
      <c r="CF701" s="129">
        <f t="shared" ref="CF701" si="13296">X701/X715</f>
        <v>4.2223245816060184E-2</v>
      </c>
      <c r="CG701" s="130">
        <f t="shared" ref="CG701" si="13297">Y701/Y715</f>
        <v>3.7402072276977505E-2</v>
      </c>
      <c r="CH701" s="131">
        <f t="shared" ref="CH701" si="13298">Z701/Z715</f>
        <v>6.1447678992918961E-2</v>
      </c>
      <c r="CI701" s="129">
        <f t="shared" ref="CI701" si="13299">AA701/AA715</f>
        <v>5.4961489568533611E-2</v>
      </c>
      <c r="CJ701" s="135">
        <f t="shared" ref="CJ701" si="13300">AB701/AB715</f>
        <v>4.718390804597701E-2</v>
      </c>
      <c r="CK701" s="136">
        <f t="shared" ref="CK701" si="13301">AC701/AC715</f>
        <v>4.6707092416334049E-2</v>
      </c>
    </row>
    <row r="702" spans="1:89" ht="14.25" thickTop="1" thickBot="1" x14ac:dyDescent="0.25">
      <c r="A702" s="137" t="s">
        <v>27</v>
      </c>
      <c r="B702" s="206">
        <v>286</v>
      </c>
      <c r="C702" s="190">
        <v>455</v>
      </c>
      <c r="D702" s="191">
        <v>194</v>
      </c>
      <c r="E702" s="192">
        <v>187</v>
      </c>
      <c r="F702" s="189">
        <v>367</v>
      </c>
      <c r="G702" s="193">
        <v>379</v>
      </c>
      <c r="H702" s="191">
        <v>591</v>
      </c>
      <c r="I702" s="192">
        <v>699</v>
      </c>
      <c r="J702" s="189">
        <v>138</v>
      </c>
      <c r="K702" s="190">
        <v>86</v>
      </c>
      <c r="L702" s="191">
        <v>416</v>
      </c>
      <c r="M702" s="189">
        <v>259</v>
      </c>
      <c r="N702" s="194">
        <v>748</v>
      </c>
      <c r="O702" s="207">
        <v>582</v>
      </c>
      <c r="P702" s="189">
        <v>382</v>
      </c>
      <c r="Q702" s="190">
        <v>310</v>
      </c>
      <c r="R702" s="191">
        <v>435</v>
      </c>
      <c r="S702" s="192">
        <v>430</v>
      </c>
      <c r="T702" s="189">
        <v>98</v>
      </c>
      <c r="U702" s="193">
        <v>70</v>
      </c>
      <c r="V702" s="191">
        <v>401</v>
      </c>
      <c r="W702" s="208">
        <v>334</v>
      </c>
      <c r="X702" s="189">
        <v>283</v>
      </c>
      <c r="Y702" s="193">
        <v>153</v>
      </c>
      <c r="Z702" s="191">
        <v>724</v>
      </c>
      <c r="AA702" s="189">
        <v>660</v>
      </c>
      <c r="AB702" s="172">
        <f t="shared" si="13027"/>
        <v>5063</v>
      </c>
      <c r="AC702" s="173">
        <f t="shared" si="13028"/>
        <v>4604</v>
      </c>
      <c r="AD702" s="233"/>
      <c r="AE702" s="269" t="s">
        <v>13</v>
      </c>
      <c r="AF702" s="20">
        <f t="shared" ref="AF702:BG702" si="13302">SUM(AF699:AF701)</f>
        <v>1101</v>
      </c>
      <c r="AG702" s="21">
        <f t="shared" si="13302"/>
        <v>2161</v>
      </c>
      <c r="AH702" s="20">
        <f t="shared" si="13302"/>
        <v>530</v>
      </c>
      <c r="AI702" s="21">
        <f t="shared" si="13302"/>
        <v>798</v>
      </c>
      <c r="AJ702" s="20">
        <f t="shared" si="13302"/>
        <v>982</v>
      </c>
      <c r="AK702" s="21">
        <f t="shared" si="13302"/>
        <v>2795</v>
      </c>
      <c r="AL702" s="20">
        <f t="shared" si="13302"/>
        <v>1857</v>
      </c>
      <c r="AM702" s="21">
        <f t="shared" si="13302"/>
        <v>2911</v>
      </c>
      <c r="AN702" s="20">
        <f t="shared" si="13302"/>
        <v>609</v>
      </c>
      <c r="AO702" s="21">
        <f t="shared" si="13302"/>
        <v>177</v>
      </c>
      <c r="AP702" s="20">
        <f t="shared" si="13302"/>
        <v>1882</v>
      </c>
      <c r="AQ702" s="21">
        <f t="shared" si="13302"/>
        <v>523</v>
      </c>
      <c r="AR702" s="20">
        <f t="shared" si="13302"/>
        <v>2935</v>
      </c>
      <c r="AS702" s="21">
        <f t="shared" si="13302"/>
        <v>1867</v>
      </c>
      <c r="AT702" s="20">
        <f t="shared" si="13302"/>
        <v>1342</v>
      </c>
      <c r="AU702" s="21">
        <f t="shared" si="13302"/>
        <v>1220</v>
      </c>
      <c r="AV702" s="20">
        <f t="shared" si="13302"/>
        <v>1295</v>
      </c>
      <c r="AW702" s="21">
        <f t="shared" si="13302"/>
        <v>1756</v>
      </c>
      <c r="AX702" s="20">
        <f t="shared" si="13302"/>
        <v>476</v>
      </c>
      <c r="AY702" s="21">
        <f t="shared" si="13302"/>
        <v>102</v>
      </c>
      <c r="AZ702" s="20">
        <f t="shared" si="13302"/>
        <v>1806</v>
      </c>
      <c r="BA702" s="21">
        <f t="shared" si="13302"/>
        <v>1146</v>
      </c>
      <c r="BB702" s="20">
        <f t="shared" si="13302"/>
        <v>1484</v>
      </c>
      <c r="BC702" s="21">
        <f t="shared" si="13302"/>
        <v>412</v>
      </c>
      <c r="BD702" s="20">
        <f t="shared" si="13302"/>
        <v>1872</v>
      </c>
      <c r="BE702" s="21">
        <f t="shared" si="13302"/>
        <v>2479</v>
      </c>
      <c r="BF702" s="174">
        <f t="shared" si="13302"/>
        <v>18171</v>
      </c>
      <c r="BG702" s="175">
        <f t="shared" si="13302"/>
        <v>18347</v>
      </c>
      <c r="BH702" s="233"/>
      <c r="BI702" s="137" t="s">
        <v>27</v>
      </c>
      <c r="BJ702" s="129">
        <f>B702/B715</f>
        <v>3.5853077598094522E-2</v>
      </c>
      <c r="BK702" s="130">
        <f t="shared" ref="BK702" si="13303">C702/C715</f>
        <v>5.0872093023255814E-2</v>
      </c>
      <c r="BL702" s="131">
        <f t="shared" ref="BL702" si="13304">D702/D715</f>
        <v>5.3903862183939985E-2</v>
      </c>
      <c r="BM702" s="132">
        <f t="shared" ref="BM702" si="13305">E702/E715</f>
        <v>4.632152588555858E-2</v>
      </c>
      <c r="BN702" s="129">
        <f t="shared" ref="BN702" si="13306">F702/F715</f>
        <v>3.4872671987837327E-2</v>
      </c>
      <c r="BO702" s="130">
        <f t="shared" ref="BO702" si="13307">G702/G715</f>
        <v>3.7960737179487176E-2</v>
      </c>
      <c r="BP702" s="131">
        <f t="shared" ref="BP702" si="13308">H702/H715</f>
        <v>4.6425765907305579E-2</v>
      </c>
      <c r="BQ702" s="132">
        <f t="shared" ref="BQ702" si="13309">I702/I715</f>
        <v>5.0313107320233211E-2</v>
      </c>
      <c r="BR702" s="129">
        <f t="shared" ref="BR702" si="13310">J702/J715</f>
        <v>5.5443953394937726E-2</v>
      </c>
      <c r="BS702" s="130">
        <f t="shared" ref="BS702" si="13311">K702/K715</f>
        <v>3.4789644012944987E-2</v>
      </c>
      <c r="BT702" s="131">
        <f t="shared" ref="BT702" si="13312">L702/L715</f>
        <v>5.5341226553146203E-2</v>
      </c>
      <c r="BU702" s="129">
        <f t="shared" ref="BU702" si="13313">M702/M715</f>
        <v>3.6097560975609753E-2</v>
      </c>
      <c r="BV702" s="133">
        <f t="shared" ref="BV702" si="13314">N702/N715</f>
        <v>5.0925925925925923E-2</v>
      </c>
      <c r="BW702" s="134">
        <f t="shared" ref="BW702" si="13315">O702/O715</f>
        <v>4.0922514414287722E-2</v>
      </c>
      <c r="BX702" s="129">
        <f t="shared" ref="BX702" si="13316">P702/P715</f>
        <v>5.0362557679630847E-2</v>
      </c>
      <c r="BY702" s="130">
        <f t="shared" ref="BY702" si="13317">Q702/Q715</f>
        <v>4.3508771929824559E-2</v>
      </c>
      <c r="BZ702" s="131">
        <f t="shared" ref="BZ702" si="13318">R702/R715</f>
        <v>4.9074909747292415E-2</v>
      </c>
      <c r="CA702" s="132">
        <f t="shared" ref="CA702" si="13319">S702/S715</f>
        <v>4.8974943052391799E-2</v>
      </c>
      <c r="CB702" s="129">
        <f t="shared" ref="CB702" si="13320">T702/T715</f>
        <v>4.7480620155038761E-2</v>
      </c>
      <c r="CC702" s="130">
        <f t="shared" ref="CC702" si="13321">U702/U715</f>
        <v>3.3222591362126248E-2</v>
      </c>
      <c r="CD702" s="131">
        <f t="shared" ref="CD702" si="13322">V702/V715</f>
        <v>5.6162464985994399E-2</v>
      </c>
      <c r="CE702" s="132">
        <f t="shared" ref="CE702" si="13323">W702/W715</f>
        <v>4.0956468424279587E-2</v>
      </c>
      <c r="CF702" s="129">
        <f t="shared" ref="CF702" si="13324">X702/X715</f>
        <v>4.3451558421618304E-2</v>
      </c>
      <c r="CG702" s="130">
        <f t="shared" ref="CG702" si="13325">Y702/Y715</f>
        <v>3.8665655799848368E-2</v>
      </c>
      <c r="CH702" s="131">
        <f t="shared" ref="CH702" si="13326">Z702/Z715</f>
        <v>5.6963021243115655E-2</v>
      </c>
      <c r="CI702" s="129">
        <f t="shared" ref="CI702" si="13327">AA702/AA715</f>
        <v>4.9353174306438347E-2</v>
      </c>
      <c r="CJ702" s="135">
        <f t="shared" ref="CJ702" si="13328">AB702/AB715</f>
        <v>4.849616858237548E-2</v>
      </c>
      <c r="CK702" s="136">
        <f t="shared" ref="CK702" si="13329">AC702/AC715</f>
        <v>4.4174086582744861E-2</v>
      </c>
    </row>
    <row r="703" spans="1:89" ht="13.5" thickTop="1" x14ac:dyDescent="0.2">
      <c r="A703" s="146" t="s">
        <v>28</v>
      </c>
      <c r="B703" s="203">
        <v>315</v>
      </c>
      <c r="C703" s="197">
        <v>612</v>
      </c>
      <c r="D703" s="198">
        <v>187</v>
      </c>
      <c r="E703" s="199">
        <v>222</v>
      </c>
      <c r="F703" s="196">
        <v>367</v>
      </c>
      <c r="G703" s="200">
        <v>693</v>
      </c>
      <c r="H703" s="198">
        <v>702</v>
      </c>
      <c r="I703" s="199">
        <v>980</v>
      </c>
      <c r="J703" s="196">
        <v>220</v>
      </c>
      <c r="K703" s="197">
        <v>83</v>
      </c>
      <c r="L703" s="198">
        <v>476</v>
      </c>
      <c r="M703" s="196">
        <v>252</v>
      </c>
      <c r="N703" s="201">
        <v>961</v>
      </c>
      <c r="O703" s="204">
        <v>631</v>
      </c>
      <c r="P703" s="196">
        <v>473</v>
      </c>
      <c r="Q703" s="197">
        <v>312</v>
      </c>
      <c r="R703" s="198">
        <v>411</v>
      </c>
      <c r="S703" s="199">
        <v>504</v>
      </c>
      <c r="T703" s="196">
        <v>179</v>
      </c>
      <c r="U703" s="200">
        <v>52</v>
      </c>
      <c r="V703" s="198">
        <v>549</v>
      </c>
      <c r="W703" s="205">
        <v>465</v>
      </c>
      <c r="X703" s="196">
        <v>428</v>
      </c>
      <c r="Y703" s="200">
        <v>161</v>
      </c>
      <c r="Z703" s="198">
        <v>737</v>
      </c>
      <c r="AA703" s="196">
        <v>930</v>
      </c>
      <c r="AB703" s="172">
        <f t="shared" si="13027"/>
        <v>6005</v>
      </c>
      <c r="AC703" s="173">
        <f t="shared" si="13028"/>
        <v>5897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3.9488529522376831E-2</v>
      </c>
      <c r="BK703" s="130">
        <f t="shared" ref="BK703" si="13330">C703/C715</f>
        <v>6.8425760286225407E-2</v>
      </c>
      <c r="BL703" s="131">
        <f t="shared" ref="BL703" si="13331">D703/D715</f>
        <v>5.1958877465962769E-2</v>
      </c>
      <c r="BM703" s="132">
        <f t="shared" ref="BM703" si="13332">E703/E715</f>
        <v>5.4991330195689872E-2</v>
      </c>
      <c r="BN703" s="129">
        <f t="shared" ref="BN703" si="13333">F703/F715</f>
        <v>3.4872671987837327E-2</v>
      </c>
      <c r="BO703" s="130">
        <f t="shared" ref="BO703" si="13334">G703/G715</f>
        <v>6.9411057692307696E-2</v>
      </c>
      <c r="BP703" s="131">
        <f t="shared" ref="BP703" si="13335">H703/H715</f>
        <v>5.5145326001571092E-2</v>
      </c>
      <c r="BQ703" s="132">
        <f t="shared" ref="BQ703" si="13336">I703/I715</f>
        <v>7.053912042035558E-2</v>
      </c>
      <c r="BR703" s="129">
        <f t="shared" ref="BR703" si="13337">J703/J715</f>
        <v>8.8388911209321006E-2</v>
      </c>
      <c r="BS703" s="130">
        <f t="shared" ref="BS703" si="13338">K703/K715</f>
        <v>3.3576051779935272E-2</v>
      </c>
      <c r="BT703" s="131">
        <f t="shared" ref="BT703" si="13339">L703/L715</f>
        <v>6.3323134229080744E-2</v>
      </c>
      <c r="BU703" s="129">
        <f t="shared" ref="BU703" si="13340">M703/M715</f>
        <v>3.5121951219512199E-2</v>
      </c>
      <c r="BV703" s="133">
        <f t="shared" ref="BV703" si="13341">N703/N715</f>
        <v>6.5427559912854025E-2</v>
      </c>
      <c r="BW703" s="134">
        <f t="shared" ref="BW703" si="13342">O703/O715</f>
        <v>4.436788074813669E-2</v>
      </c>
      <c r="BX703" s="129">
        <f t="shared" ref="BX703" si="13343">P703/P715</f>
        <v>6.2359920896506264E-2</v>
      </c>
      <c r="BY703" s="130">
        <f t="shared" ref="BY703" si="13344">Q703/Q715</f>
        <v>4.3789473684210524E-2</v>
      </c>
      <c r="BZ703" s="131">
        <f t="shared" ref="BZ703" si="13345">R703/R715</f>
        <v>4.6367328519855595E-2</v>
      </c>
      <c r="CA703" s="132">
        <f t="shared" ref="CA703" si="13346">S703/S715</f>
        <v>5.7403189066059228E-2</v>
      </c>
      <c r="CB703" s="129">
        <f t="shared" ref="CB703" si="13347">T703/T715</f>
        <v>8.6724806201550389E-2</v>
      </c>
      <c r="CC703" s="130">
        <f t="shared" ref="CC703" si="13348">U703/U715</f>
        <v>2.4679639297579496E-2</v>
      </c>
      <c r="CD703" s="131">
        <f t="shared" ref="CD703" si="13349">V703/V715</f>
        <v>7.6890756302521013E-2</v>
      </c>
      <c r="CE703" s="132">
        <f t="shared" ref="CE703" si="13350">W703/W715</f>
        <v>5.7020232985898221E-2</v>
      </c>
      <c r="CF703" s="129">
        <f t="shared" ref="CF703" si="13351">X703/X715</f>
        <v>6.5714724397359134E-2</v>
      </c>
      <c r="CG703" s="130">
        <f t="shared" ref="CG703" si="13352">Y703/Y715</f>
        <v>4.0687389436441748E-2</v>
      </c>
      <c r="CH703" s="131">
        <f t="shared" ref="CH703" si="13353">Z703/Z715</f>
        <v>5.7985837922895356E-2</v>
      </c>
      <c r="CI703" s="129">
        <f t="shared" ref="CI703" si="13354">AA703/AA715</f>
        <v>6.9543109249981305E-2</v>
      </c>
      <c r="CJ703" s="135">
        <f t="shared" ref="CJ703" si="13355">AB703/AB715</f>
        <v>5.7519157088122608E-2</v>
      </c>
      <c r="CK703" s="136">
        <f t="shared" ref="CK703" si="13356">AC703/AC715</f>
        <v>5.6580058335891928E-2</v>
      </c>
    </row>
    <row r="704" spans="1:89" x14ac:dyDescent="0.2">
      <c r="A704" s="137" t="s">
        <v>29</v>
      </c>
      <c r="B704" s="206">
        <v>397</v>
      </c>
      <c r="C704" s="190">
        <v>888</v>
      </c>
      <c r="D704" s="191">
        <v>307</v>
      </c>
      <c r="E704" s="192">
        <v>260</v>
      </c>
      <c r="F704" s="189">
        <v>486</v>
      </c>
      <c r="G704" s="193">
        <v>1040</v>
      </c>
      <c r="H704" s="191">
        <v>738</v>
      </c>
      <c r="I704" s="192">
        <v>1378</v>
      </c>
      <c r="J704" s="189">
        <v>252</v>
      </c>
      <c r="K704" s="190">
        <v>100</v>
      </c>
      <c r="L704" s="191">
        <v>874</v>
      </c>
      <c r="M704" s="189">
        <v>246</v>
      </c>
      <c r="N704" s="194">
        <v>1335</v>
      </c>
      <c r="O704" s="207">
        <v>733</v>
      </c>
      <c r="P704" s="189">
        <v>707</v>
      </c>
      <c r="Q704" s="190">
        <v>401</v>
      </c>
      <c r="R704" s="191">
        <v>603</v>
      </c>
      <c r="S704" s="192">
        <v>676</v>
      </c>
      <c r="T704" s="189">
        <v>320</v>
      </c>
      <c r="U704" s="193">
        <v>64</v>
      </c>
      <c r="V704" s="191">
        <v>660</v>
      </c>
      <c r="W704" s="208">
        <v>524</v>
      </c>
      <c r="X704" s="189">
        <v>590</v>
      </c>
      <c r="Y704" s="193">
        <v>159</v>
      </c>
      <c r="Z704" s="191">
        <v>948</v>
      </c>
      <c r="AA704" s="189">
        <v>968</v>
      </c>
      <c r="AB704" s="172">
        <f t="shared" si="13027"/>
        <v>8217</v>
      </c>
      <c r="AC704" s="173">
        <f t="shared" si="13028"/>
        <v>7437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4.9768083239313025E-2</v>
      </c>
      <c r="BK704" s="130">
        <f t="shared" ref="BK704" si="13357">C704/C715</f>
        <v>9.9284436493738817E-2</v>
      </c>
      <c r="BL704" s="131">
        <f t="shared" ref="BL704" si="13358">D704/D715</f>
        <v>8.5301472631286471E-2</v>
      </c>
      <c r="BM704" s="132">
        <f t="shared" ref="BM704" si="13359">E704/E715</f>
        <v>6.4404260589546694E-2</v>
      </c>
      <c r="BN704" s="129">
        <f t="shared" ref="BN704" si="13360">F704/F715</f>
        <v>4.6180159635119726E-2</v>
      </c>
      <c r="BO704" s="130">
        <f t="shared" ref="BO704" si="13361">G704/G715</f>
        <v>0.10416666666666667</v>
      </c>
      <c r="BP704" s="131">
        <f t="shared" ref="BP704" si="13362">H704/H715</f>
        <v>5.7973291437549097E-2</v>
      </c>
      <c r="BQ704" s="132">
        <f t="shared" ref="BQ704" si="13363">I704/I715</f>
        <v>9.9186640754336711E-2</v>
      </c>
      <c r="BR704" s="129">
        <f t="shared" ref="BR704" si="13364">J704/J715</f>
        <v>0.10124548011249498</v>
      </c>
      <c r="BS704" s="130">
        <f t="shared" ref="BS704" si="13365">K704/K715</f>
        <v>4.0453074433656956E-2</v>
      </c>
      <c r="BT704" s="131">
        <f t="shared" ref="BT704" si="13366">L704/L715</f>
        <v>0.11626978847944659</v>
      </c>
      <c r="BU704" s="129">
        <f t="shared" ref="BU704" si="13367">M704/M715</f>
        <v>3.4285714285714287E-2</v>
      </c>
      <c r="BV704" s="133">
        <f t="shared" ref="BV704" si="13368">N704/N715</f>
        <v>9.089052287581699E-2</v>
      </c>
      <c r="BW704" s="134">
        <f t="shared" ref="BW704" si="13369">O704/O715</f>
        <v>5.1539867810434535E-2</v>
      </c>
      <c r="BX704" s="129">
        <f t="shared" ref="BX704" si="13370">P704/P715</f>
        <v>9.3210283454185888E-2</v>
      </c>
      <c r="BY704" s="130">
        <f t="shared" ref="BY704" si="13371">Q704/Q715</f>
        <v>5.6280701754385966E-2</v>
      </c>
      <c r="BZ704" s="131">
        <f t="shared" ref="BZ704" si="13372">R704/R715</f>
        <v>6.8027978339350176E-2</v>
      </c>
      <c r="CA704" s="132">
        <f t="shared" ref="CA704" si="13373">S704/S715</f>
        <v>7.6993166287015941E-2</v>
      </c>
      <c r="CB704" s="129">
        <f t="shared" ref="CB704" si="13374">T704/T715</f>
        <v>0.15503875968992248</v>
      </c>
      <c r="CC704" s="130">
        <f t="shared" ref="CC704" si="13375">U704/U715</f>
        <v>3.0374940673943997E-2</v>
      </c>
      <c r="CD704" s="131">
        <f t="shared" ref="CD704" si="13376">V704/V715</f>
        <v>9.2436974789915971E-2</v>
      </c>
      <c r="CE704" s="132">
        <f t="shared" ref="CE704" si="13377">W704/W715</f>
        <v>6.4255058246474553E-2</v>
      </c>
      <c r="CF704" s="129">
        <f t="shared" ref="CF704" si="13378">X704/X715</f>
        <v>9.0588054659910947E-2</v>
      </c>
      <c r="CG704" s="130">
        <f t="shared" ref="CG704" si="13379">Y704/Y715</f>
        <v>4.0181956027293401E-2</v>
      </c>
      <c r="CH704" s="131">
        <f t="shared" ref="CH704" si="13380">Z704/Z715</f>
        <v>7.4586939417781273E-2</v>
      </c>
      <c r="CI704" s="129">
        <f t="shared" ref="CI704" si="13381">AA704/AA715</f>
        <v>7.2384655649442908E-2</v>
      </c>
      <c r="CJ704" s="135">
        <f t="shared" ref="CJ704" si="13382">AB704/AB715</f>
        <v>7.8706896551724137E-2</v>
      </c>
      <c r="CK704" s="136">
        <f t="shared" ref="CK704" si="13383">AC704/AC715</f>
        <v>7.1355925698495554E-2</v>
      </c>
    </row>
    <row r="705" spans="1:89" x14ac:dyDescent="0.2">
      <c r="A705" s="146" t="s">
        <v>30</v>
      </c>
      <c r="B705" s="203">
        <v>497</v>
      </c>
      <c r="C705" s="197">
        <v>1181</v>
      </c>
      <c r="D705" s="198">
        <v>324</v>
      </c>
      <c r="E705" s="199">
        <v>400</v>
      </c>
      <c r="F705" s="196">
        <v>582</v>
      </c>
      <c r="G705" s="200">
        <v>1392</v>
      </c>
      <c r="H705" s="198">
        <v>991</v>
      </c>
      <c r="I705" s="199">
        <v>1518</v>
      </c>
      <c r="J705" s="196">
        <v>365</v>
      </c>
      <c r="K705" s="197">
        <v>95</v>
      </c>
      <c r="L705" s="198">
        <v>937</v>
      </c>
      <c r="M705" s="196">
        <v>281</v>
      </c>
      <c r="N705" s="201">
        <v>1547</v>
      </c>
      <c r="O705" s="204">
        <v>974</v>
      </c>
      <c r="P705" s="196">
        <v>768</v>
      </c>
      <c r="Q705" s="197">
        <v>614</v>
      </c>
      <c r="R705" s="198">
        <v>701</v>
      </c>
      <c r="S705" s="199">
        <v>900</v>
      </c>
      <c r="T705" s="196">
        <v>305</v>
      </c>
      <c r="U705" s="200">
        <v>56</v>
      </c>
      <c r="V705" s="198">
        <v>790</v>
      </c>
      <c r="W705" s="205">
        <v>615</v>
      </c>
      <c r="X705" s="196">
        <v>868</v>
      </c>
      <c r="Y705" s="200">
        <v>197</v>
      </c>
      <c r="Z705" s="198">
        <v>1030</v>
      </c>
      <c r="AA705" s="196">
        <v>1326</v>
      </c>
      <c r="AB705" s="172">
        <f t="shared" si="13027"/>
        <v>9705</v>
      </c>
      <c r="AC705" s="173">
        <f t="shared" si="13028"/>
        <v>9549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6.2304124357527892E-2</v>
      </c>
      <c r="BK705" s="130">
        <f t="shared" ref="BK705" si="13384">C705/C715</f>
        <v>0.13204382826475849</v>
      </c>
      <c r="BL705" s="131">
        <f t="shared" ref="BL705" si="13385">D705/D715</f>
        <v>9.0025006946373998E-2</v>
      </c>
      <c r="BM705" s="132">
        <f t="shared" ref="BM705" si="13386">E705/E715</f>
        <v>9.9083477830071834E-2</v>
      </c>
      <c r="BN705" s="129">
        <f t="shared" ref="BN705" si="13387">F705/F715</f>
        <v>5.5302166476624857E-2</v>
      </c>
      <c r="BO705" s="130">
        <f t="shared" ref="BO705" si="13388">G705/G715</f>
        <v>0.13942307692307693</v>
      </c>
      <c r="BP705" s="131">
        <f t="shared" ref="BP705" si="13389">H705/H715</f>
        <v>7.784760408483897E-2</v>
      </c>
      <c r="BQ705" s="132">
        <f t="shared" ref="BQ705" si="13390">I705/I715</f>
        <v>0.10926365795724466</v>
      </c>
      <c r="BR705" s="129">
        <f t="shared" ref="BR705" si="13391">J705/J715</f>
        <v>0.14664523905182805</v>
      </c>
      <c r="BS705" s="130">
        <f t="shared" ref="BS705" si="13392">K705/K715</f>
        <v>3.8430420711974111E-2</v>
      </c>
      <c r="BT705" s="131">
        <f t="shared" ref="BT705" si="13393">L705/L715</f>
        <v>0.12465079153917787</v>
      </c>
      <c r="BU705" s="129">
        <f t="shared" ref="BU705" si="13394">M705/M715</f>
        <v>3.916376306620209E-2</v>
      </c>
      <c r="BV705" s="133">
        <f t="shared" ref="BV705" si="13395">N705/N715</f>
        <v>0.10532407407407407</v>
      </c>
      <c r="BW705" s="134">
        <f t="shared" ref="BW705" si="13396">O705/O715</f>
        <v>6.8485445085079449E-2</v>
      </c>
      <c r="BX705" s="129">
        <f t="shared" ref="BX705" si="13397">P705/P715</f>
        <v>0.1012524719841793</v>
      </c>
      <c r="BY705" s="130">
        <f t="shared" ref="BY705" si="13398">Q705/Q715</f>
        <v>8.6175438596491225E-2</v>
      </c>
      <c r="BZ705" s="131">
        <f t="shared" ref="BZ705" si="13399">R705/R715</f>
        <v>7.9083935018050541E-2</v>
      </c>
      <c r="CA705" s="132">
        <f t="shared" ref="CA705" si="13400">S705/S715</f>
        <v>0.10250569476082004</v>
      </c>
      <c r="CB705" s="129">
        <f t="shared" ref="CB705" si="13401">T705/T715</f>
        <v>0.14777131782945738</v>
      </c>
      <c r="CC705" s="130">
        <f t="shared" ref="CC705" si="13402">U705/U715</f>
        <v>2.6578073089700997E-2</v>
      </c>
      <c r="CD705" s="131">
        <f t="shared" ref="CD705" si="13403">V705/V715</f>
        <v>0.11064425770308123</v>
      </c>
      <c r="CE705" s="132">
        <f t="shared" ref="CE705" si="13404">W705/W715</f>
        <v>7.5413856529736353E-2</v>
      </c>
      <c r="CF705" s="129">
        <f t="shared" ref="CF705" si="13405">X705/X715</f>
        <v>0.13327191770305544</v>
      </c>
      <c r="CG705" s="130">
        <f t="shared" ref="CG705" si="13406">Y705/Y715</f>
        <v>4.9785190801111955E-2</v>
      </c>
      <c r="CH705" s="131">
        <f t="shared" ref="CH705" si="13407">Z705/Z715</f>
        <v>8.1038552321007082E-2</v>
      </c>
      <c r="CI705" s="129">
        <f t="shared" ref="CI705" si="13408">AA705/AA715</f>
        <v>9.9155013833844313E-2</v>
      </c>
      <c r="CJ705" s="135">
        <f t="shared" ref="CJ705" si="13409">AB705/AB715</f>
        <v>9.2959770114942525E-2</v>
      </c>
      <c r="CK705" s="136">
        <f t="shared" ref="CK705" si="13410">AC705/AC715</f>
        <v>9.161997236720909E-2</v>
      </c>
    </row>
    <row r="706" spans="1:89" x14ac:dyDescent="0.2">
      <c r="A706" s="137" t="s">
        <v>31</v>
      </c>
      <c r="B706" s="206">
        <v>604</v>
      </c>
      <c r="C706" s="190">
        <v>980</v>
      </c>
      <c r="D706" s="191">
        <v>206</v>
      </c>
      <c r="E706" s="192">
        <v>398</v>
      </c>
      <c r="F706" s="189">
        <v>400</v>
      </c>
      <c r="G706" s="193">
        <v>1403</v>
      </c>
      <c r="H706" s="191">
        <v>866</v>
      </c>
      <c r="I706" s="192">
        <v>1393</v>
      </c>
      <c r="J706" s="189">
        <v>244</v>
      </c>
      <c r="K706" s="190">
        <v>82</v>
      </c>
      <c r="L706" s="191">
        <v>945</v>
      </c>
      <c r="M706" s="189">
        <v>242</v>
      </c>
      <c r="N706" s="194">
        <v>1388</v>
      </c>
      <c r="O706" s="207">
        <v>893</v>
      </c>
      <c r="P706" s="189">
        <v>574</v>
      </c>
      <c r="Q706" s="190">
        <v>606</v>
      </c>
      <c r="R706" s="191">
        <v>594</v>
      </c>
      <c r="S706" s="192">
        <v>856</v>
      </c>
      <c r="T706" s="189">
        <v>171</v>
      </c>
      <c r="U706" s="193">
        <v>46</v>
      </c>
      <c r="V706" s="191">
        <v>1016</v>
      </c>
      <c r="W706" s="208">
        <v>531</v>
      </c>
      <c r="X706" s="189">
        <v>616</v>
      </c>
      <c r="Y706" s="193">
        <v>215</v>
      </c>
      <c r="Z706" s="191">
        <v>842</v>
      </c>
      <c r="AA706" s="189">
        <v>1153</v>
      </c>
      <c r="AB706" s="172">
        <f t="shared" si="13027"/>
        <v>8466</v>
      </c>
      <c r="AC706" s="173">
        <f t="shared" si="13028"/>
        <v>8798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7.5717688354017806E-2</v>
      </c>
      <c r="BK706" s="130">
        <f t="shared" ref="BK706" si="13411">C706/C715</f>
        <v>0.10957066189624329</v>
      </c>
      <c r="BL706" s="131">
        <f t="shared" ref="BL706" si="13412">D706/D715</f>
        <v>5.7238121700472357E-2</v>
      </c>
      <c r="BM706" s="132">
        <f t="shared" ref="BM706" si="13413">E706/E715</f>
        <v>9.8588060440921471E-2</v>
      </c>
      <c r="BN706" s="129">
        <f t="shared" ref="BN706" si="13414">F706/F715</f>
        <v>3.800836183960471E-2</v>
      </c>
      <c r="BO706" s="130">
        <f t="shared" ref="BO706" si="13415">G706/G715</f>
        <v>0.14052483974358973</v>
      </c>
      <c r="BP706" s="131">
        <f t="shared" ref="BP706" si="13416">H706/H715</f>
        <v>6.8028279654359786E-2</v>
      </c>
      <c r="BQ706" s="132">
        <f t="shared" ref="BQ706" si="13417">I706/I715</f>
        <v>0.100266321168934</v>
      </c>
      <c r="BR706" s="129">
        <f t="shared" ref="BR706" si="13418">J706/J715</f>
        <v>9.8031337886701486E-2</v>
      </c>
      <c r="BS706" s="130">
        <f t="shared" ref="BS706" si="13419">K706/K715</f>
        <v>3.3171521035598707E-2</v>
      </c>
      <c r="BT706" s="131">
        <f t="shared" ref="BT706" si="13420">L706/L715</f>
        <v>0.12571504589596913</v>
      </c>
      <c r="BU706" s="129">
        <f t="shared" ref="BU706" si="13421">M706/M715</f>
        <v>3.3728222996515678E-2</v>
      </c>
      <c r="BV706" s="133">
        <f t="shared" ref="BV706" si="13422">N706/N715</f>
        <v>9.449891067538127E-2</v>
      </c>
      <c r="BW706" s="134">
        <f t="shared" ref="BW706" si="13423">O706/O715</f>
        <v>6.2790043594431161E-2</v>
      </c>
      <c r="BX706" s="129">
        <f t="shared" ref="BX706" si="13424">P706/P715</f>
        <v>7.567567567567568E-2</v>
      </c>
      <c r="BY706" s="130">
        <f t="shared" ref="BY706" si="13425">Q706/Q715</f>
        <v>8.5052631578947366E-2</v>
      </c>
      <c r="BZ706" s="131">
        <f t="shared" ref="BZ706" si="13426">R706/R715</f>
        <v>6.7012635379061367E-2</v>
      </c>
      <c r="CA706" s="132">
        <f t="shared" ref="CA706" si="13427">S706/S715</f>
        <v>9.7494305239179957E-2</v>
      </c>
      <c r="CB706" s="129">
        <f t="shared" ref="CB706" si="13428">T706/T715</f>
        <v>8.284883720930232E-2</v>
      </c>
      <c r="CC706" s="130">
        <f t="shared" ref="CC706" si="13429">U706/U715</f>
        <v>2.1831988609397248E-2</v>
      </c>
      <c r="CD706" s="131">
        <f t="shared" ref="CD706" si="13430">V706/V715</f>
        <v>0.142296918767507</v>
      </c>
      <c r="CE706" s="132">
        <f t="shared" ref="CE706" si="13431">W706/W715</f>
        <v>6.5113427345187005E-2</v>
      </c>
      <c r="CF706" s="129">
        <f t="shared" ref="CF706" si="13432">X706/X715</f>
        <v>9.4580070627974813E-2</v>
      </c>
      <c r="CG706" s="130">
        <f t="shared" ref="CG706" si="13433">Y706/Y715</f>
        <v>5.4334091483447054E-2</v>
      </c>
      <c r="CH706" s="131">
        <f t="shared" ref="CH706" si="13434">Z706/Z715</f>
        <v>6.6247049567269872E-2</v>
      </c>
      <c r="CI706" s="129">
        <f t="shared" ref="CI706" si="13435">AA706/AA715</f>
        <v>8.6218499962611231E-2</v>
      </c>
      <c r="CJ706" s="135">
        <f t="shared" ref="CJ706" si="13436">AB706/AB715</f>
        <v>8.1091954022988508E-2</v>
      </c>
      <c r="CK706" s="136">
        <f t="shared" ref="CK706" si="13437">AC706/AC715</f>
        <v>8.4414338348173162E-2</v>
      </c>
    </row>
    <row r="707" spans="1:89" x14ac:dyDescent="0.2">
      <c r="A707" s="146" t="s">
        <v>32</v>
      </c>
      <c r="B707" s="203">
        <v>592</v>
      </c>
      <c r="C707" s="197">
        <v>836</v>
      </c>
      <c r="D707" s="198">
        <v>100</v>
      </c>
      <c r="E707" s="199">
        <v>378</v>
      </c>
      <c r="F707" s="196">
        <v>369</v>
      </c>
      <c r="G707" s="200">
        <v>1240</v>
      </c>
      <c r="H707" s="198">
        <v>676</v>
      </c>
      <c r="I707" s="199">
        <v>1371</v>
      </c>
      <c r="J707" s="196">
        <v>213</v>
      </c>
      <c r="K707" s="197">
        <v>102</v>
      </c>
      <c r="L707" s="198">
        <v>867</v>
      </c>
      <c r="M707" s="196">
        <v>246</v>
      </c>
      <c r="N707" s="201">
        <v>1099</v>
      </c>
      <c r="O707" s="204">
        <v>860</v>
      </c>
      <c r="P707" s="196">
        <v>411</v>
      </c>
      <c r="Q707" s="197">
        <v>552</v>
      </c>
      <c r="R707" s="198">
        <v>480</v>
      </c>
      <c r="S707" s="199">
        <v>665</v>
      </c>
      <c r="T707" s="196">
        <v>77</v>
      </c>
      <c r="U707" s="200">
        <v>59</v>
      </c>
      <c r="V707" s="198">
        <v>744</v>
      </c>
      <c r="W707" s="205">
        <v>382</v>
      </c>
      <c r="X707" s="196">
        <v>306</v>
      </c>
      <c r="Y707" s="200">
        <v>217</v>
      </c>
      <c r="Z707" s="198">
        <v>695</v>
      </c>
      <c r="AA707" s="196">
        <v>835</v>
      </c>
      <c r="AB707" s="172">
        <f t="shared" si="13027"/>
        <v>6629</v>
      </c>
      <c r="AC707" s="173">
        <f t="shared" si="13028"/>
        <v>7743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7.4213363419832021E-2</v>
      </c>
      <c r="BK707" s="130">
        <f t="shared" ref="BK707" si="13438">C707/C715</f>
        <v>9.3470483005366728E-2</v>
      </c>
      <c r="BL707" s="131">
        <f t="shared" ref="BL707" si="13439">D707/D715</f>
        <v>2.7785495971103084E-2</v>
      </c>
      <c r="BM707" s="132">
        <f t="shared" ref="BM707" si="13440">E707/E715</f>
        <v>9.3633886549417886E-2</v>
      </c>
      <c r="BN707" s="129">
        <f t="shared" ref="BN707" si="13441">F707/F715</f>
        <v>3.506271379703535E-2</v>
      </c>
      <c r="BO707" s="130">
        <f t="shared" ref="BO707" si="13442">G707/G715</f>
        <v>0.12419871794871795</v>
      </c>
      <c r="BP707" s="131">
        <f t="shared" ref="BP707" si="13443">H707/H715</f>
        <v>5.3102906520031419E-2</v>
      </c>
      <c r="BQ707" s="132">
        <f t="shared" ref="BQ707" si="13444">I707/I715</f>
        <v>9.8682789894191325E-2</v>
      </c>
      <c r="BR707" s="129">
        <f t="shared" ref="BR707" si="13445">J707/J715</f>
        <v>8.5576536761751712E-2</v>
      </c>
      <c r="BS707" s="130">
        <f t="shared" ref="BS707" si="13446">K707/K715</f>
        <v>4.12621359223301E-2</v>
      </c>
      <c r="BT707" s="131">
        <f t="shared" ref="BT707" si="13447">L707/L715</f>
        <v>0.11533856591725422</v>
      </c>
      <c r="BU707" s="129">
        <f t="shared" ref="BU707" si="13448">M707/M715</f>
        <v>3.4285714285714287E-2</v>
      </c>
      <c r="BV707" s="133">
        <f t="shared" ref="BV707" si="13449">N707/N715</f>
        <v>7.482298474945534E-2</v>
      </c>
      <c r="BW707" s="134">
        <f t="shared" ref="BW707" si="13450">O707/O715</f>
        <v>6.0469694838981861E-2</v>
      </c>
      <c r="BX707" s="129">
        <f t="shared" ref="BX707" si="13451">P707/P715</f>
        <v>5.4185893210283456E-2</v>
      </c>
      <c r="BY707" s="130">
        <f t="shared" ref="BY707" si="13452">Q707/Q715</f>
        <v>7.747368421052632E-2</v>
      </c>
      <c r="BZ707" s="131">
        <f t="shared" ref="BZ707" si="13453">R707/R715</f>
        <v>5.4151624548736461E-2</v>
      </c>
      <c r="CA707" s="132">
        <f t="shared" ref="CA707" si="13454">S707/S715</f>
        <v>7.5740318906605916E-2</v>
      </c>
      <c r="CB707" s="129">
        <f t="shared" ref="CB707" si="13455">T707/T715</f>
        <v>3.7306201550387594E-2</v>
      </c>
      <c r="CC707" s="130">
        <f t="shared" ref="CC707" si="13456">U707/U715</f>
        <v>2.8001898433792121E-2</v>
      </c>
      <c r="CD707" s="131">
        <f t="shared" ref="CD707" si="13457">V707/V715</f>
        <v>0.10420168067226891</v>
      </c>
      <c r="CE707" s="132">
        <f t="shared" ref="CE707" si="13458">W707/W715</f>
        <v>4.6842427958307786E-2</v>
      </c>
      <c r="CF707" s="129">
        <f t="shared" ref="CF707" si="13459">X707/X715</f>
        <v>4.6982957162597878E-2</v>
      </c>
      <c r="CG707" s="130">
        <f t="shared" ref="CG707" si="13460">Y707/Y715</f>
        <v>5.4839524892595401E-2</v>
      </c>
      <c r="CH707" s="131">
        <f t="shared" ref="CH707" si="13461">Z707/Z715</f>
        <v>5.4681353265145553E-2</v>
      </c>
      <c r="CI707" s="129">
        <f t="shared" ref="CI707" si="13462">AA707/AA715</f>
        <v>6.2439243251327305E-2</v>
      </c>
      <c r="CJ707" s="135">
        <f t="shared" ref="CJ707" si="13463">AB707/AB715</f>
        <v>6.3496168582375473E-2</v>
      </c>
      <c r="CK707" s="136">
        <f t="shared" ref="CK707" si="13464">AC707/AC715</f>
        <v>7.4291909732883021E-2</v>
      </c>
    </row>
    <row r="708" spans="1:89" x14ac:dyDescent="0.2">
      <c r="A708" s="137" t="s">
        <v>33</v>
      </c>
      <c r="B708" s="206">
        <v>144</v>
      </c>
      <c r="C708" s="190">
        <v>293</v>
      </c>
      <c r="D708" s="191">
        <v>55</v>
      </c>
      <c r="E708" s="192">
        <v>140</v>
      </c>
      <c r="F708" s="189">
        <v>283</v>
      </c>
      <c r="G708" s="193">
        <v>399</v>
      </c>
      <c r="H708" s="191">
        <v>300</v>
      </c>
      <c r="I708" s="192">
        <v>390</v>
      </c>
      <c r="J708" s="189">
        <v>54</v>
      </c>
      <c r="K708" s="190">
        <v>30</v>
      </c>
      <c r="L708" s="191">
        <v>189</v>
      </c>
      <c r="M708" s="189">
        <v>190</v>
      </c>
      <c r="N708" s="194">
        <v>299</v>
      </c>
      <c r="O708" s="207">
        <v>502</v>
      </c>
      <c r="P708" s="189">
        <v>184</v>
      </c>
      <c r="Q708" s="190">
        <v>257</v>
      </c>
      <c r="R708" s="191">
        <v>252</v>
      </c>
      <c r="S708" s="192">
        <v>271</v>
      </c>
      <c r="T708" s="189">
        <v>28</v>
      </c>
      <c r="U708" s="193">
        <v>87</v>
      </c>
      <c r="V708" s="191">
        <v>171</v>
      </c>
      <c r="W708" s="208">
        <v>236</v>
      </c>
      <c r="X708" s="189">
        <v>115</v>
      </c>
      <c r="Y708" s="193">
        <v>177</v>
      </c>
      <c r="Z708" s="191">
        <v>370</v>
      </c>
      <c r="AA708" s="189">
        <v>312</v>
      </c>
      <c r="AB708" s="172">
        <f t="shared" si="13027"/>
        <v>2444</v>
      </c>
      <c r="AC708" s="173">
        <f t="shared" si="13028"/>
        <v>3284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1.805189921022941E-2</v>
      </c>
      <c r="BK708" s="130">
        <f t="shared" ref="BK708" si="13465">C708/C715</f>
        <v>3.2759391771019677E-2</v>
      </c>
      <c r="BL708" s="131">
        <f t="shared" ref="BL708" si="13466">D708/D715</f>
        <v>1.5282022784106696E-2</v>
      </c>
      <c r="BM708" s="132">
        <f t="shared" ref="BM708" si="13467">E708/E715</f>
        <v>3.467921724052514E-2</v>
      </c>
      <c r="BN708" s="129">
        <f t="shared" ref="BN708" si="13468">F708/F715</f>
        <v>2.6890916001520333E-2</v>
      </c>
      <c r="BO708" s="130">
        <f t="shared" ref="BO708" si="13469">G708/G715</f>
        <v>3.9963942307692304E-2</v>
      </c>
      <c r="BP708" s="131">
        <f t="shared" ref="BP708" si="13470">H708/H715</f>
        <v>2.3566378633150038E-2</v>
      </c>
      <c r="BQ708" s="132">
        <f t="shared" ref="BQ708" si="13471">I708/I715</f>
        <v>2.807169077952926E-2</v>
      </c>
      <c r="BR708" s="129">
        <f t="shared" ref="BR708" si="13472">J708/J715</f>
        <v>2.1695460024106068E-2</v>
      </c>
      <c r="BS708" s="130">
        <f t="shared" ref="BS708" si="13473">K708/K715</f>
        <v>1.2135922330097087E-2</v>
      </c>
      <c r="BT708" s="131">
        <f t="shared" ref="BT708" si="13474">L708/L715</f>
        <v>2.5143009179193827E-2</v>
      </c>
      <c r="BU708" s="129">
        <f t="shared" ref="BU708" si="13475">M708/M715</f>
        <v>2.64808362369338E-2</v>
      </c>
      <c r="BV708" s="133">
        <f t="shared" ref="BV708" si="13476">N708/N715</f>
        <v>2.0356753812636165E-2</v>
      </c>
      <c r="BW708" s="134">
        <f t="shared" ref="BW708" si="13477">O708/O715</f>
        <v>3.5297426522289413E-2</v>
      </c>
      <c r="BX708" s="129">
        <f t="shared" ref="BX708" si="13478">P708/P715</f>
        <v>2.4258404746209623E-2</v>
      </c>
      <c r="BY708" s="130">
        <f t="shared" ref="BY708" si="13479">Q708/Q715</f>
        <v>3.6070175438596488E-2</v>
      </c>
      <c r="BZ708" s="131">
        <f t="shared" ref="BZ708" si="13480">R708/R715</f>
        <v>2.8429602888086644E-2</v>
      </c>
      <c r="CA708" s="132">
        <f t="shared" ref="CA708" si="13481">S708/S715</f>
        <v>3.0865603644646925E-2</v>
      </c>
      <c r="CB708" s="129">
        <f t="shared" ref="CB708" si="13482">T708/T715</f>
        <v>1.3565891472868217E-2</v>
      </c>
      <c r="CC708" s="130">
        <f t="shared" ref="CC708" si="13483">U708/U715</f>
        <v>4.129093497864262E-2</v>
      </c>
      <c r="CD708" s="131">
        <f t="shared" ref="CD708" si="13484">V708/V715</f>
        <v>2.3949579831932775E-2</v>
      </c>
      <c r="CE708" s="132">
        <f t="shared" ref="CE708" si="13485">W708/W715</f>
        <v>2.8939301042305333E-2</v>
      </c>
      <c r="CF708" s="129">
        <f t="shared" ref="CF708" si="13486">X708/X715</f>
        <v>1.7656993704897896E-2</v>
      </c>
      <c r="CG708" s="130">
        <f t="shared" ref="CG708" si="13487">Y708/Y715</f>
        <v>4.4730856709628508E-2</v>
      </c>
      <c r="CH708" s="131">
        <f t="shared" ref="CH708" si="13488">Z708/Z715</f>
        <v>2.9110936270653028E-2</v>
      </c>
      <c r="CI708" s="129">
        <f t="shared" ref="CI708" si="13489">AA708/AA715</f>
        <v>2.333059149031631E-2</v>
      </c>
      <c r="CJ708" s="135">
        <f t="shared" ref="CJ708" si="13490">AB708/AB715</f>
        <v>2.3409961685823755E-2</v>
      </c>
      <c r="CK708" s="136">
        <f t="shared" ref="CK708" si="13491">AC708/AC715</f>
        <v>3.1509057414798897E-2</v>
      </c>
    </row>
    <row r="709" spans="1:89" x14ac:dyDescent="0.2">
      <c r="A709" s="146" t="s">
        <v>34</v>
      </c>
      <c r="B709" s="203">
        <v>6</v>
      </c>
      <c r="C709" s="197">
        <v>84</v>
      </c>
      <c r="D709" s="198">
        <v>21</v>
      </c>
      <c r="E709" s="199">
        <v>72</v>
      </c>
      <c r="F709" s="196">
        <v>60</v>
      </c>
      <c r="G709" s="200">
        <v>131</v>
      </c>
      <c r="H709" s="198">
        <v>86</v>
      </c>
      <c r="I709" s="199">
        <v>151</v>
      </c>
      <c r="J709" s="196">
        <v>11</v>
      </c>
      <c r="K709" s="197">
        <v>10</v>
      </c>
      <c r="L709" s="198">
        <v>48</v>
      </c>
      <c r="M709" s="196">
        <v>91</v>
      </c>
      <c r="N709" s="201">
        <v>93</v>
      </c>
      <c r="O709" s="204">
        <v>203</v>
      </c>
      <c r="P709" s="196">
        <v>74</v>
      </c>
      <c r="Q709" s="197">
        <v>108</v>
      </c>
      <c r="R709" s="198">
        <v>89</v>
      </c>
      <c r="S709" s="199">
        <v>89</v>
      </c>
      <c r="T709" s="196">
        <v>29</v>
      </c>
      <c r="U709" s="200">
        <v>39</v>
      </c>
      <c r="V709" s="198">
        <v>43</v>
      </c>
      <c r="W709" s="205">
        <v>112</v>
      </c>
      <c r="X709" s="196">
        <v>49</v>
      </c>
      <c r="Y709" s="200">
        <v>95</v>
      </c>
      <c r="Z709" s="198">
        <v>140</v>
      </c>
      <c r="AA709" s="196">
        <v>159</v>
      </c>
      <c r="AB709" s="172">
        <f t="shared" si="13027"/>
        <v>749</v>
      </c>
      <c r="AC709" s="173">
        <f t="shared" si="13028"/>
        <v>1344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7.5216246709289205E-4</v>
      </c>
      <c r="BK709" s="130">
        <f t="shared" ref="BK709" si="13492">C709/C715</f>
        <v>9.3917710196779972E-3</v>
      </c>
      <c r="BL709" s="131">
        <f t="shared" ref="BL709" si="13493">D709/D715</f>
        <v>5.8349541539316476E-3</v>
      </c>
      <c r="BM709" s="132">
        <f t="shared" ref="BM709" si="13494">E709/E715</f>
        <v>1.7835026009412929E-2</v>
      </c>
      <c r="BN709" s="129">
        <f t="shared" ref="BN709" si="13495">F709/F715</f>
        <v>5.7012542759407071E-3</v>
      </c>
      <c r="BO709" s="130">
        <f t="shared" ref="BO709" si="13496">G709/G715</f>
        <v>1.312099358974359E-2</v>
      </c>
      <c r="BP709" s="131">
        <f t="shared" ref="BP709" si="13497">H709/H715</f>
        <v>6.7556952081696776E-3</v>
      </c>
      <c r="BQ709" s="132">
        <f t="shared" ref="BQ709" si="13498">I709/I715</f>
        <v>1.0868782840279277E-2</v>
      </c>
      <c r="BR709" s="129">
        <f t="shared" ref="BR709" si="13499">J709/J715</f>
        <v>4.4194455604660505E-3</v>
      </c>
      <c r="BS709" s="130">
        <f t="shared" ref="BS709" si="13500">K709/K715</f>
        <v>4.0453074433656954E-3</v>
      </c>
      <c r="BT709" s="131">
        <f t="shared" ref="BT709" si="13501">L709/L715</f>
        <v>6.3855261407476391E-3</v>
      </c>
      <c r="BU709" s="129">
        <f t="shared" ref="BU709" si="13502">M709/M715</f>
        <v>1.2682926829268294E-2</v>
      </c>
      <c r="BV709" s="133">
        <f t="shared" ref="BV709" si="13503">N709/N715</f>
        <v>6.3316993464052288E-3</v>
      </c>
      <c r="BW709" s="134">
        <f t="shared" ref="BW709" si="13504">O709/O715</f>
        <v>1.4273660525945718E-2</v>
      </c>
      <c r="BX709" s="129">
        <f t="shared" ref="BX709" si="13505">P709/P715</f>
        <v>9.7560975609756097E-3</v>
      </c>
      <c r="BY709" s="130">
        <f t="shared" ref="BY709" si="13506">Q709/Q715</f>
        <v>1.5157894736842105E-2</v>
      </c>
      <c r="BZ709" s="131">
        <f t="shared" ref="BZ709" si="13507">R709/R715</f>
        <v>1.0040613718411553E-2</v>
      </c>
      <c r="CA709" s="132">
        <f t="shared" ref="CA709" si="13508">S709/S715</f>
        <v>1.0136674259681093E-2</v>
      </c>
      <c r="CB709" s="129">
        <f t="shared" ref="CB709" si="13509">T709/T715</f>
        <v>1.4050387596899225E-2</v>
      </c>
      <c r="CC709" s="130">
        <f t="shared" ref="CC709" si="13510">U709/U715</f>
        <v>1.8509729473184623E-2</v>
      </c>
      <c r="CD709" s="131">
        <f t="shared" ref="CD709" si="13511">V709/V715</f>
        <v>6.0224089635854345E-3</v>
      </c>
      <c r="CE709" s="132">
        <f t="shared" ref="CE709" si="13512">W709/W715</f>
        <v>1.3733905579399141E-2</v>
      </c>
      <c r="CF709" s="129">
        <f t="shared" ref="CF709" si="13513">X709/X715</f>
        <v>7.5234147090434515E-3</v>
      </c>
      <c r="CG709" s="130">
        <f t="shared" ref="CG709" si="13514">Y709/Y715</f>
        <v>2.4008086934546372E-2</v>
      </c>
      <c r="CH709" s="131">
        <f t="shared" ref="CH709" si="13515">Z709/Z715</f>
        <v>1.1014948859166011E-2</v>
      </c>
      <c r="CI709" s="129">
        <f t="shared" ref="CI709" si="13516">AA709/AA715</f>
        <v>1.1889628355641965E-2</v>
      </c>
      <c r="CJ709" s="135">
        <f t="shared" ref="CJ709" si="13517">AB709/AB715</f>
        <v>7.1743295019157088E-3</v>
      </c>
      <c r="CK709" s="136">
        <f t="shared" ref="CK709" si="13518">AC709/AC715</f>
        <v>1.289530242554498E-2</v>
      </c>
    </row>
    <row r="710" spans="1:89" x14ac:dyDescent="0.2">
      <c r="A710" s="137" t="s">
        <v>35</v>
      </c>
      <c r="B710" s="206">
        <v>0</v>
      </c>
      <c r="C710" s="190">
        <v>33</v>
      </c>
      <c r="D710" s="191">
        <v>1</v>
      </c>
      <c r="E710" s="192">
        <v>20</v>
      </c>
      <c r="F710" s="189">
        <v>1</v>
      </c>
      <c r="G710" s="193">
        <v>21</v>
      </c>
      <c r="H710" s="191">
        <v>5</v>
      </c>
      <c r="I710" s="192">
        <v>28</v>
      </c>
      <c r="J710" s="189">
        <v>0</v>
      </c>
      <c r="K710" s="190">
        <v>1</v>
      </c>
      <c r="L710" s="191">
        <v>8</v>
      </c>
      <c r="M710" s="189">
        <v>0</v>
      </c>
      <c r="N710" s="194">
        <v>6</v>
      </c>
      <c r="O710" s="207">
        <v>6</v>
      </c>
      <c r="P710" s="189">
        <v>1</v>
      </c>
      <c r="Q710" s="190">
        <v>1</v>
      </c>
      <c r="R710" s="191">
        <v>2</v>
      </c>
      <c r="S710" s="192">
        <v>0</v>
      </c>
      <c r="T710" s="189">
        <v>0</v>
      </c>
      <c r="U710" s="193">
        <v>1</v>
      </c>
      <c r="V710" s="191">
        <v>1</v>
      </c>
      <c r="W710" s="208">
        <v>2</v>
      </c>
      <c r="X710" s="189">
        <v>0</v>
      </c>
      <c r="Y710" s="193">
        <v>0</v>
      </c>
      <c r="Z710" s="191">
        <v>0</v>
      </c>
      <c r="AA710" s="189">
        <v>0</v>
      </c>
      <c r="AB710" s="172">
        <f t="shared" si="13027"/>
        <v>25</v>
      </c>
      <c r="AC710" s="173">
        <f t="shared" si="13028"/>
        <v>113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19">C710/C715</f>
        <v>3.6896243291592128E-3</v>
      </c>
      <c r="BL710" s="131">
        <f t="shared" ref="BL710" si="13520">D710/D715</f>
        <v>2.7785495971103082E-4</v>
      </c>
      <c r="BM710" s="132">
        <f t="shared" ref="BM710" si="13521">E710/E715</f>
        <v>4.9541738915035915E-3</v>
      </c>
      <c r="BN710" s="129">
        <f t="shared" ref="BN710" si="13522">F710/F715</f>
        <v>9.5020904599011781E-5</v>
      </c>
      <c r="BO710" s="130">
        <f t="shared" ref="BO710" si="13523">G710/G715</f>
        <v>2.1033653846153845E-3</v>
      </c>
      <c r="BP710" s="131">
        <f t="shared" ref="BP710" si="13524">H710/H715</f>
        <v>3.9277297721916735E-4</v>
      </c>
      <c r="BQ710" s="132">
        <f t="shared" ref="BQ710" si="13525">I710/I715</f>
        <v>2.015403440581588E-3</v>
      </c>
      <c r="BR710" s="129">
        <f t="shared" ref="BR710" si="13526">J710/J715</f>
        <v>0</v>
      </c>
      <c r="BS710" s="130">
        <f t="shared" ref="BS710" si="13527">K710/K715</f>
        <v>4.045307443365696E-4</v>
      </c>
      <c r="BT710" s="131">
        <f t="shared" ref="BT710" si="13528">L710/L715</f>
        <v>1.0642543567912731E-3</v>
      </c>
      <c r="BU710" s="129">
        <f t="shared" ref="BU710" si="13529">M710/M715</f>
        <v>0</v>
      </c>
      <c r="BV710" s="133">
        <f t="shared" ref="BV710" si="13530">N710/N715</f>
        <v>4.084967320261438E-4</v>
      </c>
      <c r="BW710" s="134">
        <f t="shared" ref="BW710" si="13531">O710/O715</f>
        <v>4.2188159189987344E-4</v>
      </c>
      <c r="BX710" s="129">
        <f t="shared" ref="BX710" si="13532">P710/P715</f>
        <v>1.3183915622940013E-4</v>
      </c>
      <c r="BY710" s="130">
        <f t="shared" ref="BY710" si="13533">Q710/Q715</f>
        <v>1.4035087719298245E-4</v>
      </c>
      <c r="BZ710" s="131">
        <f t="shared" ref="BZ710" si="13534">R710/R715</f>
        <v>2.256317689530686E-4</v>
      </c>
      <c r="CA710" s="132">
        <f t="shared" ref="CA710" si="13535">S710/S715</f>
        <v>0</v>
      </c>
      <c r="CB710" s="129">
        <f t="shared" ref="CB710" si="13536">T710/T715</f>
        <v>0</v>
      </c>
      <c r="CC710" s="130">
        <f t="shared" ref="CC710" si="13537">U710/U715</f>
        <v>4.7460844803037496E-4</v>
      </c>
      <c r="CD710" s="131">
        <f t="shared" ref="CD710" si="13538">V710/V715</f>
        <v>1.4005602240896358E-4</v>
      </c>
      <c r="CE710" s="132">
        <f t="shared" ref="CE710" si="13539">W710/W715</f>
        <v>2.452483139178418E-4</v>
      </c>
      <c r="CF710" s="129">
        <f t="shared" ref="CF710" si="13540">X710/X715</f>
        <v>0</v>
      </c>
      <c r="CG710" s="130">
        <f t="shared" ref="CG710" si="13541">Y710/Y715</f>
        <v>0</v>
      </c>
      <c r="CH710" s="131">
        <f t="shared" ref="CH710" si="13542">Z710/Z715</f>
        <v>0</v>
      </c>
      <c r="CI710" s="129">
        <f t="shared" ref="CI710" si="13543">AA710/AA715</f>
        <v>0</v>
      </c>
      <c r="CJ710" s="135">
        <f t="shared" ref="CJ710" si="13544">AB710/AB715</f>
        <v>2.3946360153256704E-4</v>
      </c>
      <c r="CK710" s="136">
        <f t="shared" ref="CK710" si="13545">AC710/AC715</f>
        <v>1.0842032545287073E-3</v>
      </c>
    </row>
    <row r="711" spans="1:89" x14ac:dyDescent="0.2">
      <c r="A711" s="146" t="s">
        <v>36</v>
      </c>
      <c r="B711" s="203">
        <v>0</v>
      </c>
      <c r="C711" s="197">
        <v>0</v>
      </c>
      <c r="D711" s="198">
        <v>0</v>
      </c>
      <c r="E711" s="199">
        <v>0</v>
      </c>
      <c r="F711" s="196">
        <v>0</v>
      </c>
      <c r="G711" s="200">
        <v>0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2">
        <f t="shared" si="13027"/>
        <v>0</v>
      </c>
      <c r="AC711" s="173">
        <f t="shared" si="13028"/>
        <v>0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46">C711/C715</f>
        <v>0</v>
      </c>
      <c r="BL711" s="131">
        <f t="shared" ref="BL711" si="13547">D711/D715</f>
        <v>0</v>
      </c>
      <c r="BM711" s="132">
        <f t="shared" ref="BM711" si="13548">E711/E715</f>
        <v>0</v>
      </c>
      <c r="BN711" s="129">
        <f t="shared" ref="BN711" si="13549">F711/F715</f>
        <v>0</v>
      </c>
      <c r="BO711" s="130">
        <f t="shared" ref="BO711" si="13550">G711/G715</f>
        <v>0</v>
      </c>
      <c r="BP711" s="131">
        <f t="shared" ref="BP711" si="13551">H711/H715</f>
        <v>0</v>
      </c>
      <c r="BQ711" s="132">
        <f t="shared" ref="BQ711" si="13552">I711/I715</f>
        <v>0</v>
      </c>
      <c r="BR711" s="129">
        <f t="shared" ref="BR711" si="13553">J711/J715</f>
        <v>0</v>
      </c>
      <c r="BS711" s="130">
        <f t="shared" ref="BS711" si="13554">K711/K715</f>
        <v>0</v>
      </c>
      <c r="BT711" s="131">
        <f t="shared" ref="BT711" si="13555">L711/L715</f>
        <v>0</v>
      </c>
      <c r="BU711" s="129">
        <f t="shared" ref="BU711" si="13556">M711/M715</f>
        <v>0</v>
      </c>
      <c r="BV711" s="133">
        <f t="shared" ref="BV711" si="13557">N711/N715</f>
        <v>0</v>
      </c>
      <c r="BW711" s="134">
        <f t="shared" ref="BW711" si="13558">O711/O715</f>
        <v>0</v>
      </c>
      <c r="BX711" s="129">
        <f t="shared" ref="BX711" si="13559">P711/P715</f>
        <v>0</v>
      </c>
      <c r="BY711" s="130">
        <f t="shared" ref="BY711" si="13560">Q711/Q715</f>
        <v>0</v>
      </c>
      <c r="BZ711" s="131">
        <f t="shared" ref="BZ711" si="13561">R711/R715</f>
        <v>0</v>
      </c>
      <c r="CA711" s="132">
        <f t="shared" ref="CA711" si="13562">S711/S715</f>
        <v>0</v>
      </c>
      <c r="CB711" s="129">
        <f t="shared" ref="CB711" si="13563">T711/T715</f>
        <v>0</v>
      </c>
      <c r="CC711" s="130">
        <f t="shared" ref="CC711" si="13564">U711/U715</f>
        <v>0</v>
      </c>
      <c r="CD711" s="131">
        <f t="shared" ref="CD711" si="13565">V711/V715</f>
        <v>0</v>
      </c>
      <c r="CE711" s="132">
        <f t="shared" ref="CE711" si="13566">W711/W715</f>
        <v>0</v>
      </c>
      <c r="CF711" s="129">
        <f t="shared" ref="CF711" si="13567">X711/X715</f>
        <v>0</v>
      </c>
      <c r="CG711" s="130">
        <f t="shared" ref="CG711" si="13568">Y711/Y715</f>
        <v>0</v>
      </c>
      <c r="CH711" s="131">
        <f t="shared" ref="CH711" si="13569">Z711/Z715</f>
        <v>0</v>
      </c>
      <c r="CI711" s="129">
        <f t="shared" ref="CI711" si="13570">AA711/AA715</f>
        <v>0</v>
      </c>
      <c r="CJ711" s="135">
        <f t="shared" ref="CJ711" si="13571">AB711/AB715</f>
        <v>0</v>
      </c>
      <c r="CK711" s="136">
        <f t="shared" ref="CK711" si="13572">AC711/AC715</f>
        <v>0</v>
      </c>
    </row>
    <row r="712" spans="1:89" x14ac:dyDescent="0.2">
      <c r="A712" s="137" t="s">
        <v>37</v>
      </c>
      <c r="B712" s="59"/>
      <c r="C712" s="60"/>
      <c r="D712" s="139"/>
      <c r="E712" s="140"/>
      <c r="F712" s="138"/>
      <c r="G712" s="141"/>
      <c r="H712" s="139"/>
      <c r="I712" s="140"/>
      <c r="J712" s="138"/>
      <c r="K712" s="141"/>
      <c r="L712" s="139"/>
      <c r="M712" s="138"/>
      <c r="N712" s="142"/>
      <c r="O712" s="143"/>
      <c r="P712" s="138"/>
      <c r="Q712" s="141"/>
      <c r="R712" s="139"/>
      <c r="S712" s="140"/>
      <c r="T712" s="138"/>
      <c r="U712" s="141"/>
      <c r="V712" s="139"/>
      <c r="W712" s="140"/>
      <c r="X712" s="138"/>
      <c r="Y712" s="141"/>
      <c r="Z712" s="144"/>
      <c r="AA712" s="145"/>
      <c r="AB712" s="172">
        <f t="shared" si="13027"/>
        <v>0</v>
      </c>
      <c r="AC712" s="173">
        <f t="shared" si="13028"/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573">C712/C715</f>
        <v>0</v>
      </c>
      <c r="BL712" s="131">
        <f t="shared" ref="BL712" si="13574">D712/D715</f>
        <v>0</v>
      </c>
      <c r="BM712" s="132">
        <f t="shared" ref="BM712" si="13575">E712/E715</f>
        <v>0</v>
      </c>
      <c r="BN712" s="129">
        <f t="shared" ref="BN712" si="13576">F712/F715</f>
        <v>0</v>
      </c>
      <c r="BO712" s="130">
        <f t="shared" ref="BO712" si="13577">G712/G715</f>
        <v>0</v>
      </c>
      <c r="BP712" s="131">
        <f t="shared" ref="BP712" si="13578">H712/H715</f>
        <v>0</v>
      </c>
      <c r="BQ712" s="132">
        <f t="shared" ref="BQ712" si="13579">I712/I715</f>
        <v>0</v>
      </c>
      <c r="BR712" s="129">
        <f t="shared" ref="BR712" si="13580">J712/J715</f>
        <v>0</v>
      </c>
      <c r="BS712" s="130">
        <f t="shared" ref="BS712" si="13581">K712/K715</f>
        <v>0</v>
      </c>
      <c r="BT712" s="131">
        <f t="shared" ref="BT712" si="13582">L712/L715</f>
        <v>0</v>
      </c>
      <c r="BU712" s="129">
        <f t="shared" ref="BU712" si="13583">M712/M715</f>
        <v>0</v>
      </c>
      <c r="BV712" s="133">
        <f t="shared" ref="BV712" si="13584">N712/N715</f>
        <v>0</v>
      </c>
      <c r="BW712" s="134">
        <f t="shared" ref="BW712" si="13585">O712/O715</f>
        <v>0</v>
      </c>
      <c r="BX712" s="129">
        <f t="shared" ref="BX712" si="13586">P712/P715</f>
        <v>0</v>
      </c>
      <c r="BY712" s="130">
        <f t="shared" ref="BY712" si="13587">Q712/Q715</f>
        <v>0</v>
      </c>
      <c r="BZ712" s="131">
        <f t="shared" ref="BZ712" si="13588">R712/R715</f>
        <v>0</v>
      </c>
      <c r="CA712" s="132">
        <f t="shared" ref="CA712" si="13589">S712/S715</f>
        <v>0</v>
      </c>
      <c r="CB712" s="129">
        <f t="shared" ref="CB712" si="13590">T712/T715</f>
        <v>0</v>
      </c>
      <c r="CC712" s="130">
        <f t="shared" ref="CC712" si="13591">U712/U715</f>
        <v>0</v>
      </c>
      <c r="CD712" s="131">
        <f t="shared" ref="CD712" si="13592">V712/V715</f>
        <v>0</v>
      </c>
      <c r="CE712" s="132">
        <f t="shared" ref="CE712" si="13593">W712/W715</f>
        <v>0</v>
      </c>
      <c r="CF712" s="129">
        <f t="shared" ref="CF712" si="13594">X712/X715</f>
        <v>0</v>
      </c>
      <c r="CG712" s="130">
        <f t="shared" ref="CG712" si="13595">Y712/Y715</f>
        <v>0</v>
      </c>
      <c r="CH712" s="131">
        <f t="shared" ref="CH712" si="13596">Z712/Z715</f>
        <v>0</v>
      </c>
      <c r="CI712" s="129">
        <f t="shared" ref="CI712" si="13597">AA712/AA715</f>
        <v>0</v>
      </c>
      <c r="CJ712" s="135">
        <f t="shared" ref="CJ712" si="13598">AB712/AB715</f>
        <v>0</v>
      </c>
      <c r="CK712" s="136">
        <f t="shared" ref="CK712" si="13599">AC712/AC715</f>
        <v>0</v>
      </c>
    </row>
    <row r="713" spans="1:89" x14ac:dyDescent="0.2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027"/>
        <v>0</v>
      </c>
      <c r="AC713" s="173">
        <f t="shared" si="13028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600">C713/C715</f>
        <v>0</v>
      </c>
      <c r="BL713" s="131">
        <f t="shared" ref="BL713" si="13601">D713/D715</f>
        <v>0</v>
      </c>
      <c r="BM713" s="132">
        <f t="shared" ref="BM713" si="13602">E713/E715</f>
        <v>0</v>
      </c>
      <c r="BN713" s="129">
        <f t="shared" ref="BN713" si="13603">F713/F715</f>
        <v>0</v>
      </c>
      <c r="BO713" s="130">
        <f t="shared" ref="BO713" si="13604">G713/G715</f>
        <v>0</v>
      </c>
      <c r="BP713" s="131">
        <f t="shared" ref="BP713" si="13605">H713/H715</f>
        <v>0</v>
      </c>
      <c r="BQ713" s="132">
        <f t="shared" ref="BQ713" si="13606">I713/I715</f>
        <v>0</v>
      </c>
      <c r="BR713" s="129">
        <f t="shared" ref="BR713" si="13607">J713/J715</f>
        <v>0</v>
      </c>
      <c r="BS713" s="130">
        <f t="shared" ref="BS713" si="13608">K713/K715</f>
        <v>0</v>
      </c>
      <c r="BT713" s="131">
        <f t="shared" ref="BT713" si="13609">L713/L715</f>
        <v>0</v>
      </c>
      <c r="BU713" s="129">
        <f t="shared" ref="BU713" si="13610">M713/M715</f>
        <v>0</v>
      </c>
      <c r="BV713" s="133">
        <f t="shared" ref="BV713" si="13611">N713/N715</f>
        <v>0</v>
      </c>
      <c r="BW713" s="134">
        <f t="shared" ref="BW713" si="13612">O713/O715</f>
        <v>0</v>
      </c>
      <c r="BX713" s="129">
        <f t="shared" ref="BX713" si="13613">P713/P715</f>
        <v>0</v>
      </c>
      <c r="BY713" s="130">
        <f t="shared" ref="BY713" si="13614">Q713/Q715</f>
        <v>0</v>
      </c>
      <c r="BZ713" s="131">
        <f t="shared" ref="BZ713" si="13615">R713/R715</f>
        <v>0</v>
      </c>
      <c r="CA713" s="132">
        <f t="shared" ref="CA713" si="13616">S713/S715</f>
        <v>0</v>
      </c>
      <c r="CB713" s="129">
        <f t="shared" ref="CB713" si="13617">T713/T715</f>
        <v>0</v>
      </c>
      <c r="CC713" s="130">
        <f t="shared" ref="CC713" si="13618">U713/U715</f>
        <v>0</v>
      </c>
      <c r="CD713" s="131">
        <f t="shared" ref="CD713" si="13619">V713/V715</f>
        <v>0</v>
      </c>
      <c r="CE713" s="132">
        <f t="shared" ref="CE713" si="13620">W713/W715</f>
        <v>0</v>
      </c>
      <c r="CF713" s="129">
        <f t="shared" ref="CF713" si="13621">X713/X715</f>
        <v>0</v>
      </c>
      <c r="CG713" s="130">
        <f t="shared" ref="CG713" si="13622">Y713/Y715</f>
        <v>0</v>
      </c>
      <c r="CH713" s="131">
        <f t="shared" ref="CH713" si="13623">Z713/Z715</f>
        <v>0</v>
      </c>
      <c r="CI713" s="129">
        <f t="shared" ref="CI713" si="13624">AA713/AA715</f>
        <v>0</v>
      </c>
      <c r="CJ713" s="135">
        <f t="shared" ref="CJ713" si="13625">AB713/AB715</f>
        <v>0</v>
      </c>
      <c r="CK713" s="136">
        <f t="shared" ref="CK713" si="13626">AC713/AC715</f>
        <v>0</v>
      </c>
    </row>
    <row r="714" spans="1:89" ht="13.5" thickBot="1" x14ac:dyDescent="0.25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027"/>
        <v>0</v>
      </c>
      <c r="AC714" s="173">
        <f t="shared" si="13028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27">C714/C715</f>
        <v>0</v>
      </c>
      <c r="BL714" s="131">
        <f t="shared" ref="BL714" si="13628">D714/D715</f>
        <v>0</v>
      </c>
      <c r="BM714" s="132">
        <f t="shared" ref="BM714" si="13629">E714/E715</f>
        <v>0</v>
      </c>
      <c r="BN714" s="129">
        <f t="shared" ref="BN714" si="13630">F714/F715</f>
        <v>0</v>
      </c>
      <c r="BO714" s="130">
        <f t="shared" ref="BO714" si="13631">G714/G715</f>
        <v>0</v>
      </c>
      <c r="BP714" s="131">
        <f t="shared" ref="BP714" si="13632">H714/H715</f>
        <v>0</v>
      </c>
      <c r="BQ714" s="132">
        <f t="shared" ref="BQ714" si="13633">I714/I715</f>
        <v>0</v>
      </c>
      <c r="BR714" s="129">
        <f t="shared" ref="BR714" si="13634">J714/J715</f>
        <v>0</v>
      </c>
      <c r="BS714" s="130">
        <f t="shared" ref="BS714" si="13635">K714/K715</f>
        <v>0</v>
      </c>
      <c r="BT714" s="131">
        <f t="shared" ref="BT714" si="13636">L714/L715</f>
        <v>0</v>
      </c>
      <c r="BU714" s="129">
        <f t="shared" ref="BU714" si="13637">M714/M715</f>
        <v>0</v>
      </c>
      <c r="BV714" s="133">
        <f t="shared" ref="BV714" si="13638">N714/N715</f>
        <v>0</v>
      </c>
      <c r="BW714" s="134">
        <f t="shared" ref="BW714" si="13639">O714/O715</f>
        <v>0</v>
      </c>
      <c r="BX714" s="129">
        <f t="shared" ref="BX714" si="13640">P714/P715</f>
        <v>0</v>
      </c>
      <c r="BY714" s="130">
        <f t="shared" ref="BY714" si="13641">Q714/Q715</f>
        <v>0</v>
      </c>
      <c r="BZ714" s="131">
        <f t="shared" ref="BZ714" si="13642">R714/R715</f>
        <v>0</v>
      </c>
      <c r="CA714" s="132">
        <f t="shared" ref="CA714" si="13643">S714/S715</f>
        <v>0</v>
      </c>
      <c r="CB714" s="129">
        <f t="shared" ref="CB714" si="13644">T714/T715</f>
        <v>0</v>
      </c>
      <c r="CC714" s="130">
        <f t="shared" ref="CC714" si="13645">U714/U715</f>
        <v>0</v>
      </c>
      <c r="CD714" s="131">
        <f t="shared" ref="CD714" si="13646">V714/V715</f>
        <v>0</v>
      </c>
      <c r="CE714" s="132">
        <f t="shared" ref="CE714" si="13647">W714/W715</f>
        <v>0</v>
      </c>
      <c r="CF714" s="129">
        <f t="shared" ref="CF714" si="13648">X714/X715</f>
        <v>0</v>
      </c>
      <c r="CG714" s="130">
        <f t="shared" ref="CG714" si="13649">Y714/Y715</f>
        <v>0</v>
      </c>
      <c r="CH714" s="131">
        <f t="shared" ref="CH714" si="13650">Z714/Z715</f>
        <v>0</v>
      </c>
      <c r="CI714" s="129">
        <f t="shared" ref="CI714" si="13651">AA714/AA715</f>
        <v>0</v>
      </c>
      <c r="CJ714" s="135">
        <f t="shared" ref="CJ714" si="13652">AB714/AB715</f>
        <v>0</v>
      </c>
      <c r="CK714" s="136">
        <f t="shared" ref="CK714" si="13653">AC714/AC715</f>
        <v>0</v>
      </c>
    </row>
    <row r="715" spans="1:89" ht="14.25" thickTop="1" thickBot="1" x14ac:dyDescent="0.25">
      <c r="A715" s="269" t="s">
        <v>13</v>
      </c>
      <c r="B715" s="20">
        <f t="shared" ref="B715:AA715" si="13654">SUM(B692:B714)</f>
        <v>7977</v>
      </c>
      <c r="C715" s="21">
        <f t="shared" si="13654"/>
        <v>8944</v>
      </c>
      <c r="D715" s="20">
        <f t="shared" si="13654"/>
        <v>3599</v>
      </c>
      <c r="E715" s="21">
        <f t="shared" si="13654"/>
        <v>4037</v>
      </c>
      <c r="F715" s="20">
        <f t="shared" si="13654"/>
        <v>10524</v>
      </c>
      <c r="G715" s="21">
        <f t="shared" si="13654"/>
        <v>9984</v>
      </c>
      <c r="H715" s="20">
        <f t="shared" si="13654"/>
        <v>12730</v>
      </c>
      <c r="I715" s="21">
        <f t="shared" si="13654"/>
        <v>13893</v>
      </c>
      <c r="J715" s="20">
        <f t="shared" si="13654"/>
        <v>2489</v>
      </c>
      <c r="K715" s="21">
        <f t="shared" si="13654"/>
        <v>2472</v>
      </c>
      <c r="L715" s="20">
        <f t="shared" si="13654"/>
        <v>7517</v>
      </c>
      <c r="M715" s="21">
        <f t="shared" si="13654"/>
        <v>7175</v>
      </c>
      <c r="N715" s="20">
        <f t="shared" si="13654"/>
        <v>14688</v>
      </c>
      <c r="O715" s="21">
        <f t="shared" si="13654"/>
        <v>14222</v>
      </c>
      <c r="P715" s="20">
        <f t="shared" si="13654"/>
        <v>7585</v>
      </c>
      <c r="Q715" s="21">
        <f t="shared" si="13654"/>
        <v>7125</v>
      </c>
      <c r="R715" s="20">
        <f t="shared" si="13654"/>
        <v>8864</v>
      </c>
      <c r="S715" s="21">
        <f t="shared" si="13654"/>
        <v>8780</v>
      </c>
      <c r="T715" s="20">
        <f t="shared" si="13654"/>
        <v>2064</v>
      </c>
      <c r="U715" s="21">
        <f t="shared" si="13654"/>
        <v>2107</v>
      </c>
      <c r="V715" s="20">
        <f t="shared" si="13654"/>
        <v>7140</v>
      </c>
      <c r="W715" s="21">
        <f t="shared" si="13654"/>
        <v>8155</v>
      </c>
      <c r="X715" s="20">
        <f t="shared" si="13654"/>
        <v>6513</v>
      </c>
      <c r="Y715" s="21">
        <f t="shared" si="13654"/>
        <v>3957</v>
      </c>
      <c r="Z715" s="20">
        <f t="shared" si="13654"/>
        <v>12710</v>
      </c>
      <c r="AA715" s="21">
        <f t="shared" si="13654"/>
        <v>13373</v>
      </c>
      <c r="AB715" s="174">
        <f t="shared" ref="AB715:AC715" si="13655">SUM(AB691:AB714)</f>
        <v>104400</v>
      </c>
      <c r="AC715" s="175">
        <f t="shared" si="13655"/>
        <v>104224</v>
      </c>
      <c r="BI715" s="269" t="s">
        <v>13</v>
      </c>
      <c r="BJ715" s="155">
        <f>SUM(BJ691:BJ714)</f>
        <v>0.99999999999999989</v>
      </c>
      <c r="BK715" s="156">
        <f t="shared" ref="BK715:CK715" si="13656">SUM(BK691:BK714)</f>
        <v>1.0000000000000002</v>
      </c>
      <c r="BL715" s="155">
        <f t="shared" si="13656"/>
        <v>1.0000000000000002</v>
      </c>
      <c r="BM715" s="156">
        <f t="shared" si="13656"/>
        <v>1</v>
      </c>
      <c r="BN715" s="155">
        <f t="shared" si="13656"/>
        <v>1</v>
      </c>
      <c r="BO715" s="156">
        <f t="shared" si="13656"/>
        <v>1</v>
      </c>
      <c r="BP715" s="155">
        <f t="shared" si="13656"/>
        <v>1</v>
      </c>
      <c r="BQ715" s="156">
        <f t="shared" si="13656"/>
        <v>1</v>
      </c>
      <c r="BR715" s="155">
        <f t="shared" si="13656"/>
        <v>1</v>
      </c>
      <c r="BS715" s="156">
        <f t="shared" si="13656"/>
        <v>1.0000000000000002</v>
      </c>
      <c r="BT715" s="155">
        <f t="shared" si="13656"/>
        <v>1.0000000000000002</v>
      </c>
      <c r="BU715" s="156">
        <f t="shared" si="13656"/>
        <v>1</v>
      </c>
      <c r="BV715" s="155">
        <f t="shared" si="13656"/>
        <v>1</v>
      </c>
      <c r="BW715" s="156">
        <f t="shared" si="13656"/>
        <v>1</v>
      </c>
      <c r="BX715" s="155">
        <f t="shared" si="13656"/>
        <v>1</v>
      </c>
      <c r="BY715" s="156">
        <f t="shared" si="13656"/>
        <v>1</v>
      </c>
      <c r="BZ715" s="155">
        <f t="shared" si="13656"/>
        <v>1</v>
      </c>
      <c r="CA715" s="156">
        <f t="shared" si="13656"/>
        <v>0.99999999999999989</v>
      </c>
      <c r="CB715" s="155">
        <f t="shared" si="13656"/>
        <v>1.0000000000000002</v>
      </c>
      <c r="CC715" s="156">
        <f t="shared" si="13656"/>
        <v>1</v>
      </c>
      <c r="CD715" s="155">
        <f t="shared" si="13656"/>
        <v>1</v>
      </c>
      <c r="CE715" s="156">
        <f t="shared" si="13656"/>
        <v>1</v>
      </c>
      <c r="CF715" s="155">
        <f t="shared" si="13656"/>
        <v>1</v>
      </c>
      <c r="CG715" s="156">
        <f t="shared" si="13656"/>
        <v>1</v>
      </c>
      <c r="CH715" s="155">
        <f t="shared" si="13656"/>
        <v>1</v>
      </c>
      <c r="CI715" s="156">
        <f t="shared" si="13656"/>
        <v>1</v>
      </c>
      <c r="CJ715" s="155">
        <f t="shared" si="13656"/>
        <v>1</v>
      </c>
      <c r="CK715" s="156">
        <f t="shared" si="13656"/>
        <v>1</v>
      </c>
    </row>
    <row r="716" spans="1:89" ht="13.5" thickTop="1" x14ac:dyDescent="0.2">
      <c r="A716" s="187"/>
    </row>
    <row r="718" spans="1:89" x14ac:dyDescent="0.2">
      <c r="A718" s="301">
        <f>+A687+1</f>
        <v>44310</v>
      </c>
      <c r="B718" s="301"/>
      <c r="C718" s="301"/>
      <c r="D718" s="301"/>
      <c r="BI718" s="300">
        <f>+BI656+2</f>
        <v>44310</v>
      </c>
      <c r="BJ718" s="300"/>
      <c r="BK718" s="300"/>
      <c r="BL718" s="300"/>
    </row>
    <row r="719" spans="1:89" ht="13.5" thickBot="1" x14ac:dyDescent="0.25">
      <c r="AE719" s="272" t="s">
        <v>84</v>
      </c>
    </row>
    <row r="720" spans="1:89" ht="14.25" thickTop="1" thickBot="1" x14ac:dyDescent="0.25">
      <c r="A720" s="298" t="s">
        <v>0</v>
      </c>
      <c r="B720" s="292" t="s">
        <v>1</v>
      </c>
      <c r="C720" s="293"/>
      <c r="D720" s="292" t="s">
        <v>2</v>
      </c>
      <c r="E720" s="293"/>
      <c r="F720" s="292" t="s">
        <v>3</v>
      </c>
      <c r="G720" s="293"/>
      <c r="H720" s="292" t="s">
        <v>4</v>
      </c>
      <c r="I720" s="293"/>
      <c r="J720" s="292" t="s">
        <v>5</v>
      </c>
      <c r="K720" s="293"/>
      <c r="L720" s="292" t="s">
        <v>6</v>
      </c>
      <c r="M720" s="293"/>
      <c r="N720" s="292" t="s">
        <v>7</v>
      </c>
      <c r="O720" s="293"/>
      <c r="P720" s="292" t="s">
        <v>8</v>
      </c>
      <c r="Q720" s="293"/>
      <c r="R720" s="292" t="s">
        <v>9</v>
      </c>
      <c r="S720" s="293"/>
      <c r="T720" s="292" t="s">
        <v>10</v>
      </c>
      <c r="U720" s="293"/>
      <c r="V720" s="292" t="s">
        <v>11</v>
      </c>
      <c r="W720" s="293"/>
      <c r="X720" s="292" t="s">
        <v>12</v>
      </c>
      <c r="Y720" s="293"/>
      <c r="Z720" s="294" t="s">
        <v>40</v>
      </c>
      <c r="AA720" s="295"/>
      <c r="AB720" s="296" t="s">
        <v>41</v>
      </c>
      <c r="AC720" s="297"/>
      <c r="AE720" s="298" t="s">
        <v>0</v>
      </c>
      <c r="AF720" s="292" t="s">
        <v>1</v>
      </c>
      <c r="AG720" s="293"/>
      <c r="AH720" s="292" t="s">
        <v>2</v>
      </c>
      <c r="AI720" s="293"/>
      <c r="AJ720" s="292" t="s">
        <v>3</v>
      </c>
      <c r="AK720" s="293"/>
      <c r="AL720" s="292" t="s">
        <v>4</v>
      </c>
      <c r="AM720" s="293"/>
      <c r="AN720" s="292" t="s">
        <v>5</v>
      </c>
      <c r="AO720" s="293"/>
      <c r="AP720" s="292" t="s">
        <v>6</v>
      </c>
      <c r="AQ720" s="293"/>
      <c r="AR720" s="292" t="s">
        <v>7</v>
      </c>
      <c r="AS720" s="293"/>
      <c r="AT720" s="292" t="s">
        <v>8</v>
      </c>
      <c r="AU720" s="293"/>
      <c r="AV720" s="292" t="s">
        <v>9</v>
      </c>
      <c r="AW720" s="293"/>
      <c r="AX720" s="292" t="s">
        <v>10</v>
      </c>
      <c r="AY720" s="293"/>
      <c r="AZ720" s="292" t="s">
        <v>11</v>
      </c>
      <c r="BA720" s="293"/>
      <c r="BB720" s="292" t="s">
        <v>12</v>
      </c>
      <c r="BC720" s="293"/>
      <c r="BD720" s="294" t="s">
        <v>40</v>
      </c>
      <c r="BE720" s="295"/>
      <c r="BF720" s="296" t="s">
        <v>41</v>
      </c>
      <c r="BG720" s="297"/>
      <c r="BI720" s="298" t="s">
        <v>0</v>
      </c>
      <c r="BJ720" s="292" t="s">
        <v>1</v>
      </c>
      <c r="BK720" s="293"/>
      <c r="BL720" s="292" t="s">
        <v>2</v>
      </c>
      <c r="BM720" s="293"/>
      <c r="BN720" s="292" t="s">
        <v>3</v>
      </c>
      <c r="BO720" s="293"/>
      <c r="BP720" s="292" t="s">
        <v>4</v>
      </c>
      <c r="BQ720" s="293"/>
      <c r="BR720" s="292" t="s">
        <v>5</v>
      </c>
      <c r="BS720" s="293"/>
      <c r="BT720" s="292" t="s">
        <v>6</v>
      </c>
      <c r="BU720" s="293"/>
      <c r="BV720" s="292" t="s">
        <v>7</v>
      </c>
      <c r="BW720" s="293"/>
      <c r="BX720" s="292" t="s">
        <v>8</v>
      </c>
      <c r="BY720" s="293"/>
      <c r="BZ720" s="292" t="s">
        <v>9</v>
      </c>
      <c r="CA720" s="293"/>
      <c r="CB720" s="292" t="s">
        <v>10</v>
      </c>
      <c r="CC720" s="293"/>
      <c r="CD720" s="292" t="s">
        <v>11</v>
      </c>
      <c r="CE720" s="293"/>
      <c r="CF720" s="292" t="s">
        <v>12</v>
      </c>
      <c r="CG720" s="293"/>
      <c r="CH720" s="294" t="s">
        <v>40</v>
      </c>
      <c r="CI720" s="295"/>
      <c r="CJ720" s="292" t="s">
        <v>41</v>
      </c>
      <c r="CK720" s="293"/>
    </row>
    <row r="721" spans="1:89" ht="15" thickTop="1" thickBot="1" x14ac:dyDescent="0.3">
      <c r="A721" s="299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9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9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3.5" thickTop="1" x14ac:dyDescent="0.2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5" t="str">
        <f>$AE$9</f>
        <v>07:00 - 07:59</v>
      </c>
      <c r="AF722" s="126">
        <f>SUMIF($A$9:$A$32,$AE722,B$722:B$745)</f>
        <v>528</v>
      </c>
      <c r="AG722" s="186">
        <f t="shared" ref="AG722:AV724" si="13657">SUMIF($A$9:$A$32,$AE722,C$722:C$745)</f>
        <v>482</v>
      </c>
      <c r="AH722" s="127">
        <f t="shared" si="13657"/>
        <v>233</v>
      </c>
      <c r="AI722" s="180">
        <f t="shared" si="13657"/>
        <v>214</v>
      </c>
      <c r="AJ722" s="126">
        <f t="shared" si="13657"/>
        <v>820</v>
      </c>
      <c r="AK722" s="128">
        <f t="shared" si="13657"/>
        <v>530</v>
      </c>
      <c r="AL722" s="127">
        <f t="shared" si="13657"/>
        <v>851</v>
      </c>
      <c r="AM722" s="180">
        <f t="shared" si="13657"/>
        <v>691</v>
      </c>
      <c r="AN722" s="126">
        <f t="shared" si="13657"/>
        <v>65</v>
      </c>
      <c r="AO722" s="128">
        <f t="shared" si="13657"/>
        <v>206</v>
      </c>
      <c r="AP722" s="127">
        <f t="shared" si="13657"/>
        <v>257</v>
      </c>
      <c r="AQ722" s="126">
        <f t="shared" si="13657"/>
        <v>526</v>
      </c>
      <c r="AR722" s="179">
        <f t="shared" si="13657"/>
        <v>948</v>
      </c>
      <c r="AS722" s="181">
        <f t="shared" si="13657"/>
        <v>1013</v>
      </c>
      <c r="AT722" s="126">
        <f t="shared" si="13657"/>
        <v>461</v>
      </c>
      <c r="AU722" s="128">
        <f t="shared" si="13657"/>
        <v>425</v>
      </c>
      <c r="AV722" s="127">
        <f t="shared" si="13657"/>
        <v>657</v>
      </c>
      <c r="AW722" s="180">
        <f t="shared" ref="AW722:BE724" si="13658">SUMIF($A$9:$A$32,$AE722,S$722:S$745)</f>
        <v>466</v>
      </c>
      <c r="AX722" s="126">
        <f t="shared" si="13658"/>
        <v>88</v>
      </c>
      <c r="AY722" s="128">
        <f t="shared" si="13658"/>
        <v>178</v>
      </c>
      <c r="AZ722" s="127">
        <f t="shared" si="13658"/>
        <v>293</v>
      </c>
      <c r="BA722" s="180">
        <f t="shared" si="13658"/>
        <v>446</v>
      </c>
      <c r="BB722" s="126">
        <f t="shared" si="13658"/>
        <v>418</v>
      </c>
      <c r="BC722" s="128">
        <f t="shared" si="13658"/>
        <v>221</v>
      </c>
      <c r="BD722" s="184">
        <f t="shared" si="13658"/>
        <v>693</v>
      </c>
      <c r="BE722" s="185">
        <f t="shared" si="13658"/>
        <v>685</v>
      </c>
      <c r="BF722" s="170">
        <f>AF722+AH722+AJ722+AL722+AN722+AP722+AR722+AT722+AV722+AX722+AZ722+BB722+BD722</f>
        <v>6312</v>
      </c>
      <c r="BG722" s="171">
        <f>AG722+AI722+AK722+AM722+AO722+AQ722+AS722+AU722+AW722+AY722+BA722+BC722+BE722</f>
        <v>6083</v>
      </c>
      <c r="BI722" s="125" t="s">
        <v>16</v>
      </c>
      <c r="BJ722" s="129">
        <f>B722/B746</f>
        <v>0</v>
      </c>
      <c r="BK722" s="130">
        <f t="shared" ref="BK722" si="13659">C722/C746</f>
        <v>0</v>
      </c>
      <c r="BL722" s="131">
        <f t="shared" ref="BL722" si="13660">D722/D746</f>
        <v>0</v>
      </c>
      <c r="BM722" s="132">
        <f t="shared" ref="BM722" si="13661">E722/E746</f>
        <v>0</v>
      </c>
      <c r="BN722" s="129">
        <f t="shared" ref="BN722" si="13662">F722/F746</f>
        <v>0</v>
      </c>
      <c r="BO722" s="130">
        <f t="shared" ref="BO722" si="13663">G722/G746</f>
        <v>0</v>
      </c>
      <c r="BP722" s="131">
        <f t="shared" ref="BP722" si="13664">H722/H746</f>
        <v>0</v>
      </c>
      <c r="BQ722" s="132">
        <f t="shared" ref="BQ722" si="13665">I722/I746</f>
        <v>0</v>
      </c>
      <c r="BR722" s="129">
        <f t="shared" ref="BR722" si="13666">J722/J746</f>
        <v>0</v>
      </c>
      <c r="BS722" s="130">
        <f t="shared" ref="BS722" si="13667">K722/K746</f>
        <v>0</v>
      </c>
      <c r="BT722" s="131">
        <f t="shared" ref="BT722" si="13668">L722/L746</f>
        <v>0</v>
      </c>
      <c r="BU722" s="129">
        <f t="shared" ref="BU722" si="13669">M722/M746</f>
        <v>0</v>
      </c>
      <c r="BV722" s="133">
        <f t="shared" ref="BV722" si="13670">N722/N746</f>
        <v>0</v>
      </c>
      <c r="BW722" s="134">
        <f t="shared" ref="BW722" si="13671">O722/O746</f>
        <v>0</v>
      </c>
      <c r="BX722" s="129">
        <f t="shared" ref="BX722" si="13672">P722/P746</f>
        <v>0</v>
      </c>
      <c r="BY722" s="130">
        <f t="shared" ref="BY722" si="13673">Q722/Q746</f>
        <v>0</v>
      </c>
      <c r="BZ722" s="131">
        <f t="shared" ref="BZ722" si="13674">R722/R746</f>
        <v>0</v>
      </c>
      <c r="CA722" s="132">
        <f t="shared" ref="CA722" si="13675">S722/S746</f>
        <v>0</v>
      </c>
      <c r="CB722" s="129">
        <f t="shared" ref="CB722" si="13676">T722/T746</f>
        <v>0</v>
      </c>
      <c r="CC722" s="130">
        <f t="shared" ref="CC722" si="13677">U722/U746</f>
        <v>0</v>
      </c>
      <c r="CD722" s="131">
        <f t="shared" ref="CD722" si="13678">V722/V746</f>
        <v>0</v>
      </c>
      <c r="CE722" s="132">
        <f t="shared" ref="CE722" si="13679">W722/W746</f>
        <v>0</v>
      </c>
      <c r="CF722" s="129">
        <f t="shared" ref="CF722" si="13680">X722/X746</f>
        <v>0</v>
      </c>
      <c r="CG722" s="130">
        <f t="shared" ref="CG722" si="13681">Y722/Y746</f>
        <v>0</v>
      </c>
      <c r="CH722" s="131">
        <f t="shared" ref="CH722" si="13682">Z722/Z746</f>
        <v>0</v>
      </c>
      <c r="CI722" s="129">
        <f t="shared" ref="CI722" si="13683">AA722/AA746</f>
        <v>0</v>
      </c>
      <c r="CJ722" s="135">
        <f t="shared" ref="CJ722" si="13684">AB722/AB746</f>
        <v>0</v>
      </c>
      <c r="CK722" s="136">
        <f t="shared" ref="CK722" si="13685">AC722/AC746</f>
        <v>0</v>
      </c>
    </row>
    <row r="723" spans="1:89" x14ac:dyDescent="0.2">
      <c r="A723" s="137" t="s">
        <v>17</v>
      </c>
      <c r="B723" s="189">
        <v>53</v>
      </c>
      <c r="C723" s="190">
        <v>0</v>
      </c>
      <c r="D723" s="191">
        <v>29</v>
      </c>
      <c r="E723" s="192">
        <v>0</v>
      </c>
      <c r="F723" s="189">
        <v>196</v>
      </c>
      <c r="G723" s="193">
        <v>1</v>
      </c>
      <c r="H723" s="191">
        <v>102</v>
      </c>
      <c r="I723" s="192">
        <v>16</v>
      </c>
      <c r="J723" s="189">
        <v>6</v>
      </c>
      <c r="K723" s="193">
        <v>10</v>
      </c>
      <c r="L723" s="191">
        <v>2</v>
      </c>
      <c r="M723" s="189">
        <v>18</v>
      </c>
      <c r="N723" s="194">
        <v>62</v>
      </c>
      <c r="O723" s="195">
        <v>31</v>
      </c>
      <c r="P723" s="189">
        <v>14</v>
      </c>
      <c r="Q723" s="193">
        <v>27</v>
      </c>
      <c r="R723" s="191">
        <v>3</v>
      </c>
      <c r="S723" s="192">
        <v>13</v>
      </c>
      <c r="T723" s="189">
        <v>0</v>
      </c>
      <c r="U723" s="193">
        <v>1</v>
      </c>
      <c r="V723" s="191">
        <v>0</v>
      </c>
      <c r="W723" s="192">
        <v>0</v>
      </c>
      <c r="X723" s="189">
        <v>1</v>
      </c>
      <c r="Y723" s="193">
        <v>0</v>
      </c>
      <c r="Z723" s="191">
        <v>0</v>
      </c>
      <c r="AA723" s="189">
        <v>0</v>
      </c>
      <c r="AB723" s="172">
        <f t="shared" ref="AB723:AB745" si="13686">SUM(B723,D723,F723,H723,J723,L723,N723,P723,R723,T723,V723,X723,Z723)</f>
        <v>468</v>
      </c>
      <c r="AC723" s="173">
        <f t="shared" ref="AC723:AC745" si="13687">SUM(C723,E723,G723,I723,K723,M723,O723,Q723,S723,U723,W723,Y723,AA723)</f>
        <v>117</v>
      </c>
      <c r="AE723" s="277" t="str">
        <f>$AE$10</f>
        <v>08:00 - 08:59</v>
      </c>
      <c r="AF723" s="126">
        <f>SUMIF($A$9:$A$32,$AE723,B$722:B$745)</f>
        <v>534</v>
      </c>
      <c r="AG723" s="190">
        <f t="shared" si="13657"/>
        <v>498</v>
      </c>
      <c r="AH723" s="191">
        <f t="shared" si="13657"/>
        <v>190</v>
      </c>
      <c r="AI723" s="192">
        <f t="shared" si="13657"/>
        <v>158</v>
      </c>
      <c r="AJ723" s="278">
        <f t="shared" si="13657"/>
        <v>797</v>
      </c>
      <c r="AK723" s="193">
        <f t="shared" si="13657"/>
        <v>372</v>
      </c>
      <c r="AL723" s="191">
        <f t="shared" si="13657"/>
        <v>879</v>
      </c>
      <c r="AM723" s="192">
        <f t="shared" si="13657"/>
        <v>748</v>
      </c>
      <c r="AN723" s="278">
        <f t="shared" si="13657"/>
        <v>72</v>
      </c>
      <c r="AO723" s="193">
        <f t="shared" si="13657"/>
        <v>203</v>
      </c>
      <c r="AP723" s="191">
        <f t="shared" si="13657"/>
        <v>226</v>
      </c>
      <c r="AQ723" s="278">
        <f t="shared" si="13657"/>
        <v>560</v>
      </c>
      <c r="AR723" s="194">
        <f t="shared" si="13657"/>
        <v>733</v>
      </c>
      <c r="AS723" s="195">
        <f t="shared" si="13657"/>
        <v>1039</v>
      </c>
      <c r="AT723" s="278">
        <f t="shared" si="13657"/>
        <v>495</v>
      </c>
      <c r="AU723" s="193">
        <f t="shared" si="13657"/>
        <v>317</v>
      </c>
      <c r="AV723" s="191">
        <f t="shared" si="13657"/>
        <v>631</v>
      </c>
      <c r="AW723" s="192">
        <f t="shared" si="13658"/>
        <v>471</v>
      </c>
      <c r="AX723" s="278">
        <f t="shared" si="13658"/>
        <v>75</v>
      </c>
      <c r="AY723" s="193">
        <f t="shared" si="13658"/>
        <v>107</v>
      </c>
      <c r="AZ723" s="191">
        <f t="shared" si="13658"/>
        <v>318</v>
      </c>
      <c r="BA723" s="192">
        <f t="shared" si="13658"/>
        <v>607</v>
      </c>
      <c r="BB723" s="278">
        <f t="shared" si="13658"/>
        <v>332</v>
      </c>
      <c r="BC723" s="193">
        <f t="shared" si="13658"/>
        <v>272</v>
      </c>
      <c r="BD723" s="191">
        <f t="shared" si="13658"/>
        <v>645</v>
      </c>
      <c r="BE723" s="278">
        <f t="shared" si="13658"/>
        <v>687</v>
      </c>
      <c r="BF723" s="172">
        <f>SUM(AF723,AH723,AJ723,AL723,AN723,AP723,AR723,AT723,AV723,AX723,AZ723,BB723,BD723)</f>
        <v>5927</v>
      </c>
      <c r="BG723" s="173">
        <f>SUM(AG723,AI723,AK723,AM723,AO723,AQ723,AS723,AU723,AW723,AY723,BA723,BC723,BE723)</f>
        <v>6039</v>
      </c>
      <c r="BI723" s="137" t="s">
        <v>17</v>
      </c>
      <c r="BJ723" s="129">
        <f>B723/B746</f>
        <v>8.36489898989899E-3</v>
      </c>
      <c r="BK723" s="130">
        <f t="shared" ref="BK723" si="13688">C723/C746</f>
        <v>0</v>
      </c>
      <c r="BL723" s="131">
        <f t="shared" ref="BL723" si="13689">D723/D746</f>
        <v>1.2068248023304202E-2</v>
      </c>
      <c r="BM723" s="132">
        <f t="shared" ref="BM723" si="13690">E723/E746</f>
        <v>0</v>
      </c>
      <c r="BN723" s="129">
        <f t="shared" ref="BN723" si="13691">F723/F746</f>
        <v>2.3436565825660647E-2</v>
      </c>
      <c r="BO723" s="130">
        <f t="shared" ref="BO723" si="13692">G723/G746</f>
        <v>9.8541584548679539E-5</v>
      </c>
      <c r="BP723" s="131">
        <f t="shared" ref="BP723" si="13693">H723/H746</f>
        <v>9.5909732016925247E-3</v>
      </c>
      <c r="BQ723" s="132">
        <f t="shared" ref="BQ723" si="13694">I723/I746</f>
        <v>1.2643224022125643E-3</v>
      </c>
      <c r="BR723" s="129">
        <f t="shared" ref="BR723" si="13695">J723/J746</f>
        <v>3.5587188612099642E-3</v>
      </c>
      <c r="BS723" s="130">
        <f t="shared" ref="BS723" si="13696">K723/K746</f>
        <v>6.3171193935565384E-3</v>
      </c>
      <c r="BT723" s="131">
        <f t="shared" ref="BT723" si="13697">L723/L746</f>
        <v>3.7390166386240417E-4</v>
      </c>
      <c r="BU723" s="129">
        <f t="shared" ref="BU723" si="13698">M723/M746</f>
        <v>3.838771593090211E-3</v>
      </c>
      <c r="BV723" s="133">
        <f t="shared" ref="BV723" si="13699">N723/N746</f>
        <v>4.9489144316730528E-3</v>
      </c>
      <c r="BW723" s="134">
        <f t="shared" ref="BW723" si="13700">O723/O746</f>
        <v>2.7948070681572306E-3</v>
      </c>
      <c r="BX723" s="129">
        <f t="shared" ref="BX723" si="13701">P723/P746</f>
        <v>2.1462517246665647E-3</v>
      </c>
      <c r="BY723" s="130">
        <f t="shared" ref="BY723" si="13702">Q723/Q746</f>
        <v>5.2234474753337203E-3</v>
      </c>
      <c r="BZ723" s="131">
        <f t="shared" ref="BZ723" si="13703">R723/R746</f>
        <v>3.7575150300601202E-4</v>
      </c>
      <c r="CA723" s="132">
        <f t="shared" ref="CA723" si="13704">S723/S746</f>
        <v>1.8444948921679909E-3</v>
      </c>
      <c r="CB723" s="129">
        <f t="shared" ref="CB723" si="13705">T723/T746</f>
        <v>0</v>
      </c>
      <c r="CC723" s="130">
        <f t="shared" ref="CC723" si="13706">U723/U746</f>
        <v>9.6061479346781938E-4</v>
      </c>
      <c r="CD723" s="131">
        <f t="shared" ref="CD723" si="13707">V723/V746</f>
        <v>0</v>
      </c>
      <c r="CE723" s="132">
        <f t="shared" ref="CE723" si="13708">W723/W746</f>
        <v>0</v>
      </c>
      <c r="CF723" s="129">
        <f t="shared" ref="CF723" si="13709">X723/X746</f>
        <v>1.9062142584826535E-4</v>
      </c>
      <c r="CG723" s="130">
        <f t="shared" ref="CG723" si="13710">Y723/Y746</f>
        <v>0</v>
      </c>
      <c r="CH723" s="131">
        <f t="shared" ref="CH723" si="13711">Z723/Z746</f>
        <v>0</v>
      </c>
      <c r="CI723" s="129">
        <f t="shared" ref="CI723" si="13712">AA723/AA746</f>
        <v>0</v>
      </c>
      <c r="CJ723" s="135">
        <f t="shared" ref="CJ723" si="13713">AB723/AB746</f>
        <v>5.4839465666744781E-3</v>
      </c>
      <c r="CK723" s="136">
        <f t="shared" ref="CK723" si="13714">AC723/AC746</f>
        <v>1.3741426289580006E-3</v>
      </c>
    </row>
    <row r="724" spans="1:89" ht="13.5" thickBot="1" x14ac:dyDescent="0.25">
      <c r="A724" s="146" t="s">
        <v>18</v>
      </c>
      <c r="B724" s="196">
        <v>293</v>
      </c>
      <c r="C724" s="197">
        <v>57</v>
      </c>
      <c r="D724" s="198">
        <v>144</v>
      </c>
      <c r="E724" s="199">
        <v>42</v>
      </c>
      <c r="F724" s="196">
        <v>692</v>
      </c>
      <c r="G724" s="200">
        <v>151</v>
      </c>
      <c r="H724" s="198">
        <v>505</v>
      </c>
      <c r="I724" s="199">
        <v>237</v>
      </c>
      <c r="J724" s="196">
        <v>25</v>
      </c>
      <c r="K724" s="200">
        <v>35</v>
      </c>
      <c r="L724" s="198">
        <v>120</v>
      </c>
      <c r="M724" s="196">
        <v>188</v>
      </c>
      <c r="N724" s="201">
        <v>494</v>
      </c>
      <c r="O724" s="202">
        <v>483</v>
      </c>
      <c r="P724" s="196">
        <v>252</v>
      </c>
      <c r="Q724" s="200">
        <v>336</v>
      </c>
      <c r="R724" s="198">
        <v>262</v>
      </c>
      <c r="S724" s="199">
        <v>292</v>
      </c>
      <c r="T724" s="196">
        <v>33</v>
      </c>
      <c r="U724" s="200">
        <v>96</v>
      </c>
      <c r="V724" s="198">
        <v>169</v>
      </c>
      <c r="W724" s="199">
        <v>252</v>
      </c>
      <c r="X724" s="196">
        <v>252</v>
      </c>
      <c r="Y724" s="200">
        <v>132</v>
      </c>
      <c r="Z724" s="198">
        <v>360</v>
      </c>
      <c r="AA724" s="196">
        <v>368</v>
      </c>
      <c r="AB724" s="172">
        <f t="shared" si="13686"/>
        <v>3601</v>
      </c>
      <c r="AC724" s="173">
        <f t="shared" si="13687"/>
        <v>2669</v>
      </c>
      <c r="AE724" s="275">
        <f>$AE$11</f>
        <v>0</v>
      </c>
      <c r="AF724" s="126">
        <f>SUMIF($A$9:$A$32,$AE724,B$722:B$745)</f>
        <v>0</v>
      </c>
      <c r="AG724" s="197">
        <f t="shared" si="13657"/>
        <v>0</v>
      </c>
      <c r="AH724" s="198">
        <f t="shared" si="13657"/>
        <v>0</v>
      </c>
      <c r="AI724" s="199">
        <f t="shared" si="13657"/>
        <v>0</v>
      </c>
      <c r="AJ724" s="196">
        <f t="shared" si="13657"/>
        <v>0</v>
      </c>
      <c r="AK724" s="200">
        <f t="shared" si="13657"/>
        <v>0</v>
      </c>
      <c r="AL724" s="198">
        <f t="shared" si="13657"/>
        <v>0</v>
      </c>
      <c r="AM724" s="199">
        <f t="shared" si="13657"/>
        <v>0</v>
      </c>
      <c r="AN724" s="196">
        <f t="shared" si="13657"/>
        <v>0</v>
      </c>
      <c r="AO724" s="200">
        <f t="shared" si="13657"/>
        <v>0</v>
      </c>
      <c r="AP724" s="198">
        <f t="shared" si="13657"/>
        <v>0</v>
      </c>
      <c r="AQ724" s="196">
        <f t="shared" si="13657"/>
        <v>0</v>
      </c>
      <c r="AR724" s="201">
        <f t="shared" si="13657"/>
        <v>0</v>
      </c>
      <c r="AS724" s="202">
        <f t="shared" si="13657"/>
        <v>0</v>
      </c>
      <c r="AT724" s="196">
        <f t="shared" si="13657"/>
        <v>0</v>
      </c>
      <c r="AU724" s="200">
        <f t="shared" si="13657"/>
        <v>0</v>
      </c>
      <c r="AV724" s="198">
        <f t="shared" si="13657"/>
        <v>0</v>
      </c>
      <c r="AW724" s="199">
        <f t="shared" si="13658"/>
        <v>0</v>
      </c>
      <c r="AX724" s="196">
        <f t="shared" si="13658"/>
        <v>0</v>
      </c>
      <c r="AY724" s="200">
        <f t="shared" si="13658"/>
        <v>0</v>
      </c>
      <c r="AZ724" s="198">
        <f t="shared" si="13658"/>
        <v>0</v>
      </c>
      <c r="BA724" s="199">
        <f t="shared" si="13658"/>
        <v>0</v>
      </c>
      <c r="BB724" s="196">
        <f t="shared" si="13658"/>
        <v>0</v>
      </c>
      <c r="BC724" s="200">
        <f t="shared" si="13658"/>
        <v>0</v>
      </c>
      <c r="BD724" s="198">
        <f t="shared" si="13658"/>
        <v>0</v>
      </c>
      <c r="BE724" s="196">
        <f t="shared" si="13658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4.6243686868686872E-2</v>
      </c>
      <c r="BK724" s="130">
        <f t="shared" ref="BK724" si="13715">C724/C746</f>
        <v>6.7288395702986663E-3</v>
      </c>
      <c r="BL724" s="131">
        <f t="shared" ref="BL724" si="13716">D724/D746</f>
        <v>5.9925093632958802E-2</v>
      </c>
      <c r="BM724" s="132">
        <f t="shared" ref="BM724" si="13717">E724/E746</f>
        <v>1.276207839562443E-2</v>
      </c>
      <c r="BN724" s="129">
        <f t="shared" ref="BN724" si="13718">F724/F746</f>
        <v>8.2745426282434531E-2</v>
      </c>
      <c r="BO724" s="130">
        <f t="shared" ref="BO724" si="13719">G724/G746</f>
        <v>1.487977926685061E-2</v>
      </c>
      <c r="BP724" s="131">
        <f t="shared" ref="BP724" si="13720">H724/H746</f>
        <v>4.748472026328162E-2</v>
      </c>
      <c r="BQ724" s="132">
        <f t="shared" ref="BQ724" si="13721">I724/I746</f>
        <v>1.8727775582773606E-2</v>
      </c>
      <c r="BR724" s="129">
        <f t="shared" ref="BR724" si="13722">J724/J746</f>
        <v>1.4827995255041519E-2</v>
      </c>
      <c r="BS724" s="130">
        <f t="shared" ref="BS724" si="13723">K724/K746</f>
        <v>2.2109917877447885E-2</v>
      </c>
      <c r="BT724" s="131">
        <f t="shared" ref="BT724" si="13724">L724/L746</f>
        <v>2.2434099831744252E-2</v>
      </c>
      <c r="BU724" s="129">
        <f t="shared" ref="BU724" si="13725">M724/M746</f>
        <v>4.0093836638942205E-2</v>
      </c>
      <c r="BV724" s="133">
        <f t="shared" ref="BV724" si="13726">N724/N746</f>
        <v>3.9431673052362705E-2</v>
      </c>
      <c r="BW724" s="134">
        <f t="shared" ref="BW724" si="13727">O724/O746</f>
        <v>4.3544897223223945E-2</v>
      </c>
      <c r="BX724" s="129">
        <f t="shared" ref="BX724" si="13728">P724/P746</f>
        <v>3.8632531043998157E-2</v>
      </c>
      <c r="BY724" s="130">
        <f t="shared" ref="BY724" si="13729">Q724/Q746</f>
        <v>6.5002901915264075E-2</v>
      </c>
      <c r="BZ724" s="131">
        <f t="shared" ref="BZ724" si="13730">R724/R746</f>
        <v>3.2815631262525048E-2</v>
      </c>
      <c r="CA724" s="132">
        <f t="shared" ref="CA724" si="13731">S724/S746</f>
        <v>4.1430192962542564E-2</v>
      </c>
      <c r="CB724" s="129">
        <f t="shared" ref="CB724" si="13732">T724/T746</f>
        <v>2.6252983293556086E-2</v>
      </c>
      <c r="CC724" s="130">
        <f t="shared" ref="CC724" si="13733">U724/U746</f>
        <v>9.2219020172910657E-2</v>
      </c>
      <c r="CD724" s="131">
        <f t="shared" ref="CD724" si="13734">V724/V746</f>
        <v>2.6710921447763554E-2</v>
      </c>
      <c r="CE724" s="132">
        <f t="shared" ref="CE724" si="13735">W724/W746</f>
        <v>3.8991180566300479E-2</v>
      </c>
      <c r="CF724" s="129">
        <f t="shared" ref="CF724" si="13736">X724/X746</f>
        <v>4.8036599313762869E-2</v>
      </c>
      <c r="CG724" s="130">
        <f t="shared" ref="CG724" si="13737">Y724/Y746</f>
        <v>5.2568697729988054E-2</v>
      </c>
      <c r="CH724" s="131">
        <f t="shared" ref="CH724" si="13738">Z724/Z746</f>
        <v>3.3635429318882554E-2</v>
      </c>
      <c r="CI724" s="129">
        <f t="shared" ref="CI724" si="13739">AA724/AA746</f>
        <v>3.3506327961394883E-2</v>
      </c>
      <c r="CJ724" s="135">
        <f t="shared" ref="CJ724" si="13740">AB724/AB746</f>
        <v>4.2195922193578629E-2</v>
      </c>
      <c r="CK724" s="136">
        <f t="shared" ref="CK724" si="13741">AC724/AC746</f>
        <v>3.1346894672554734E-2</v>
      </c>
    </row>
    <row r="725" spans="1:89" ht="14.25" thickTop="1" thickBot="1" x14ac:dyDescent="0.25">
      <c r="A725" s="137" t="s">
        <v>19</v>
      </c>
      <c r="B725" s="189">
        <v>473</v>
      </c>
      <c r="C725" s="190">
        <v>332</v>
      </c>
      <c r="D725" s="191">
        <v>192</v>
      </c>
      <c r="E725" s="192">
        <v>147</v>
      </c>
      <c r="F725" s="189">
        <v>912</v>
      </c>
      <c r="G725" s="193">
        <v>383</v>
      </c>
      <c r="H725" s="191">
        <v>746</v>
      </c>
      <c r="I725" s="192">
        <v>598</v>
      </c>
      <c r="J725" s="189">
        <v>46</v>
      </c>
      <c r="K725" s="193">
        <v>151</v>
      </c>
      <c r="L725" s="191">
        <v>241</v>
      </c>
      <c r="M725" s="189">
        <v>416</v>
      </c>
      <c r="N725" s="194">
        <v>783</v>
      </c>
      <c r="O725" s="195">
        <v>827</v>
      </c>
      <c r="P725" s="189">
        <v>437</v>
      </c>
      <c r="Q725" s="193">
        <v>455</v>
      </c>
      <c r="R725" s="191">
        <v>458</v>
      </c>
      <c r="S725" s="192">
        <v>469</v>
      </c>
      <c r="T725" s="189">
        <v>102</v>
      </c>
      <c r="U725" s="193">
        <v>118</v>
      </c>
      <c r="V725" s="191">
        <v>277</v>
      </c>
      <c r="W725" s="192">
        <v>399</v>
      </c>
      <c r="X725" s="189">
        <v>372</v>
      </c>
      <c r="Y725" s="193">
        <v>239</v>
      </c>
      <c r="Z725" s="191">
        <v>594</v>
      </c>
      <c r="AA725" s="189">
        <v>752</v>
      </c>
      <c r="AB725" s="172">
        <f t="shared" si="13686"/>
        <v>5633</v>
      </c>
      <c r="AC725" s="173">
        <f t="shared" si="13687"/>
        <v>5286</v>
      </c>
      <c r="AE725" s="269" t="s">
        <v>13</v>
      </c>
      <c r="AF725" s="20">
        <f t="shared" ref="AF725:BG725" si="13742">SUM(AF722:AF724)</f>
        <v>1062</v>
      </c>
      <c r="AG725" s="21">
        <f t="shared" si="13742"/>
        <v>980</v>
      </c>
      <c r="AH725" s="20">
        <f t="shared" si="13742"/>
        <v>423</v>
      </c>
      <c r="AI725" s="21">
        <f t="shared" si="13742"/>
        <v>372</v>
      </c>
      <c r="AJ725" s="20">
        <f t="shared" si="13742"/>
        <v>1617</v>
      </c>
      <c r="AK725" s="21">
        <f t="shared" si="13742"/>
        <v>902</v>
      </c>
      <c r="AL725" s="20">
        <f t="shared" si="13742"/>
        <v>1730</v>
      </c>
      <c r="AM725" s="21">
        <f t="shared" si="13742"/>
        <v>1439</v>
      </c>
      <c r="AN725" s="20">
        <f t="shared" si="13742"/>
        <v>137</v>
      </c>
      <c r="AO725" s="21">
        <f t="shared" si="13742"/>
        <v>409</v>
      </c>
      <c r="AP725" s="20">
        <f t="shared" si="13742"/>
        <v>483</v>
      </c>
      <c r="AQ725" s="21">
        <f t="shared" si="13742"/>
        <v>1086</v>
      </c>
      <c r="AR725" s="20">
        <f t="shared" si="13742"/>
        <v>1681</v>
      </c>
      <c r="AS725" s="21">
        <f t="shared" si="13742"/>
        <v>2052</v>
      </c>
      <c r="AT725" s="20">
        <f t="shared" si="13742"/>
        <v>956</v>
      </c>
      <c r="AU725" s="21">
        <f t="shared" si="13742"/>
        <v>742</v>
      </c>
      <c r="AV725" s="20">
        <f t="shared" si="13742"/>
        <v>1288</v>
      </c>
      <c r="AW725" s="21">
        <f t="shared" si="13742"/>
        <v>937</v>
      </c>
      <c r="AX725" s="20">
        <f t="shared" si="13742"/>
        <v>163</v>
      </c>
      <c r="AY725" s="21">
        <f t="shared" si="13742"/>
        <v>285</v>
      </c>
      <c r="AZ725" s="20">
        <f t="shared" si="13742"/>
        <v>611</v>
      </c>
      <c r="BA725" s="21">
        <f t="shared" si="13742"/>
        <v>1053</v>
      </c>
      <c r="BB725" s="20">
        <f t="shared" si="13742"/>
        <v>750</v>
      </c>
      <c r="BC725" s="21">
        <f t="shared" si="13742"/>
        <v>493</v>
      </c>
      <c r="BD725" s="20">
        <f t="shared" si="13742"/>
        <v>1338</v>
      </c>
      <c r="BE725" s="21">
        <f t="shared" si="13742"/>
        <v>1372</v>
      </c>
      <c r="BF725" s="174">
        <f t="shared" si="13742"/>
        <v>12239</v>
      </c>
      <c r="BG725" s="175">
        <f t="shared" si="13742"/>
        <v>12122</v>
      </c>
      <c r="BI725" s="137" t="s">
        <v>19</v>
      </c>
      <c r="BJ725" s="129">
        <f>B725/B746</f>
        <v>7.4652777777777776E-2</v>
      </c>
      <c r="BK725" s="130">
        <f t="shared" ref="BK725" si="13743">C725/C746</f>
        <v>3.9192539251564157E-2</v>
      </c>
      <c r="BL725" s="131">
        <f t="shared" ref="BL725" si="13744">D725/D746</f>
        <v>7.990012484394507E-2</v>
      </c>
      <c r="BM725" s="132">
        <f t="shared" ref="BM725" si="13745">E725/E746</f>
        <v>4.4667274384685506E-2</v>
      </c>
      <c r="BN725" s="129">
        <f t="shared" ref="BN725" si="13746">F725/F746</f>
        <v>0.10905177567858423</v>
      </c>
      <c r="BO725" s="130">
        <f t="shared" ref="BO725" si="13747">G725/G746</f>
        <v>3.7741426882144262E-2</v>
      </c>
      <c r="BP725" s="131">
        <f t="shared" ref="BP725" si="13748">H725/H746</f>
        <v>7.0145745181006108E-2</v>
      </c>
      <c r="BQ725" s="132">
        <f t="shared" ref="BQ725" si="13749">I725/I746</f>
        <v>4.7254049782694589E-2</v>
      </c>
      <c r="BR725" s="129">
        <f t="shared" ref="BR725" si="13750">J725/J746</f>
        <v>2.7283511269276393E-2</v>
      </c>
      <c r="BS725" s="130">
        <f t="shared" ref="BS725" si="13751">K725/K746</f>
        <v>9.5388502842703726E-2</v>
      </c>
      <c r="BT725" s="131">
        <f t="shared" ref="BT725" si="13752">L725/L746</f>
        <v>4.5055150495419707E-2</v>
      </c>
      <c r="BU725" s="129">
        <f t="shared" ref="BU725" si="13753">M725/M746</f>
        <v>8.8718276818084876E-2</v>
      </c>
      <c r="BV725" s="133">
        <f t="shared" ref="BV725" si="13754">N725/N746</f>
        <v>6.25E-2</v>
      </c>
      <c r="BW725" s="134">
        <f t="shared" ref="BW725" si="13755">O725/O746</f>
        <v>7.4558240173097728E-2</v>
      </c>
      <c r="BX725" s="129">
        <f t="shared" ref="BX725" si="13756">P725/P746</f>
        <v>6.6993714548520614E-2</v>
      </c>
      <c r="BY725" s="130">
        <f t="shared" ref="BY725" si="13757">Q725/Q746</f>
        <v>8.8024763010253429E-2</v>
      </c>
      <c r="BZ725" s="131">
        <f t="shared" ref="BZ725" si="13758">R725/R746</f>
        <v>5.7364729458917837E-2</v>
      </c>
      <c r="CA725" s="132">
        <f t="shared" ref="CA725" si="13759">S725/S746</f>
        <v>6.6543700340522136E-2</v>
      </c>
      <c r="CB725" s="129">
        <f t="shared" ref="CB725" si="13760">T725/T746</f>
        <v>8.1145584725536998E-2</v>
      </c>
      <c r="CC725" s="130">
        <f t="shared" ref="CC725" si="13761">U725/U746</f>
        <v>0.11335254562920269</v>
      </c>
      <c r="CD725" s="131">
        <f t="shared" ref="CD725" si="13762">V725/V746</f>
        <v>4.3780622727991152E-2</v>
      </c>
      <c r="CE725" s="132">
        <f t="shared" ref="CE725" si="13763">W725/W746</f>
        <v>6.1736035896642429E-2</v>
      </c>
      <c r="CF725" s="129">
        <f t="shared" ref="CF725" si="13764">X725/X746</f>
        <v>7.0911170415554711E-2</v>
      </c>
      <c r="CG725" s="130">
        <f t="shared" ref="CG725" si="13765">Y725/Y746</f>
        <v>9.5181202708084431E-2</v>
      </c>
      <c r="CH725" s="131">
        <f t="shared" ref="CH725" si="13766">Z725/Z746</f>
        <v>5.5498458376156218E-2</v>
      </c>
      <c r="CI725" s="129">
        <f t="shared" ref="CI725" si="13767">AA725/AA746</f>
        <v>6.8469452790676497E-2</v>
      </c>
      <c r="CJ725" s="135">
        <f t="shared" ref="CJ725" si="13768">AB725/AB746</f>
        <v>6.6006561987344739E-2</v>
      </c>
      <c r="CK725" s="136">
        <f t="shared" ref="CK725" si="13769">AC725/AC746</f>
        <v>6.2083059287794798E-2</v>
      </c>
    </row>
    <row r="726" spans="1:89" ht="13.5" thickTop="1" x14ac:dyDescent="0.2">
      <c r="A726" s="146" t="s">
        <v>20</v>
      </c>
      <c r="B726" s="196">
        <v>528</v>
      </c>
      <c r="C726" s="197">
        <v>482</v>
      </c>
      <c r="D726" s="198">
        <v>233</v>
      </c>
      <c r="E726" s="199">
        <v>214</v>
      </c>
      <c r="F726" s="196">
        <v>820</v>
      </c>
      <c r="G726" s="200">
        <v>530</v>
      </c>
      <c r="H726" s="198">
        <v>851</v>
      </c>
      <c r="I726" s="199">
        <v>691</v>
      </c>
      <c r="J726" s="196">
        <v>65</v>
      </c>
      <c r="K726" s="200">
        <v>206</v>
      </c>
      <c r="L726" s="198">
        <v>257</v>
      </c>
      <c r="M726" s="196">
        <v>526</v>
      </c>
      <c r="N726" s="201">
        <v>948</v>
      </c>
      <c r="O726" s="202">
        <v>1013</v>
      </c>
      <c r="P726" s="196">
        <v>461</v>
      </c>
      <c r="Q726" s="200">
        <v>425</v>
      </c>
      <c r="R726" s="198">
        <v>657</v>
      </c>
      <c r="S726" s="199">
        <v>466</v>
      </c>
      <c r="T726" s="196">
        <v>88</v>
      </c>
      <c r="U726" s="200">
        <v>178</v>
      </c>
      <c r="V726" s="198">
        <v>293</v>
      </c>
      <c r="W726" s="199">
        <v>446</v>
      </c>
      <c r="X726" s="196">
        <v>418</v>
      </c>
      <c r="Y726" s="200">
        <v>221</v>
      </c>
      <c r="Z726" s="198">
        <v>693</v>
      </c>
      <c r="AA726" s="196">
        <v>685</v>
      </c>
      <c r="AB726" s="172">
        <f t="shared" si="13686"/>
        <v>6312</v>
      </c>
      <c r="AC726" s="173">
        <f t="shared" si="13687"/>
        <v>6083</v>
      </c>
      <c r="BI726" s="146" t="s">
        <v>20</v>
      </c>
      <c r="BJ726" s="129">
        <f>B726/B746</f>
        <v>8.3333333333333329E-2</v>
      </c>
      <c r="BK726" s="130">
        <f t="shared" ref="BK726" si="13770">C726/C746</f>
        <v>5.69000118049817E-2</v>
      </c>
      <c r="BL726" s="131">
        <f t="shared" ref="BL726" si="13771">D726/D746</f>
        <v>9.6962130669995844E-2</v>
      </c>
      <c r="BM726" s="132">
        <f t="shared" ref="BM726" si="13772">E726/E746</f>
        <v>6.5025828015800674E-2</v>
      </c>
      <c r="BN726" s="129">
        <f t="shared" ref="BN726" si="13773">F726/F746</f>
        <v>9.8050938658376177E-2</v>
      </c>
      <c r="BO726" s="130">
        <f t="shared" ref="BO726" si="13774">G726/G746</f>
        <v>5.2227039810800159E-2</v>
      </c>
      <c r="BP726" s="131">
        <f t="shared" ref="BP726" si="13775">H726/H746</f>
        <v>8.0018805829807235E-2</v>
      </c>
      <c r="BQ726" s="132">
        <f t="shared" ref="BQ726" si="13776">I726/I746</f>
        <v>5.4602923745555115E-2</v>
      </c>
      <c r="BR726" s="129">
        <f t="shared" ref="BR726" si="13777">J726/J746</f>
        <v>3.8552787663107949E-2</v>
      </c>
      <c r="BS726" s="130">
        <f t="shared" ref="BS726" si="13778">K726/K746</f>
        <v>0.13013265950726469</v>
      </c>
      <c r="BT726" s="131">
        <f t="shared" ref="BT726" si="13779">L726/L746</f>
        <v>4.8046363806318937E-2</v>
      </c>
      <c r="BU726" s="129">
        <f t="shared" ref="BU726" si="13780">M726/M746</f>
        <v>0.11217743655363617</v>
      </c>
      <c r="BV726" s="133">
        <f t="shared" ref="BV726" si="13781">N726/N746</f>
        <v>7.5670498084291188E-2</v>
      </c>
      <c r="BW726" s="134">
        <f t="shared" ref="BW726" si="13782">O726/O746</f>
        <v>9.1327082582041114E-2</v>
      </c>
      <c r="BX726" s="129">
        <f t="shared" ref="BX726" si="13783">P726/P746</f>
        <v>7.0673003219377584E-2</v>
      </c>
      <c r="BY726" s="130">
        <f t="shared" ref="BY726" si="13784">Q726/Q746</f>
        <v>8.2220932482104853E-2</v>
      </c>
      <c r="BZ726" s="131">
        <f t="shared" ref="BZ726" si="13785">R726/R746</f>
        <v>8.2289579158316639E-2</v>
      </c>
      <c r="CA726" s="132">
        <f t="shared" ref="CA726" si="13786">S726/S746</f>
        <v>6.6118047673098757E-2</v>
      </c>
      <c r="CB726" s="129">
        <f t="shared" ref="CB726" si="13787">T726/T746</f>
        <v>7.0007955449482892E-2</v>
      </c>
      <c r="CC726" s="130">
        <f t="shared" ref="CC726" si="13788">U726/U746</f>
        <v>0.17098943323727187</v>
      </c>
      <c r="CD726" s="131">
        <f t="shared" ref="CD726" si="13789">V726/V746</f>
        <v>4.6309467362098941E-2</v>
      </c>
      <c r="CE726" s="132">
        <f t="shared" ref="CE726" si="13790">W726/W746</f>
        <v>6.9008200526071484E-2</v>
      </c>
      <c r="CF726" s="129">
        <f t="shared" ref="CF726" si="13791">X726/X746</f>
        <v>7.9679756004574914E-2</v>
      </c>
      <c r="CG726" s="130">
        <f t="shared" ref="CG726" si="13792">Y726/Y746</f>
        <v>8.8012743926722425E-2</v>
      </c>
      <c r="CH726" s="131">
        <f t="shared" ref="CH726" si="13793">Z726/Z746</f>
        <v>6.4748201438848921E-2</v>
      </c>
      <c r="CI726" s="129">
        <f t="shared" ref="CI726" si="13794">AA726/AA746</f>
        <v>6.2369115906400804E-2</v>
      </c>
      <c r="CJ726" s="135">
        <f t="shared" ref="CJ726" si="13795">AB726/AB746</f>
        <v>7.3962971642840408E-2</v>
      </c>
      <c r="CK726" s="136">
        <f t="shared" ref="CK726" si="13796">AC726/AC746</f>
        <v>7.1443671897021513E-2</v>
      </c>
    </row>
    <row r="727" spans="1:89" ht="13.5" thickBot="1" x14ac:dyDescent="0.25">
      <c r="A727" s="137" t="s">
        <v>21</v>
      </c>
      <c r="B727" s="189">
        <v>534</v>
      </c>
      <c r="C727" s="190">
        <v>498</v>
      </c>
      <c r="D727" s="191">
        <v>190</v>
      </c>
      <c r="E727" s="192">
        <v>158</v>
      </c>
      <c r="F727" s="189">
        <v>797</v>
      </c>
      <c r="G727" s="193">
        <v>372</v>
      </c>
      <c r="H727" s="191">
        <v>879</v>
      </c>
      <c r="I727" s="192">
        <v>748</v>
      </c>
      <c r="J727" s="189">
        <v>72</v>
      </c>
      <c r="K727" s="193">
        <v>203</v>
      </c>
      <c r="L727" s="191">
        <v>226</v>
      </c>
      <c r="M727" s="189">
        <v>560</v>
      </c>
      <c r="N727" s="194">
        <v>733</v>
      </c>
      <c r="O727" s="195">
        <v>1039</v>
      </c>
      <c r="P727" s="189">
        <v>495</v>
      </c>
      <c r="Q727" s="193">
        <v>317</v>
      </c>
      <c r="R727" s="191">
        <v>631</v>
      </c>
      <c r="S727" s="192">
        <v>471</v>
      </c>
      <c r="T727" s="189">
        <v>75</v>
      </c>
      <c r="U727" s="193">
        <v>107</v>
      </c>
      <c r="V727" s="191">
        <v>318</v>
      </c>
      <c r="W727" s="192">
        <v>607</v>
      </c>
      <c r="X727" s="189">
        <v>332</v>
      </c>
      <c r="Y727" s="193">
        <v>272</v>
      </c>
      <c r="Z727" s="191">
        <v>645</v>
      </c>
      <c r="AA727" s="189">
        <v>687</v>
      </c>
      <c r="AB727" s="172">
        <f t="shared" si="13686"/>
        <v>5927</v>
      </c>
      <c r="AC727" s="173">
        <f t="shared" si="13687"/>
        <v>6039</v>
      </c>
      <c r="AE727" s="272" t="s">
        <v>85</v>
      </c>
      <c r="BI727" s="137" t="s">
        <v>21</v>
      </c>
      <c r="BJ727" s="129">
        <f>B727/B746</f>
        <v>8.4280303030303025E-2</v>
      </c>
      <c r="BK727" s="130">
        <f t="shared" ref="BK727" si="13797">C727/C746</f>
        <v>5.8788808877346242E-2</v>
      </c>
      <c r="BL727" s="131">
        <f t="shared" ref="BL727" si="13798">D727/D746</f>
        <v>7.9067831876820635E-2</v>
      </c>
      <c r="BM727" s="132">
        <f t="shared" ref="BM727" si="13799">E727/E746</f>
        <v>4.8009723488301431E-2</v>
      </c>
      <c r="BN727" s="129">
        <f t="shared" ref="BN727" si="13800">F727/F746</f>
        <v>9.5300729403324166E-2</v>
      </c>
      <c r="BO727" s="130">
        <f t="shared" ref="BO727" si="13801">G727/G746</f>
        <v>3.6657469452108793E-2</v>
      </c>
      <c r="BP727" s="131">
        <f t="shared" ref="BP727" si="13802">H727/H746</f>
        <v>8.2651622002820876E-2</v>
      </c>
      <c r="BQ727" s="132">
        <f t="shared" ref="BQ727" si="13803">I727/I746</f>
        <v>5.9107072303437376E-2</v>
      </c>
      <c r="BR727" s="129">
        <f t="shared" ref="BR727" si="13804">J727/J746</f>
        <v>4.2704626334519574E-2</v>
      </c>
      <c r="BS727" s="130">
        <f t="shared" ref="BS727" si="13805">K727/K746</f>
        <v>0.12823752368919772</v>
      </c>
      <c r="BT727" s="131">
        <f t="shared" ref="BT727" si="13806">L727/L746</f>
        <v>4.2250888016451674E-2</v>
      </c>
      <c r="BU727" s="129">
        <f t="shared" ref="BU727" si="13807">M727/M746</f>
        <v>0.11942844956280657</v>
      </c>
      <c r="BV727" s="133">
        <f t="shared" ref="BV727" si="13808">N727/N746</f>
        <v>5.8508939974457219E-2</v>
      </c>
      <c r="BW727" s="134">
        <f t="shared" ref="BW727" si="13809">O727/O746</f>
        <v>9.3671114316624587E-2</v>
      </c>
      <c r="BX727" s="129">
        <f t="shared" ref="BX727" si="13810">P727/P746</f>
        <v>7.5885328836424959E-2</v>
      </c>
      <c r="BY727" s="130">
        <f t="shared" ref="BY727" si="13811">Q727/Q746</f>
        <v>6.1327142580769975E-2</v>
      </c>
      <c r="BZ727" s="131">
        <f t="shared" ref="BZ727" si="13812">R727/R746</f>
        <v>7.9033066132264532E-2</v>
      </c>
      <c r="CA727" s="132">
        <f t="shared" ref="CA727" si="13813">S727/S746</f>
        <v>6.682746878547105E-2</v>
      </c>
      <c r="CB727" s="129">
        <f t="shared" ref="CB727" si="13814">T727/T746</f>
        <v>5.9665871121718374E-2</v>
      </c>
      <c r="CC727" s="130">
        <f t="shared" ref="CC727" si="13815">U727/U746</f>
        <v>0.10278578290105668</v>
      </c>
      <c r="CD727" s="131">
        <f t="shared" ref="CD727" si="13816">V727/V746</f>
        <v>5.0260787102892369E-2</v>
      </c>
      <c r="CE727" s="132">
        <f t="shared" ref="CE727" si="13817">W727/W746</f>
        <v>9.3919232554541238E-2</v>
      </c>
      <c r="CF727" s="129">
        <f t="shared" ref="CF727" si="13818">X727/X746</f>
        <v>6.328631338162409E-2</v>
      </c>
      <c r="CG727" s="130">
        <f t="shared" ref="CG727" si="13819">Y727/Y746</f>
        <v>0.10832337714058145</v>
      </c>
      <c r="CH727" s="131">
        <f t="shared" ref="CH727" si="13820">Z727/Z746</f>
        <v>6.0263477529664579E-2</v>
      </c>
      <c r="CI727" s="129">
        <f t="shared" ref="CI727" si="13821">AA727/AA746</f>
        <v>6.2551215514886641E-2</v>
      </c>
      <c r="CJ727" s="135">
        <f t="shared" ref="CJ727" si="13822">AB727/AB746</f>
        <v>6.9451605343332556E-2</v>
      </c>
      <c r="CK727" s="136">
        <f t="shared" ref="CK727" si="13823">AC727/AC746</f>
        <v>7.0926900310062949E-2</v>
      </c>
    </row>
    <row r="728" spans="1:89" ht="14.25" thickTop="1" thickBot="1" x14ac:dyDescent="0.25">
      <c r="A728" s="146" t="s">
        <v>22</v>
      </c>
      <c r="B728" s="196">
        <v>543</v>
      </c>
      <c r="C728" s="197">
        <v>593</v>
      </c>
      <c r="D728" s="198">
        <v>195</v>
      </c>
      <c r="E728" s="199">
        <v>186</v>
      </c>
      <c r="F728" s="196">
        <v>828</v>
      </c>
      <c r="G728" s="200">
        <v>301</v>
      </c>
      <c r="H728" s="198">
        <v>836</v>
      </c>
      <c r="I728" s="199">
        <v>698</v>
      </c>
      <c r="J728" s="196">
        <v>94</v>
      </c>
      <c r="K728" s="200">
        <v>250</v>
      </c>
      <c r="L728" s="198">
        <v>197</v>
      </c>
      <c r="M728" s="196">
        <v>627</v>
      </c>
      <c r="N728" s="201">
        <v>711</v>
      </c>
      <c r="O728" s="202">
        <v>996</v>
      </c>
      <c r="P728" s="196">
        <v>423</v>
      </c>
      <c r="Q728" s="200">
        <v>324</v>
      </c>
      <c r="R728" s="198">
        <v>604</v>
      </c>
      <c r="S728" s="199">
        <v>410</v>
      </c>
      <c r="T728" s="196">
        <v>66</v>
      </c>
      <c r="U728" s="200">
        <v>72</v>
      </c>
      <c r="V728" s="198">
        <v>241</v>
      </c>
      <c r="W728" s="199">
        <v>631</v>
      </c>
      <c r="X728" s="196">
        <v>324</v>
      </c>
      <c r="Y728" s="200">
        <v>184</v>
      </c>
      <c r="Z728" s="198">
        <v>618</v>
      </c>
      <c r="AA728" s="196">
        <v>570</v>
      </c>
      <c r="AB728" s="172">
        <f t="shared" si="13686"/>
        <v>5680</v>
      </c>
      <c r="AC728" s="173">
        <f t="shared" si="13687"/>
        <v>5842</v>
      </c>
      <c r="AE728" s="298" t="s">
        <v>0</v>
      </c>
      <c r="AF728" s="292" t="s">
        <v>1</v>
      </c>
      <c r="AG728" s="293"/>
      <c r="AH728" s="292" t="s">
        <v>2</v>
      </c>
      <c r="AI728" s="293"/>
      <c r="AJ728" s="292" t="s">
        <v>3</v>
      </c>
      <c r="AK728" s="293"/>
      <c r="AL728" s="292" t="s">
        <v>4</v>
      </c>
      <c r="AM728" s="293"/>
      <c r="AN728" s="292" t="s">
        <v>5</v>
      </c>
      <c r="AO728" s="293"/>
      <c r="AP728" s="292" t="s">
        <v>6</v>
      </c>
      <c r="AQ728" s="293"/>
      <c r="AR728" s="292" t="s">
        <v>7</v>
      </c>
      <c r="AS728" s="293"/>
      <c r="AT728" s="292" t="s">
        <v>8</v>
      </c>
      <c r="AU728" s="293"/>
      <c r="AV728" s="292" t="s">
        <v>9</v>
      </c>
      <c r="AW728" s="293"/>
      <c r="AX728" s="292" t="s">
        <v>10</v>
      </c>
      <c r="AY728" s="293"/>
      <c r="AZ728" s="292" t="s">
        <v>11</v>
      </c>
      <c r="BA728" s="293"/>
      <c r="BB728" s="292" t="s">
        <v>12</v>
      </c>
      <c r="BC728" s="293"/>
      <c r="BD728" s="294" t="s">
        <v>40</v>
      </c>
      <c r="BE728" s="295"/>
      <c r="BF728" s="296" t="s">
        <v>41</v>
      </c>
      <c r="BG728" s="297"/>
      <c r="BI728" s="146" t="s">
        <v>22</v>
      </c>
      <c r="BJ728" s="129">
        <f>B728/B746</f>
        <v>8.5700757575757569E-2</v>
      </c>
      <c r="BK728" s="130">
        <f t="shared" ref="BK728" si="13824">C728/C746</f>
        <v>7.0003541494510685E-2</v>
      </c>
      <c r="BL728" s="131">
        <f t="shared" ref="BL728" si="13825">D728/D746</f>
        <v>8.1148564294631714E-2</v>
      </c>
      <c r="BM728" s="132">
        <f t="shared" ref="BM728" si="13826">E728/E746</f>
        <v>5.6517775752051046E-2</v>
      </c>
      <c r="BN728" s="129">
        <f t="shared" ref="BN728" si="13827">F728/F746</f>
        <v>9.900753318187254E-2</v>
      </c>
      <c r="BO728" s="130">
        <f t="shared" ref="BO728" si="13828">G728/G746</f>
        <v>2.9661016949152543E-2</v>
      </c>
      <c r="BP728" s="131">
        <f t="shared" ref="BP728" si="13829">H728/H746</f>
        <v>7.8608368594264219E-2</v>
      </c>
      <c r="BQ728" s="132">
        <f t="shared" ref="BQ728" si="13830">I728/I746</f>
        <v>5.5156064796523116E-2</v>
      </c>
      <c r="BR728" s="129">
        <f t="shared" ref="BR728" si="13831">J728/J746</f>
        <v>5.575326215895611E-2</v>
      </c>
      <c r="BS728" s="130">
        <f t="shared" ref="BS728" si="13832">K728/K746</f>
        <v>0.15792798483891346</v>
      </c>
      <c r="BT728" s="131">
        <f t="shared" ref="BT728" si="13833">L728/L746</f>
        <v>3.6829313890446816E-2</v>
      </c>
      <c r="BU728" s="129">
        <f t="shared" ref="BU728" si="13834">M728/M746</f>
        <v>0.13371721049264235</v>
      </c>
      <c r="BV728" s="133">
        <f t="shared" ref="BV728" si="13835">N728/N746</f>
        <v>5.6752873563218391E-2</v>
      </c>
      <c r="BW728" s="134">
        <f t="shared" ref="BW728" si="13836">O728/O746</f>
        <v>8.9794446447890378E-2</v>
      </c>
      <c r="BX728" s="129">
        <f t="shared" ref="BX728" si="13837">P728/P746</f>
        <v>6.4847462823854049E-2</v>
      </c>
      <c r="BY728" s="130">
        <f t="shared" ref="BY728" si="13838">Q728/Q746</f>
        <v>6.2681369704004647E-2</v>
      </c>
      <c r="BZ728" s="131">
        <f t="shared" ref="BZ728" si="13839">R728/R746</f>
        <v>7.5651302605210427E-2</v>
      </c>
      <c r="CA728" s="132">
        <f t="shared" ref="CA728" si="13840">S728/S746</f>
        <v>5.8172531214528943E-2</v>
      </c>
      <c r="CB728" s="129">
        <f t="shared" ref="CB728" si="13841">T728/T746</f>
        <v>5.2505966587112173E-2</v>
      </c>
      <c r="CC728" s="130">
        <f t="shared" ref="CC728" si="13842">U728/U746</f>
        <v>6.9164265129683003E-2</v>
      </c>
      <c r="CD728" s="131">
        <f t="shared" ref="CD728" si="13843">V728/V746</f>
        <v>3.8090722301248617E-2</v>
      </c>
      <c r="CE728" s="132">
        <f t="shared" ref="CE728" si="13844">W728/W746</f>
        <v>9.7632678322760333E-2</v>
      </c>
      <c r="CF728" s="129">
        <f t="shared" ref="CF728" si="13845">X728/X746</f>
        <v>6.1761341974837972E-2</v>
      </c>
      <c r="CG728" s="130">
        <f t="shared" ref="CG728" si="13846">Y728/Y746</f>
        <v>7.3277578653922745E-2</v>
      </c>
      <c r="CH728" s="131">
        <f t="shared" ref="CH728" si="13847">Z728/Z746</f>
        <v>5.7740820330748385E-2</v>
      </c>
      <c r="CI728" s="129">
        <f t="shared" ref="CI728" si="13848">AA728/AA746</f>
        <v>5.1898388418464898E-2</v>
      </c>
      <c r="CJ728" s="135">
        <f t="shared" ref="CJ728" si="13849">AB728/AB746</f>
        <v>6.6557300210921017E-2</v>
      </c>
      <c r="CK728" s="136">
        <f t="shared" ref="CK728" si="13850">AC728/AC746</f>
        <v>6.8613172977543921E-2</v>
      </c>
    </row>
    <row r="729" spans="1:89" ht="15" thickTop="1" thickBot="1" x14ac:dyDescent="0.3">
      <c r="A729" s="137" t="s">
        <v>23</v>
      </c>
      <c r="B729" s="189">
        <v>318</v>
      </c>
      <c r="C729" s="190">
        <v>405</v>
      </c>
      <c r="D729" s="191">
        <v>129</v>
      </c>
      <c r="E729" s="192">
        <v>113</v>
      </c>
      <c r="F729" s="189">
        <v>462</v>
      </c>
      <c r="G729" s="193">
        <v>264</v>
      </c>
      <c r="H729" s="191">
        <v>538</v>
      </c>
      <c r="I729" s="192">
        <v>575</v>
      </c>
      <c r="J729" s="189">
        <v>76</v>
      </c>
      <c r="K729" s="193">
        <v>102</v>
      </c>
      <c r="L729" s="191">
        <v>163</v>
      </c>
      <c r="M729" s="189">
        <v>327</v>
      </c>
      <c r="N729" s="194">
        <v>572</v>
      </c>
      <c r="O729" s="195">
        <v>741</v>
      </c>
      <c r="P729" s="189">
        <v>334</v>
      </c>
      <c r="Q729" s="193">
        <v>193</v>
      </c>
      <c r="R729" s="191">
        <v>465</v>
      </c>
      <c r="S729" s="192">
        <v>342</v>
      </c>
      <c r="T729" s="189">
        <v>72</v>
      </c>
      <c r="U729" s="193">
        <v>59</v>
      </c>
      <c r="V729" s="191">
        <v>243</v>
      </c>
      <c r="W729" s="192">
        <v>425</v>
      </c>
      <c r="X729" s="189">
        <v>228</v>
      </c>
      <c r="Y729" s="193">
        <v>140</v>
      </c>
      <c r="Z729" s="191">
        <v>551</v>
      </c>
      <c r="AA729" s="189">
        <v>621</v>
      </c>
      <c r="AB729" s="172">
        <f t="shared" si="13686"/>
        <v>4151</v>
      </c>
      <c r="AC729" s="173">
        <f t="shared" si="13687"/>
        <v>4307</v>
      </c>
      <c r="AE729" s="299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5.0189393939393936E-2</v>
      </c>
      <c r="BK729" s="130">
        <f t="shared" ref="BK729" si="13851">C729/C746</f>
        <v>4.7810175894227362E-2</v>
      </c>
      <c r="BL729" s="131">
        <f t="shared" ref="BL729" si="13852">D729/D746</f>
        <v>5.3682896379525592E-2</v>
      </c>
      <c r="BM729" s="132">
        <f t="shared" ref="BM729" si="13853">E729/E746</f>
        <v>3.4336068064418107E-2</v>
      </c>
      <c r="BN729" s="129">
        <f t="shared" ref="BN729" si="13854">F729/F746</f>
        <v>5.5243333731914382E-2</v>
      </c>
      <c r="BO729" s="130">
        <f t="shared" ref="BO729" si="13855">G729/G746</f>
        <v>2.6014978320851399E-2</v>
      </c>
      <c r="BP729" s="131">
        <f t="shared" ref="BP729" si="13856">H729/H746</f>
        <v>5.058768218147626E-2</v>
      </c>
      <c r="BQ729" s="132">
        <f t="shared" ref="BQ729" si="13857">I729/I746</f>
        <v>4.5436586329514028E-2</v>
      </c>
      <c r="BR729" s="129">
        <f t="shared" ref="BR729" si="13858">J729/J746</f>
        <v>4.5077105575326216E-2</v>
      </c>
      <c r="BS729" s="130">
        <f t="shared" ref="BS729" si="13859">K729/K746</f>
        <v>6.4434617814276687E-2</v>
      </c>
      <c r="BT729" s="131">
        <f t="shared" ref="BT729" si="13860">L729/L746</f>
        <v>3.0472985604785941E-2</v>
      </c>
      <c r="BU729" s="129">
        <f t="shared" ref="BU729" si="13861">M729/M746</f>
        <v>6.9737683941138842E-2</v>
      </c>
      <c r="BV729" s="133">
        <f t="shared" ref="BV729" si="13862">N729/N746</f>
        <v>4.5657726692209452E-2</v>
      </c>
      <c r="BW729" s="134">
        <f t="shared" ref="BW729" si="13863">O729/O746</f>
        <v>6.6804904435629281E-2</v>
      </c>
      <c r="BX729" s="129">
        <f t="shared" ref="BX729" si="13864">P729/P746</f>
        <v>5.1203434002759465E-2</v>
      </c>
      <c r="BY729" s="130">
        <f t="shared" ref="BY729" si="13865">Q729/Q746</f>
        <v>3.7337976397755851E-2</v>
      </c>
      <c r="BZ729" s="131">
        <f t="shared" ref="BZ729" si="13866">R729/R746</f>
        <v>5.8241482965931866E-2</v>
      </c>
      <c r="CA729" s="132">
        <f t="shared" ref="CA729" si="13867">S729/S746</f>
        <v>4.8524404086265606E-2</v>
      </c>
      <c r="CB729" s="129">
        <f t="shared" ref="CB729" si="13868">T729/T746</f>
        <v>5.7279236276849645E-2</v>
      </c>
      <c r="CC729" s="130">
        <f t="shared" ref="CC729" si="13869">U729/U746</f>
        <v>5.6676272814601344E-2</v>
      </c>
      <c r="CD729" s="131">
        <f t="shared" ref="CD729" si="13870">V729/V746</f>
        <v>3.8406827880512091E-2</v>
      </c>
      <c r="CE729" s="132">
        <f t="shared" ref="CE729" si="13871">W729/W746</f>
        <v>6.5758935478879774E-2</v>
      </c>
      <c r="CF729" s="129">
        <f t="shared" ref="CF729" si="13872">X729/X746</f>
        <v>4.3461685093404499E-2</v>
      </c>
      <c r="CG729" s="130">
        <f t="shared" ref="CG729" si="13873">Y729/Y746</f>
        <v>5.5754679410593387E-2</v>
      </c>
      <c r="CH729" s="131">
        <f t="shared" ref="CH729" si="13874">Z729/Z746</f>
        <v>5.148089320751191E-2</v>
      </c>
      <c r="CI729" s="129">
        <f t="shared" ref="CI729" si="13875">AA729/AA746</f>
        <v>5.6541928434853866E-2</v>
      </c>
      <c r="CJ729" s="135">
        <f t="shared" ref="CJ729" si="13876">AB729/AB746</f>
        <v>4.8640731192875555E-2</v>
      </c>
      <c r="CK729" s="136">
        <f t="shared" ref="CK729" si="13877">AC729/AC746</f>
        <v>5.0584891477966736E-2</v>
      </c>
    </row>
    <row r="730" spans="1:89" ht="13.5" thickTop="1" x14ac:dyDescent="0.2">
      <c r="A730" s="146" t="s">
        <v>24</v>
      </c>
      <c r="B730" s="203">
        <v>285</v>
      </c>
      <c r="C730" s="197">
        <v>408</v>
      </c>
      <c r="D730" s="198">
        <v>114</v>
      </c>
      <c r="E730" s="199">
        <v>145</v>
      </c>
      <c r="F730" s="196">
        <v>355</v>
      </c>
      <c r="G730" s="200">
        <v>315</v>
      </c>
      <c r="H730" s="198">
        <v>542</v>
      </c>
      <c r="I730" s="199">
        <v>584</v>
      </c>
      <c r="J730" s="196">
        <v>74</v>
      </c>
      <c r="K730" s="200">
        <v>92</v>
      </c>
      <c r="L730" s="198">
        <v>140</v>
      </c>
      <c r="M730" s="196">
        <v>247</v>
      </c>
      <c r="N730" s="201">
        <v>502</v>
      </c>
      <c r="O730" s="204">
        <v>526</v>
      </c>
      <c r="P730" s="196">
        <v>274</v>
      </c>
      <c r="Q730" s="200">
        <v>209</v>
      </c>
      <c r="R730" s="198">
        <v>404</v>
      </c>
      <c r="S730" s="199">
        <v>306</v>
      </c>
      <c r="T730" s="196">
        <v>59</v>
      </c>
      <c r="U730" s="200">
        <v>33</v>
      </c>
      <c r="V730" s="198">
        <v>255</v>
      </c>
      <c r="W730" s="205">
        <v>324</v>
      </c>
      <c r="X730" s="196">
        <v>239</v>
      </c>
      <c r="Y730" s="200">
        <v>110</v>
      </c>
      <c r="Z730" s="198">
        <v>548</v>
      </c>
      <c r="AA730" s="196">
        <v>669</v>
      </c>
      <c r="AB730" s="172">
        <f t="shared" si="13686"/>
        <v>3791</v>
      </c>
      <c r="AC730" s="173">
        <f t="shared" si="13687"/>
        <v>3968</v>
      </c>
      <c r="AE730" s="275" t="str">
        <f>$AE$17</f>
        <v>17:00 - 17:59</v>
      </c>
      <c r="AF730" s="126">
        <f t="shared" ref="AF730:AU732" si="13878">SUMIF($A$9:$A$32,$AE730,B$722:B$745)</f>
        <v>486</v>
      </c>
      <c r="AG730" s="186">
        <f t="shared" si="13878"/>
        <v>953</v>
      </c>
      <c r="AH730" s="127">
        <f t="shared" si="13878"/>
        <v>178</v>
      </c>
      <c r="AI730" s="180">
        <f t="shared" si="13878"/>
        <v>298</v>
      </c>
      <c r="AJ730" s="126">
        <f t="shared" si="13878"/>
        <v>444</v>
      </c>
      <c r="AK730" s="128">
        <f t="shared" si="13878"/>
        <v>1469</v>
      </c>
      <c r="AL730" s="127">
        <f t="shared" si="13878"/>
        <v>925</v>
      </c>
      <c r="AM730" s="180">
        <f t="shared" si="13878"/>
        <v>1174</v>
      </c>
      <c r="AN730" s="126">
        <f t="shared" si="13878"/>
        <v>266</v>
      </c>
      <c r="AO730" s="128">
        <f t="shared" si="13878"/>
        <v>58</v>
      </c>
      <c r="AP730" s="127">
        <f t="shared" si="13878"/>
        <v>583</v>
      </c>
      <c r="AQ730" s="126">
        <f t="shared" si="13878"/>
        <v>260</v>
      </c>
      <c r="AR730" s="179">
        <f t="shared" si="13878"/>
        <v>1323</v>
      </c>
      <c r="AS730" s="181">
        <f t="shared" si="13878"/>
        <v>846</v>
      </c>
      <c r="AT730" s="126">
        <f t="shared" si="13878"/>
        <v>686</v>
      </c>
      <c r="AU730" s="128">
        <f t="shared" si="13878"/>
        <v>408</v>
      </c>
      <c r="AV730" s="127">
        <f t="shared" ref="AP730:BE732" si="13879">SUMIF($A$9:$A$32,$AE730,R$722:R$745)</f>
        <v>726</v>
      </c>
      <c r="AW730" s="180">
        <f t="shared" si="13879"/>
        <v>663</v>
      </c>
      <c r="AX730" s="126">
        <f t="shared" si="13879"/>
        <v>176</v>
      </c>
      <c r="AY730" s="128">
        <f t="shared" si="13879"/>
        <v>45</v>
      </c>
      <c r="AZ730" s="127">
        <f t="shared" si="13879"/>
        <v>647</v>
      </c>
      <c r="BA730" s="180">
        <f t="shared" si="13879"/>
        <v>544</v>
      </c>
      <c r="BB730" s="126">
        <f t="shared" si="13879"/>
        <v>625</v>
      </c>
      <c r="BC730" s="128">
        <f t="shared" si="13879"/>
        <v>136</v>
      </c>
      <c r="BD730" s="184">
        <f t="shared" si="13879"/>
        <v>1089</v>
      </c>
      <c r="BE730" s="185">
        <f t="shared" si="13879"/>
        <v>932</v>
      </c>
      <c r="BF730" s="170">
        <f>AF730+AH730+AJ730+AL730+AN730+AP730+AR730+AT730+AV730+AX730+AZ730+BB730+BD730</f>
        <v>8154</v>
      </c>
      <c r="BG730" s="171">
        <f>AG730+AI730+AK730+AM730+AO730+AQ730+AS730+AU730+AW730+AY730+BA730+BC730+BE730</f>
        <v>7786</v>
      </c>
      <c r="BI730" s="146" t="s">
        <v>24</v>
      </c>
      <c r="BJ730" s="129">
        <f>B730/B746</f>
        <v>4.4981060606060608E-2</v>
      </c>
      <c r="BK730" s="130">
        <f t="shared" ref="BK730" si="13880">C730/C746</f>
        <v>4.8164325345295717E-2</v>
      </c>
      <c r="BL730" s="131">
        <f t="shared" ref="BL730" si="13881">D730/D746</f>
        <v>4.7440699126092382E-2</v>
      </c>
      <c r="BM730" s="132">
        <f t="shared" ref="BM730" si="13882">E730/E746</f>
        <v>4.4059556365846249E-2</v>
      </c>
      <c r="BN730" s="129">
        <f t="shared" ref="BN730" si="13883">F730/F746</f>
        <v>4.2448881980150663E-2</v>
      </c>
      <c r="BO730" s="130">
        <f t="shared" ref="BO730" si="13884">G730/G746</f>
        <v>3.1040599132834055E-2</v>
      </c>
      <c r="BP730" s="131">
        <f t="shared" ref="BP730" si="13885">H730/H746</f>
        <v>5.0963798777621062E-2</v>
      </c>
      <c r="BQ730" s="132">
        <f t="shared" ref="BQ730" si="13886">I730/I746</f>
        <v>4.6147767680758595E-2</v>
      </c>
      <c r="BR730" s="129">
        <f t="shared" ref="BR730" si="13887">J730/J746</f>
        <v>4.3890865954922892E-2</v>
      </c>
      <c r="BS730" s="130">
        <f t="shared" ref="BS730" si="13888">K730/K746</f>
        <v>5.811749842072015E-2</v>
      </c>
      <c r="BT730" s="131">
        <f t="shared" ref="BT730" si="13889">L730/L746</f>
        <v>2.6173116470368293E-2</v>
      </c>
      <c r="BU730" s="129">
        <f t="shared" ref="BU730" si="13890">M730/M746</f>
        <v>5.2676476860737897E-2</v>
      </c>
      <c r="BV730" s="133">
        <f t="shared" ref="BV730" si="13891">N730/N746</f>
        <v>4.0070242656449553E-2</v>
      </c>
      <c r="BW730" s="134">
        <f t="shared" ref="BW730" si="13892">O730/O746</f>
        <v>4.7421565091958169E-2</v>
      </c>
      <c r="BX730" s="129">
        <f t="shared" ref="BX730" si="13893">P730/P746</f>
        <v>4.2005212325617047E-2</v>
      </c>
      <c r="BY730" s="130">
        <f t="shared" ref="BY730" si="13894">Q730/Q746</f>
        <v>4.0433352679435097E-2</v>
      </c>
      <c r="BZ730" s="131">
        <f t="shared" ref="BZ730" si="13895">R730/R746</f>
        <v>5.0601202404809621E-2</v>
      </c>
      <c r="CA730" s="132">
        <f t="shared" ref="CA730" si="13896">S730/S746</f>
        <v>4.3416572077185016E-2</v>
      </c>
      <c r="CB730" s="129">
        <f t="shared" ref="CB730" si="13897">T730/T746</f>
        <v>4.6937151949085126E-2</v>
      </c>
      <c r="CC730" s="130">
        <f t="shared" ref="CC730" si="13898">U730/U746</f>
        <v>3.1700288184438041E-2</v>
      </c>
      <c r="CD730" s="131">
        <f t="shared" ref="CD730" si="13899">V730/V746</f>
        <v>4.0303461356092932E-2</v>
      </c>
      <c r="CE730" s="132">
        <f t="shared" ref="CE730" si="13900">W730/W746</f>
        <v>5.0131517870957758E-2</v>
      </c>
      <c r="CF730" s="129">
        <f t="shared" ref="CF730" si="13901">X730/X746</f>
        <v>4.5558520777735416E-2</v>
      </c>
      <c r="CG730" s="130">
        <f t="shared" ref="CG730" si="13902">Y730/Y746</f>
        <v>4.3807248108323378E-2</v>
      </c>
      <c r="CH730" s="131">
        <f t="shared" ref="CH730" si="13903">Z730/Z746</f>
        <v>5.1200597963187891E-2</v>
      </c>
      <c r="CI730" s="129">
        <f t="shared" ref="CI730" si="13904">AA730/AA746</f>
        <v>6.0912319038514066E-2</v>
      </c>
      <c r="CJ730" s="135">
        <f t="shared" ref="CJ730" si="13905">AB730/AB746</f>
        <v>4.442231075697211E-2</v>
      </c>
      <c r="CK730" s="136">
        <f t="shared" ref="CK730" si="13906">AC730/AC746</f>
        <v>4.6603401296626892E-2</v>
      </c>
    </row>
    <row r="731" spans="1:89" x14ac:dyDescent="0.2">
      <c r="A731" s="137" t="s">
        <v>25</v>
      </c>
      <c r="B731" s="206">
        <v>294</v>
      </c>
      <c r="C731" s="190">
        <v>509</v>
      </c>
      <c r="D731" s="191">
        <v>132</v>
      </c>
      <c r="E731" s="192">
        <v>167</v>
      </c>
      <c r="F731" s="189">
        <v>386</v>
      </c>
      <c r="G731" s="193">
        <v>385</v>
      </c>
      <c r="H731" s="191">
        <v>579</v>
      </c>
      <c r="I731" s="192">
        <v>591</v>
      </c>
      <c r="J731" s="189">
        <v>88</v>
      </c>
      <c r="K731" s="190">
        <v>60</v>
      </c>
      <c r="L731" s="191">
        <v>235</v>
      </c>
      <c r="M731" s="189">
        <v>243</v>
      </c>
      <c r="N731" s="194">
        <v>618</v>
      </c>
      <c r="O731" s="207">
        <v>500</v>
      </c>
      <c r="P731" s="189">
        <v>304</v>
      </c>
      <c r="Q731" s="190">
        <v>204</v>
      </c>
      <c r="R731" s="191">
        <v>484</v>
      </c>
      <c r="S731" s="192">
        <v>321</v>
      </c>
      <c r="T731" s="198">
        <v>36</v>
      </c>
      <c r="U731" s="189">
        <v>35</v>
      </c>
      <c r="V731" s="191">
        <v>285</v>
      </c>
      <c r="W731" s="208">
        <v>352</v>
      </c>
      <c r="X731" s="189">
        <v>246</v>
      </c>
      <c r="Y731" s="193">
        <v>97</v>
      </c>
      <c r="Z731" s="191">
        <v>612</v>
      </c>
      <c r="AA731" s="189">
        <v>652</v>
      </c>
      <c r="AB731" s="172">
        <f t="shared" si="13686"/>
        <v>4299</v>
      </c>
      <c r="AC731" s="173">
        <f t="shared" si="13687"/>
        <v>4116</v>
      </c>
      <c r="AE731" s="277" t="str">
        <f>$AE$18</f>
        <v>18:00 - 18:59</v>
      </c>
      <c r="AF731" s="126">
        <f t="shared" si="13878"/>
        <v>561</v>
      </c>
      <c r="AG731" s="190">
        <f t="shared" si="13878"/>
        <v>775</v>
      </c>
      <c r="AH731" s="191">
        <f t="shared" si="13878"/>
        <v>132</v>
      </c>
      <c r="AI731" s="192">
        <f t="shared" si="13878"/>
        <v>382</v>
      </c>
      <c r="AJ731" s="278">
        <f t="shared" si="13878"/>
        <v>344</v>
      </c>
      <c r="AK731" s="193">
        <f t="shared" si="13878"/>
        <v>1418</v>
      </c>
      <c r="AL731" s="191">
        <f t="shared" si="13878"/>
        <v>795</v>
      </c>
      <c r="AM731" s="192">
        <f t="shared" si="13878"/>
        <v>1365</v>
      </c>
      <c r="AN731" s="278">
        <f t="shared" si="13878"/>
        <v>206</v>
      </c>
      <c r="AO731" s="193">
        <f t="shared" si="13878"/>
        <v>82</v>
      </c>
      <c r="AP731" s="191">
        <f t="shared" si="13879"/>
        <v>817</v>
      </c>
      <c r="AQ731" s="278">
        <f t="shared" si="13879"/>
        <v>188</v>
      </c>
      <c r="AR731" s="194">
        <f t="shared" si="13879"/>
        <v>1236</v>
      </c>
      <c r="AS731" s="195">
        <f t="shared" si="13879"/>
        <v>750</v>
      </c>
      <c r="AT731" s="278">
        <f t="shared" si="13879"/>
        <v>477</v>
      </c>
      <c r="AU731" s="193">
        <f t="shared" si="13879"/>
        <v>456</v>
      </c>
      <c r="AV731" s="191">
        <f t="shared" si="13879"/>
        <v>596</v>
      </c>
      <c r="AW731" s="192">
        <f t="shared" si="13879"/>
        <v>775</v>
      </c>
      <c r="AX731" s="278">
        <f t="shared" si="13879"/>
        <v>98</v>
      </c>
      <c r="AY731" s="193">
        <f t="shared" si="13879"/>
        <v>39</v>
      </c>
      <c r="AZ731" s="191">
        <f t="shared" si="13879"/>
        <v>986</v>
      </c>
      <c r="BA731" s="192">
        <f t="shared" si="13879"/>
        <v>468</v>
      </c>
      <c r="BB731" s="278">
        <f t="shared" si="13879"/>
        <v>455</v>
      </c>
      <c r="BC731" s="193">
        <f t="shared" si="13879"/>
        <v>203</v>
      </c>
      <c r="BD731" s="191">
        <f t="shared" si="13879"/>
        <v>977</v>
      </c>
      <c r="BE731" s="278">
        <f t="shared" si="13879"/>
        <v>934</v>
      </c>
      <c r="BF731" s="172">
        <f>SUM(AF731,AH731,AJ731,AL731,AN731,AP731,AR731,AT731,AV731,AX731,AZ731,BB731,BD731)</f>
        <v>7680</v>
      </c>
      <c r="BG731" s="173">
        <f>SUM(AG731,AI731,AK731,AM731,AO731,AQ731,AS731,AU731,AW731,AY731,BA731,BC731,BE731)</f>
        <v>7835</v>
      </c>
      <c r="BI731" s="137" t="s">
        <v>25</v>
      </c>
      <c r="BJ731" s="129">
        <f>B731/B746</f>
        <v>4.6401515151515152E-2</v>
      </c>
      <c r="BK731" s="130">
        <f t="shared" ref="BK731" si="13907">C731/C746</f>
        <v>6.0087356864596861E-2</v>
      </c>
      <c r="BL731" s="131">
        <f t="shared" ref="BL731" si="13908">D731/D746</f>
        <v>5.4931335830212237E-2</v>
      </c>
      <c r="BM731" s="132">
        <f t="shared" ref="BM731" si="13909">E731/E746</f>
        <v>5.0744454573078093E-2</v>
      </c>
      <c r="BN731" s="129">
        <f t="shared" ref="BN731" si="13910">F731/F746</f>
        <v>4.6155685758699029E-2</v>
      </c>
      <c r="BO731" s="130">
        <f t="shared" ref="BO731" si="13911">G731/G746</f>
        <v>3.7938510051241624E-2</v>
      </c>
      <c r="BP731" s="131">
        <f t="shared" ref="BP731" si="13912">H731/H746</f>
        <v>5.4442877291960505E-2</v>
      </c>
      <c r="BQ731" s="132">
        <f t="shared" ref="BQ731" si="13913">I731/I746</f>
        <v>4.6700908731726588E-2</v>
      </c>
      <c r="BR731" s="129">
        <f t="shared" ref="BR731" si="13914">J731/J746</f>
        <v>5.2194543297746143E-2</v>
      </c>
      <c r="BS731" s="130">
        <f t="shared" ref="BS731" si="13915">K731/K746</f>
        <v>3.7902716361339232E-2</v>
      </c>
      <c r="BT731" s="131">
        <f t="shared" ref="BT731" si="13916">L731/L746</f>
        <v>4.3933445503832491E-2</v>
      </c>
      <c r="BU731" s="129">
        <f t="shared" ref="BU731" si="13917">M731/M746</f>
        <v>5.1823416506717852E-2</v>
      </c>
      <c r="BV731" s="133">
        <f t="shared" ref="BV731" si="13918">N731/N746</f>
        <v>4.9329501915708812E-2</v>
      </c>
      <c r="BW731" s="134">
        <f t="shared" ref="BW731" si="13919">O731/O746</f>
        <v>4.5077533357374681E-2</v>
      </c>
      <c r="BX731" s="129">
        <f t="shared" ref="BX731" si="13920">P731/P746</f>
        <v>4.6604323164188256E-2</v>
      </c>
      <c r="BY731" s="130">
        <f t="shared" ref="BY731" si="13921">Q731/Q746</f>
        <v>3.9466047591410328E-2</v>
      </c>
      <c r="BZ731" s="131">
        <f t="shared" ref="BZ731" si="13922">R731/R746</f>
        <v>6.0621242484969938E-2</v>
      </c>
      <c r="CA731" s="132">
        <f t="shared" ref="CA731" si="13923">S731/S746</f>
        <v>4.5544835414301932E-2</v>
      </c>
      <c r="CB731" s="129">
        <f t="shared" ref="CB731" si="13924">T731/T746</f>
        <v>2.8639618138424822E-2</v>
      </c>
      <c r="CC731" s="130">
        <f t="shared" ref="CC731" si="13925">U731/U746</f>
        <v>3.3621517771373677E-2</v>
      </c>
      <c r="CD731" s="131">
        <f t="shared" ref="CD731" si="13926">V731/V746</f>
        <v>4.5045045045045043E-2</v>
      </c>
      <c r="CE731" s="132">
        <f t="shared" ref="CE731" si="13927">W731/W746</f>
        <v>5.4463871267213367E-2</v>
      </c>
      <c r="CF731" s="129">
        <f t="shared" ref="CF731" si="13928">X731/X746</f>
        <v>4.6892870758673273E-2</v>
      </c>
      <c r="CG731" s="130">
        <f t="shared" ref="CG731" si="13929">Y731/Y746</f>
        <v>3.8630027877339705E-2</v>
      </c>
      <c r="CH731" s="131">
        <f t="shared" ref="CH731" si="13930">Z731/Z746</f>
        <v>5.7180229842100347E-2</v>
      </c>
      <c r="CI731" s="129">
        <f t="shared" ref="CI731" si="13931">AA731/AA746</f>
        <v>5.936447236638441E-2</v>
      </c>
      <c r="CJ731" s="135">
        <f t="shared" ref="CJ731" si="13932">AB731/AB746</f>
        <v>5.0374970705413642E-2</v>
      </c>
      <c r="CK731" s="136">
        <f t="shared" ref="CK731" si="13933">AC731/AC746</f>
        <v>4.8341632998214791E-2</v>
      </c>
    </row>
    <row r="732" spans="1:89" ht="13.5" thickBot="1" x14ac:dyDescent="0.25">
      <c r="A732" s="146" t="s">
        <v>26</v>
      </c>
      <c r="B732" s="203">
        <v>305</v>
      </c>
      <c r="C732" s="197">
        <v>431</v>
      </c>
      <c r="D732" s="198">
        <v>121</v>
      </c>
      <c r="E732" s="199">
        <v>157</v>
      </c>
      <c r="F732" s="196">
        <v>340</v>
      </c>
      <c r="G732" s="200">
        <v>383</v>
      </c>
      <c r="H732" s="198">
        <v>524</v>
      </c>
      <c r="I732" s="199">
        <v>658</v>
      </c>
      <c r="J732" s="196">
        <v>77</v>
      </c>
      <c r="K732" s="197">
        <v>61</v>
      </c>
      <c r="L732" s="198">
        <v>222</v>
      </c>
      <c r="M732" s="196">
        <v>233</v>
      </c>
      <c r="N732" s="201">
        <v>557</v>
      </c>
      <c r="O732" s="204">
        <v>480</v>
      </c>
      <c r="P732" s="196">
        <v>312</v>
      </c>
      <c r="Q732" s="197">
        <v>212</v>
      </c>
      <c r="R732" s="198">
        <v>370</v>
      </c>
      <c r="S732" s="199">
        <v>309</v>
      </c>
      <c r="T732" s="196">
        <v>43</v>
      </c>
      <c r="U732" s="200">
        <v>41</v>
      </c>
      <c r="V732" s="198">
        <v>287</v>
      </c>
      <c r="W732" s="205">
        <v>319</v>
      </c>
      <c r="X732" s="196">
        <v>222</v>
      </c>
      <c r="Y732" s="200">
        <v>126</v>
      </c>
      <c r="Z732" s="198">
        <v>611</v>
      </c>
      <c r="AA732" s="196">
        <v>547</v>
      </c>
      <c r="AB732" s="172">
        <f t="shared" si="13686"/>
        <v>3991</v>
      </c>
      <c r="AC732" s="173">
        <f t="shared" si="13687"/>
        <v>3957</v>
      </c>
      <c r="AE732" s="275">
        <f>$AE$19</f>
        <v>0</v>
      </c>
      <c r="AF732" s="126">
        <f t="shared" si="13878"/>
        <v>0</v>
      </c>
      <c r="AG732" s="197">
        <f t="shared" si="13878"/>
        <v>0</v>
      </c>
      <c r="AH732" s="198">
        <f t="shared" si="13878"/>
        <v>0</v>
      </c>
      <c r="AI732" s="199">
        <f t="shared" si="13878"/>
        <v>0</v>
      </c>
      <c r="AJ732" s="196">
        <f t="shared" si="13878"/>
        <v>0</v>
      </c>
      <c r="AK732" s="200">
        <f t="shared" si="13878"/>
        <v>0</v>
      </c>
      <c r="AL732" s="198">
        <f t="shared" si="13878"/>
        <v>0</v>
      </c>
      <c r="AM732" s="199">
        <f t="shared" si="13878"/>
        <v>0</v>
      </c>
      <c r="AN732" s="196">
        <f t="shared" si="13878"/>
        <v>0</v>
      </c>
      <c r="AO732" s="200">
        <f t="shared" si="13878"/>
        <v>0</v>
      </c>
      <c r="AP732" s="198">
        <f t="shared" si="13879"/>
        <v>0</v>
      </c>
      <c r="AQ732" s="196">
        <f t="shared" si="13879"/>
        <v>0</v>
      </c>
      <c r="AR732" s="201">
        <f t="shared" si="13879"/>
        <v>0</v>
      </c>
      <c r="AS732" s="202">
        <f t="shared" si="13879"/>
        <v>0</v>
      </c>
      <c r="AT732" s="196">
        <f t="shared" si="13879"/>
        <v>0</v>
      </c>
      <c r="AU732" s="200">
        <f t="shared" si="13879"/>
        <v>0</v>
      </c>
      <c r="AV732" s="198">
        <f t="shared" si="13879"/>
        <v>0</v>
      </c>
      <c r="AW732" s="199">
        <f t="shared" si="13879"/>
        <v>0</v>
      </c>
      <c r="AX732" s="196">
        <f t="shared" si="13879"/>
        <v>0</v>
      </c>
      <c r="AY732" s="200">
        <f t="shared" si="13879"/>
        <v>0</v>
      </c>
      <c r="AZ732" s="198">
        <f t="shared" si="13879"/>
        <v>0</v>
      </c>
      <c r="BA732" s="199">
        <f t="shared" si="13879"/>
        <v>0</v>
      </c>
      <c r="BB732" s="196">
        <f t="shared" si="13879"/>
        <v>0</v>
      </c>
      <c r="BC732" s="200">
        <f t="shared" si="13879"/>
        <v>0</v>
      </c>
      <c r="BD732" s="198">
        <f t="shared" si="13879"/>
        <v>0</v>
      </c>
      <c r="BE732" s="196">
        <f t="shared" si="13879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4.8137626262626264E-2</v>
      </c>
      <c r="BK732" s="130">
        <f t="shared" ref="BK732" si="13934">C732/C746</f>
        <v>5.0879471136819739E-2</v>
      </c>
      <c r="BL732" s="131">
        <f t="shared" ref="BL732" si="13935">D732/D746</f>
        <v>5.0353724511027882E-2</v>
      </c>
      <c r="BM732" s="132">
        <f t="shared" ref="BM732" si="13936">E732/E746</f>
        <v>4.7705864478881796E-2</v>
      </c>
      <c r="BN732" s="129">
        <f t="shared" ref="BN732" si="13937">F732/F746</f>
        <v>4.0655267248595001E-2</v>
      </c>
      <c r="BO732" s="130">
        <f t="shared" ref="BO732" si="13938">G732/G746</f>
        <v>3.7741426882144262E-2</v>
      </c>
      <c r="BP732" s="131">
        <f t="shared" ref="BP732" si="13939">H732/H746</f>
        <v>4.9271274094969439E-2</v>
      </c>
      <c r="BQ732" s="132">
        <f t="shared" ref="BQ732" si="13940">I732/I746</f>
        <v>5.1995258790991705E-2</v>
      </c>
      <c r="BR732" s="129">
        <f t="shared" ref="BR732" si="13941">J732/J746</f>
        <v>4.5670225385527875E-2</v>
      </c>
      <c r="BS732" s="130">
        <f t="shared" ref="BS732" si="13942">K732/K746</f>
        <v>3.8534428300694881E-2</v>
      </c>
      <c r="BT732" s="131">
        <f t="shared" ref="BT732" si="13943">L732/L746</f>
        <v>4.1503084688726863E-2</v>
      </c>
      <c r="BU732" s="129">
        <f t="shared" ref="BU732" si="13944">M732/M746</f>
        <v>4.9690765621667736E-2</v>
      </c>
      <c r="BV732" s="133">
        <f t="shared" ref="BV732" si="13945">N732/N746</f>
        <v>4.4460408684546614E-2</v>
      </c>
      <c r="BW732" s="134">
        <f t="shared" ref="BW732" si="13946">O732/O746</f>
        <v>4.3274432023079699E-2</v>
      </c>
      <c r="BX732" s="129">
        <f t="shared" ref="BX732" si="13947">P732/P746</f>
        <v>4.7830752721140582E-2</v>
      </c>
      <c r="BY732" s="130">
        <f t="shared" ref="BY732" si="13948">Q732/Q746</f>
        <v>4.1013735732249951E-2</v>
      </c>
      <c r="BZ732" s="131">
        <f t="shared" ref="BZ732" si="13949">R732/R746</f>
        <v>4.6342685370741481E-2</v>
      </c>
      <c r="CA732" s="132">
        <f t="shared" ref="CA732" si="13950">S732/S746</f>
        <v>4.3842224744608402E-2</v>
      </c>
      <c r="CB732" s="129">
        <f t="shared" ref="CB732" si="13951">T732/T746</f>
        <v>3.4208432776451872E-2</v>
      </c>
      <c r="CC732" s="130">
        <f t="shared" ref="CC732" si="13952">U732/U746</f>
        <v>3.9385206532180597E-2</v>
      </c>
      <c r="CD732" s="131">
        <f t="shared" ref="CD732" si="13953">V732/V746</f>
        <v>4.5361150624308517E-2</v>
      </c>
      <c r="CE732" s="132">
        <f t="shared" ref="CE732" si="13954">W732/W746</f>
        <v>4.9357883335912116E-2</v>
      </c>
      <c r="CF732" s="129">
        <f t="shared" ref="CF732" si="13955">X732/X746</f>
        <v>4.2317956538314903E-2</v>
      </c>
      <c r="CG732" s="130">
        <f t="shared" ref="CG732" si="13956">Y732/Y746</f>
        <v>5.0179211469534052E-2</v>
      </c>
      <c r="CH732" s="131">
        <f t="shared" ref="CH732" si="13957">Z732/Z746</f>
        <v>5.7086798093992336E-2</v>
      </c>
      <c r="CI732" s="129">
        <f t="shared" ref="CI732" si="13958">AA732/AA746</f>
        <v>4.980424292087772E-2</v>
      </c>
      <c r="CJ732" s="135">
        <f t="shared" ref="CJ732" si="13959">AB732/AB746</f>
        <v>4.6765877665807358E-2</v>
      </c>
      <c r="CK732" s="136">
        <f t="shared" ref="CK732" si="13960">AC732/AC746</f>
        <v>4.6474208399887251E-2</v>
      </c>
    </row>
    <row r="733" spans="1:89" ht="14.25" thickTop="1" thickBot="1" x14ac:dyDescent="0.25">
      <c r="A733" s="137" t="s">
        <v>27</v>
      </c>
      <c r="B733" s="206">
        <v>275</v>
      </c>
      <c r="C733" s="190">
        <v>507</v>
      </c>
      <c r="D733" s="191">
        <v>123</v>
      </c>
      <c r="E733" s="192">
        <v>200</v>
      </c>
      <c r="F733" s="189">
        <v>351</v>
      </c>
      <c r="G733" s="193">
        <v>439</v>
      </c>
      <c r="H733" s="191">
        <v>526</v>
      </c>
      <c r="I733" s="192">
        <v>699</v>
      </c>
      <c r="J733" s="189">
        <v>75</v>
      </c>
      <c r="K733" s="190">
        <v>61</v>
      </c>
      <c r="L733" s="191">
        <v>281</v>
      </c>
      <c r="M733" s="189">
        <v>189</v>
      </c>
      <c r="N733" s="194">
        <v>613</v>
      </c>
      <c r="O733" s="207">
        <v>441</v>
      </c>
      <c r="P733" s="189">
        <v>371</v>
      </c>
      <c r="Q733" s="190">
        <v>239</v>
      </c>
      <c r="R733" s="191">
        <v>426</v>
      </c>
      <c r="S733" s="192">
        <v>322</v>
      </c>
      <c r="T733" s="189">
        <v>64</v>
      </c>
      <c r="U733" s="193">
        <v>33</v>
      </c>
      <c r="V733" s="191">
        <v>358</v>
      </c>
      <c r="W733" s="208">
        <v>356</v>
      </c>
      <c r="X733" s="189">
        <v>235</v>
      </c>
      <c r="Y733" s="193">
        <v>93</v>
      </c>
      <c r="Z733" s="191">
        <v>625</v>
      </c>
      <c r="AA733" s="189">
        <v>595</v>
      </c>
      <c r="AB733" s="172">
        <f t="shared" si="13686"/>
        <v>4323</v>
      </c>
      <c r="AC733" s="173">
        <f t="shared" si="13687"/>
        <v>4174</v>
      </c>
      <c r="AE733" s="269" t="s">
        <v>13</v>
      </c>
      <c r="AF733" s="20">
        <f t="shared" ref="AF733:BG733" si="13961">SUM(AF730:AF732)</f>
        <v>1047</v>
      </c>
      <c r="AG733" s="21">
        <f t="shared" si="13961"/>
        <v>1728</v>
      </c>
      <c r="AH733" s="20">
        <f t="shared" si="13961"/>
        <v>310</v>
      </c>
      <c r="AI733" s="21">
        <f t="shared" si="13961"/>
        <v>680</v>
      </c>
      <c r="AJ733" s="20">
        <f t="shared" si="13961"/>
        <v>788</v>
      </c>
      <c r="AK733" s="21">
        <f t="shared" si="13961"/>
        <v>2887</v>
      </c>
      <c r="AL733" s="20">
        <f t="shared" si="13961"/>
        <v>1720</v>
      </c>
      <c r="AM733" s="21">
        <f t="shared" si="13961"/>
        <v>2539</v>
      </c>
      <c r="AN733" s="20">
        <f t="shared" si="13961"/>
        <v>472</v>
      </c>
      <c r="AO733" s="21">
        <f t="shared" si="13961"/>
        <v>140</v>
      </c>
      <c r="AP733" s="20">
        <f t="shared" si="13961"/>
        <v>1400</v>
      </c>
      <c r="AQ733" s="21">
        <f t="shared" si="13961"/>
        <v>448</v>
      </c>
      <c r="AR733" s="20">
        <f t="shared" si="13961"/>
        <v>2559</v>
      </c>
      <c r="AS733" s="21">
        <f t="shared" si="13961"/>
        <v>1596</v>
      </c>
      <c r="AT733" s="20">
        <f t="shared" si="13961"/>
        <v>1163</v>
      </c>
      <c r="AU733" s="21">
        <f t="shared" si="13961"/>
        <v>864</v>
      </c>
      <c r="AV733" s="20">
        <f t="shared" si="13961"/>
        <v>1322</v>
      </c>
      <c r="AW733" s="21">
        <f t="shared" si="13961"/>
        <v>1438</v>
      </c>
      <c r="AX733" s="20">
        <f t="shared" si="13961"/>
        <v>274</v>
      </c>
      <c r="AY733" s="21">
        <f t="shared" si="13961"/>
        <v>84</v>
      </c>
      <c r="AZ733" s="20">
        <f t="shared" si="13961"/>
        <v>1633</v>
      </c>
      <c r="BA733" s="21">
        <f t="shared" si="13961"/>
        <v>1012</v>
      </c>
      <c r="BB733" s="20">
        <f t="shared" si="13961"/>
        <v>1080</v>
      </c>
      <c r="BC733" s="21">
        <f t="shared" si="13961"/>
        <v>339</v>
      </c>
      <c r="BD733" s="20">
        <f t="shared" si="13961"/>
        <v>2066</v>
      </c>
      <c r="BE733" s="21">
        <f t="shared" si="13961"/>
        <v>1866</v>
      </c>
      <c r="BF733" s="174">
        <f t="shared" si="13961"/>
        <v>15834</v>
      </c>
      <c r="BG733" s="175">
        <f t="shared" si="13961"/>
        <v>15621</v>
      </c>
      <c r="BI733" s="137" t="s">
        <v>27</v>
      </c>
      <c r="BJ733" s="129">
        <f>B733/B746</f>
        <v>4.3402777777777776E-2</v>
      </c>
      <c r="BK733" s="130">
        <f t="shared" ref="BK733" si="13962">C733/C746</f>
        <v>5.9851257230551291E-2</v>
      </c>
      <c r="BL733" s="131">
        <f t="shared" ref="BL733" si="13963">D733/D746</f>
        <v>5.118601747815231E-2</v>
      </c>
      <c r="BM733" s="132">
        <f t="shared" ref="BM733" si="13964">E733/E746</f>
        <v>6.0771801883925856E-2</v>
      </c>
      <c r="BN733" s="129">
        <f t="shared" ref="BN733" si="13965">F733/F746</f>
        <v>4.1970584718402489E-2</v>
      </c>
      <c r="BO733" s="130">
        <f t="shared" ref="BO733" si="13966">G733/G746</f>
        <v>4.3259755616870323E-2</v>
      </c>
      <c r="BP733" s="131">
        <f t="shared" ref="BP733" si="13967">H733/H746</f>
        <v>4.9459332393041844E-2</v>
      </c>
      <c r="BQ733" s="132">
        <f t="shared" ref="BQ733" si="13968">I733/I746</f>
        <v>5.5235084946661399E-2</v>
      </c>
      <c r="BR733" s="129">
        <f t="shared" ref="BR733" si="13969">J733/J746</f>
        <v>4.4483985765124558E-2</v>
      </c>
      <c r="BS733" s="130">
        <f t="shared" ref="BS733" si="13970">K733/K746</f>
        <v>3.8534428300694881E-2</v>
      </c>
      <c r="BT733" s="131">
        <f t="shared" ref="BT733" si="13971">L733/L746</f>
        <v>5.2533183772667788E-2</v>
      </c>
      <c r="BU733" s="129">
        <f t="shared" ref="BU733" si="13972">M733/M746</f>
        <v>4.0307101727447218E-2</v>
      </c>
      <c r="BV733" s="133">
        <f t="shared" ref="BV733" si="13973">N733/N746</f>
        <v>4.8930395913154533E-2</v>
      </c>
      <c r="BW733" s="134">
        <f t="shared" ref="BW733" si="13974">O733/O746</f>
        <v>3.9758384421204475E-2</v>
      </c>
      <c r="BX733" s="129">
        <f t="shared" ref="BX733" si="13975">P733/P746</f>
        <v>5.6875670703663957E-2</v>
      </c>
      <c r="BY733" s="130">
        <f t="shared" ref="BY733" si="13976">Q733/Q746</f>
        <v>4.6237183207583674E-2</v>
      </c>
      <c r="BZ733" s="131">
        <f t="shared" ref="BZ733" si="13977">R733/R746</f>
        <v>5.3356713426853705E-2</v>
      </c>
      <c r="CA733" s="132">
        <f t="shared" ref="CA733" si="13978">S733/S746</f>
        <v>4.5686719636776389E-2</v>
      </c>
      <c r="CB733" s="129">
        <f t="shared" ref="CB733" si="13979">T733/T746</f>
        <v>5.0914876690533017E-2</v>
      </c>
      <c r="CC733" s="130">
        <f t="shared" ref="CC733" si="13980">U733/U746</f>
        <v>3.1700288184438041E-2</v>
      </c>
      <c r="CD733" s="131">
        <f t="shared" ref="CD733" si="13981">V733/V746</f>
        <v>5.6582898688161846E-2</v>
      </c>
      <c r="CE733" s="132">
        <f t="shared" ref="CE733" si="13982">W733/W746</f>
        <v>5.5082778895249887E-2</v>
      </c>
      <c r="CF733" s="129">
        <f t="shared" ref="CF733" si="13983">X733/X746</f>
        <v>4.4796035074342357E-2</v>
      </c>
      <c r="CG733" s="130">
        <f t="shared" ref="CG733" si="13984">Y733/Y746</f>
        <v>3.7037037037037035E-2</v>
      </c>
      <c r="CH733" s="131">
        <f t="shared" ref="CH733" si="13985">Z733/Z746</f>
        <v>5.8394842567504435E-2</v>
      </c>
      <c r="CI733" s="129">
        <f t="shared" ref="CI733" si="13986">AA733/AA746</f>
        <v>5.417463352453792E-2</v>
      </c>
      <c r="CJ733" s="135">
        <f t="shared" ref="CJ733" si="13987">AB733/AB746</f>
        <v>5.065619873447387E-2</v>
      </c>
      <c r="CK733" s="136">
        <f t="shared" ref="CK733" si="13988">AC733/AC746</f>
        <v>4.9022831908296531E-2</v>
      </c>
    </row>
    <row r="734" spans="1:89" ht="13.5" thickTop="1" x14ac:dyDescent="0.2">
      <c r="A734" s="146" t="s">
        <v>28</v>
      </c>
      <c r="B734" s="203">
        <v>347</v>
      </c>
      <c r="C734" s="197">
        <v>499</v>
      </c>
      <c r="D734" s="198">
        <v>155</v>
      </c>
      <c r="E734" s="199">
        <v>173</v>
      </c>
      <c r="F734" s="196">
        <v>401</v>
      </c>
      <c r="G734" s="200">
        <v>619</v>
      </c>
      <c r="H734" s="198">
        <v>577</v>
      </c>
      <c r="I734" s="199">
        <v>911</v>
      </c>
      <c r="J734" s="196">
        <v>100</v>
      </c>
      <c r="K734" s="197">
        <v>46</v>
      </c>
      <c r="L734" s="198">
        <v>360</v>
      </c>
      <c r="M734" s="196">
        <v>209</v>
      </c>
      <c r="N734" s="201">
        <v>869</v>
      </c>
      <c r="O734" s="204">
        <v>514</v>
      </c>
      <c r="P734" s="196">
        <v>482</v>
      </c>
      <c r="Q734" s="197">
        <v>272</v>
      </c>
      <c r="R734" s="198">
        <v>413</v>
      </c>
      <c r="S734" s="199">
        <v>380</v>
      </c>
      <c r="T734" s="196">
        <v>90</v>
      </c>
      <c r="U734" s="200">
        <v>34</v>
      </c>
      <c r="V734" s="198">
        <v>396</v>
      </c>
      <c r="W734" s="205">
        <v>379</v>
      </c>
      <c r="X734" s="196">
        <v>350</v>
      </c>
      <c r="Y734" s="200">
        <v>91</v>
      </c>
      <c r="Z734" s="198">
        <v>673</v>
      </c>
      <c r="AA734" s="196">
        <v>668</v>
      </c>
      <c r="AB734" s="172">
        <f t="shared" si="13686"/>
        <v>5213</v>
      </c>
      <c r="AC734" s="173">
        <f t="shared" si="13687"/>
        <v>4795</v>
      </c>
      <c r="BI734" s="146" t="s">
        <v>28</v>
      </c>
      <c r="BJ734" s="129">
        <f>B734/B746</f>
        <v>5.4766414141414144E-2</v>
      </c>
      <c r="BK734" s="130">
        <f t="shared" ref="BK734" si="13989">C734/C746</f>
        <v>5.8906858694369027E-2</v>
      </c>
      <c r="BL734" s="131">
        <f t="shared" ref="BL734" si="13990">D734/D746</f>
        <v>6.450270495214315E-2</v>
      </c>
      <c r="BM734" s="132">
        <f t="shared" ref="BM734" si="13991">E734/E746</f>
        <v>5.256760862959587E-2</v>
      </c>
      <c r="BN734" s="129">
        <f t="shared" ref="BN734" si="13992">F734/F746</f>
        <v>4.7949300490254691E-2</v>
      </c>
      <c r="BO734" s="130">
        <f t="shared" ref="BO734" si="13993">G734/G746</f>
        <v>6.0997240835632634E-2</v>
      </c>
      <c r="BP734" s="131">
        <f t="shared" ref="BP734" si="13994">H734/H746</f>
        <v>5.4254818993888107E-2</v>
      </c>
      <c r="BQ734" s="132">
        <f t="shared" ref="BQ734" si="13995">I734/I746</f>
        <v>7.1987356775977868E-2</v>
      </c>
      <c r="BR734" s="129">
        <f t="shared" ref="BR734" si="13996">J734/J746</f>
        <v>5.9311981020166077E-2</v>
      </c>
      <c r="BS734" s="130">
        <f t="shared" ref="BS734" si="13997">K734/K746</f>
        <v>2.9058749210360075E-2</v>
      </c>
      <c r="BT734" s="131">
        <f t="shared" ref="BT734" si="13998">L734/L746</f>
        <v>6.7302299495232754E-2</v>
      </c>
      <c r="BU734" s="129">
        <f t="shared" ref="BU734" si="13999">M734/M746</f>
        <v>4.4572403497547451E-2</v>
      </c>
      <c r="BV734" s="133">
        <f t="shared" ref="BV734" si="14000">N734/N746</f>
        <v>6.9364623243933582E-2</v>
      </c>
      <c r="BW734" s="134">
        <f t="shared" ref="BW734" si="14001">O734/O746</f>
        <v>4.6339704291381179E-2</v>
      </c>
      <c r="BX734" s="129">
        <f t="shared" ref="BX734" si="14002">P734/P746</f>
        <v>7.3892380806377431E-2</v>
      </c>
      <c r="BY734" s="130">
        <f t="shared" ref="BY734" si="14003">Q734/Q746</f>
        <v>5.262139678854711E-2</v>
      </c>
      <c r="BZ734" s="131">
        <f t="shared" ref="BZ734" si="14004">R734/R746</f>
        <v>5.1728456913827658E-2</v>
      </c>
      <c r="CA734" s="132">
        <f t="shared" ref="CA734" si="14005">S734/S746</f>
        <v>5.3916004540295118E-2</v>
      </c>
      <c r="CB734" s="129">
        <f t="shared" ref="CB734" si="14006">T734/T746</f>
        <v>7.1599045346062054E-2</v>
      </c>
      <c r="CC734" s="130">
        <f t="shared" ref="CC734" si="14007">U734/U746</f>
        <v>3.2660902977905859E-2</v>
      </c>
      <c r="CD734" s="131">
        <f t="shared" ref="CD734" si="14008">V734/V746</f>
        <v>6.2588904694167849E-2</v>
      </c>
      <c r="CE734" s="132">
        <f t="shared" ref="CE734" si="14009">W734/W746</f>
        <v>5.8641497756459847E-2</v>
      </c>
      <c r="CF734" s="129">
        <f t="shared" ref="CF734" si="14010">X734/X746</f>
        <v>6.6717499046892864E-2</v>
      </c>
      <c r="CG734" s="130">
        <f t="shared" ref="CG734" si="14011">Y734/Y746</f>
        <v>3.6240541616885703E-2</v>
      </c>
      <c r="CH734" s="131">
        <f t="shared" ref="CH734" si="14012">Z734/Z746</f>
        <v>6.2879566476688784E-2</v>
      </c>
      <c r="CI734" s="129">
        <f t="shared" ref="CI734" si="14013">AA734/AA746</f>
        <v>6.0821269234271148E-2</v>
      </c>
      <c r="CJ734" s="135">
        <f t="shared" ref="CJ734" si="14014">AB734/AB746</f>
        <v>6.108507147879072E-2</v>
      </c>
      <c r="CK734" s="136">
        <f t="shared" ref="CK734" si="14015">AC734/AC746</f>
        <v>5.6316358169688996E-2</v>
      </c>
    </row>
    <row r="735" spans="1:89" x14ac:dyDescent="0.2">
      <c r="A735" s="137" t="s">
        <v>29</v>
      </c>
      <c r="B735" s="206">
        <v>443</v>
      </c>
      <c r="C735" s="190">
        <v>703</v>
      </c>
      <c r="D735" s="191">
        <v>209</v>
      </c>
      <c r="E735" s="192">
        <v>261</v>
      </c>
      <c r="F735" s="189">
        <v>515</v>
      </c>
      <c r="G735" s="193">
        <v>1175</v>
      </c>
      <c r="H735" s="191">
        <v>792</v>
      </c>
      <c r="I735" s="192">
        <v>1201</v>
      </c>
      <c r="J735" s="189">
        <v>156</v>
      </c>
      <c r="K735" s="190">
        <v>62</v>
      </c>
      <c r="L735" s="191">
        <v>527</v>
      </c>
      <c r="M735" s="189">
        <v>174</v>
      </c>
      <c r="N735" s="194">
        <v>1152</v>
      </c>
      <c r="O735" s="207">
        <v>657</v>
      </c>
      <c r="P735" s="189">
        <v>652</v>
      </c>
      <c r="Q735" s="190">
        <v>372</v>
      </c>
      <c r="R735" s="191">
        <v>754</v>
      </c>
      <c r="S735" s="192">
        <v>586</v>
      </c>
      <c r="T735" s="189">
        <v>163</v>
      </c>
      <c r="U735" s="193">
        <v>43</v>
      </c>
      <c r="V735" s="191">
        <v>657</v>
      </c>
      <c r="W735" s="208">
        <v>453</v>
      </c>
      <c r="X735" s="189">
        <v>544</v>
      </c>
      <c r="Y735" s="193">
        <v>122</v>
      </c>
      <c r="Z735" s="191">
        <v>973</v>
      </c>
      <c r="AA735" s="189">
        <v>966</v>
      </c>
      <c r="AB735" s="172">
        <f t="shared" si="13686"/>
        <v>7537</v>
      </c>
      <c r="AC735" s="173">
        <f t="shared" si="13687"/>
        <v>6775</v>
      </c>
      <c r="BI735" s="137" t="s">
        <v>29</v>
      </c>
      <c r="BJ735" s="129">
        <f>B735/B746</f>
        <v>6.9917929292929296E-2</v>
      </c>
      <c r="BK735" s="130">
        <f t="shared" ref="BK735" si="14016">C735/C746</f>
        <v>8.2989021367016885E-2</v>
      </c>
      <c r="BL735" s="131">
        <f t="shared" ref="BL735" si="14017">D735/D746</f>
        <v>8.69746150645027E-2</v>
      </c>
      <c r="BM735" s="132">
        <f t="shared" ref="BM735" si="14018">E735/E746</f>
        <v>7.9307201458523241E-2</v>
      </c>
      <c r="BN735" s="129">
        <f t="shared" ref="BN735" si="14019">F735/F746</f>
        <v>6.1580772450077724E-2</v>
      </c>
      <c r="BO735" s="130">
        <f t="shared" ref="BO735" si="14020">G735/G746</f>
        <v>0.11578636184469847</v>
      </c>
      <c r="BP735" s="131">
        <f t="shared" ref="BP735" si="14021">H735/H746</f>
        <v>7.4471086036671366E-2</v>
      </c>
      <c r="BQ735" s="132">
        <f t="shared" ref="BQ735" si="14022">I735/I746</f>
        <v>9.4903200316080599E-2</v>
      </c>
      <c r="BR735" s="129">
        <f t="shared" ref="BR735" si="14023">J735/J746</f>
        <v>9.2526690391459068E-2</v>
      </c>
      <c r="BS735" s="130">
        <f t="shared" ref="BS735" si="14024">K735/K746</f>
        <v>3.9166140240050537E-2</v>
      </c>
      <c r="BT735" s="131">
        <f t="shared" ref="BT735" si="14025">L735/L746</f>
        <v>9.8523088427743502E-2</v>
      </c>
      <c r="BU735" s="129">
        <f t="shared" ref="BU735" si="14026">M735/M746</f>
        <v>3.7108125399872044E-2</v>
      </c>
      <c r="BV735" s="133">
        <f t="shared" ref="BV735" si="14027">N735/N746</f>
        <v>9.1954022988505746E-2</v>
      </c>
      <c r="BW735" s="134">
        <f t="shared" ref="BW735" si="14028">O735/O746</f>
        <v>5.9231878831590333E-2</v>
      </c>
      <c r="BX735" s="129">
        <f t="shared" ref="BX735" si="14029">P735/P746</f>
        <v>9.9954008891614293E-2</v>
      </c>
      <c r="BY735" s="130">
        <f t="shared" ref="BY735" si="14030">Q735/Q746</f>
        <v>7.1967498549042372E-2</v>
      </c>
      <c r="BZ735" s="131">
        <f t="shared" ref="BZ735" si="14031">R735/R746</f>
        <v>9.4438877755511019E-2</v>
      </c>
      <c r="CA735" s="132">
        <f t="shared" ref="CA735" si="14032">S735/S746</f>
        <v>8.3144154370034057E-2</v>
      </c>
      <c r="CB735" s="129">
        <f t="shared" ref="CB735" si="14033">T735/T746</f>
        <v>0.12967382657120127</v>
      </c>
      <c r="CC735" s="130">
        <f t="shared" ref="CC735" si="14034">U735/U746</f>
        <v>4.1306436119116233E-2</v>
      </c>
      <c r="CD735" s="131">
        <f t="shared" ref="CD735" si="14035">V735/V746</f>
        <v>0.10384068278805121</v>
      </c>
      <c r="CE735" s="132">
        <f t="shared" ref="CE735" si="14036">W735/W746</f>
        <v>7.0091288875135382E-2</v>
      </c>
      <c r="CF735" s="129">
        <f t="shared" ref="CF735" si="14037">X735/X746</f>
        <v>0.10369805566145635</v>
      </c>
      <c r="CG735" s="130">
        <f t="shared" ref="CG735" si="14038">Y735/Y746</f>
        <v>4.8586220629231382E-2</v>
      </c>
      <c r="CH735" s="131">
        <f t="shared" ref="CH735" si="14039">Z735/Z746</f>
        <v>9.0909090909090912E-2</v>
      </c>
      <c r="CI735" s="129">
        <f t="shared" ref="CI735" si="14040">AA735/AA746</f>
        <v>8.7954110898661564E-2</v>
      </c>
      <c r="CJ735" s="135">
        <f t="shared" ref="CJ735" si="14041">AB735/AB746</f>
        <v>8.8317318959456298E-2</v>
      </c>
      <c r="CK735" s="136">
        <f t="shared" ref="CK735" si="14042">AC735/AC746</f>
        <v>7.9571079582824389E-2</v>
      </c>
    </row>
    <row r="736" spans="1:89" x14ac:dyDescent="0.2">
      <c r="A736" s="146" t="s">
        <v>30</v>
      </c>
      <c r="B736" s="203">
        <v>486</v>
      </c>
      <c r="C736" s="197">
        <v>953</v>
      </c>
      <c r="D736" s="198">
        <v>178</v>
      </c>
      <c r="E736" s="199">
        <v>298</v>
      </c>
      <c r="F736" s="196">
        <v>444</v>
      </c>
      <c r="G736" s="200">
        <v>1469</v>
      </c>
      <c r="H736" s="198">
        <v>925</v>
      </c>
      <c r="I736" s="199">
        <v>1174</v>
      </c>
      <c r="J736" s="196">
        <v>266</v>
      </c>
      <c r="K736" s="197">
        <v>58</v>
      </c>
      <c r="L736" s="198">
        <v>583</v>
      </c>
      <c r="M736" s="196">
        <v>260</v>
      </c>
      <c r="N736" s="201">
        <v>1323</v>
      </c>
      <c r="O736" s="204">
        <v>846</v>
      </c>
      <c r="P736" s="196">
        <v>686</v>
      </c>
      <c r="Q736" s="197">
        <v>408</v>
      </c>
      <c r="R736" s="198">
        <v>726</v>
      </c>
      <c r="S736" s="199">
        <v>663</v>
      </c>
      <c r="T736" s="196">
        <v>176</v>
      </c>
      <c r="U736" s="200">
        <v>45</v>
      </c>
      <c r="V736" s="198">
        <v>647</v>
      </c>
      <c r="W736" s="205">
        <v>544</v>
      </c>
      <c r="X736" s="196">
        <v>625</v>
      </c>
      <c r="Y736" s="200">
        <v>136</v>
      </c>
      <c r="Z736" s="198">
        <v>1089</v>
      </c>
      <c r="AA736" s="196">
        <v>932</v>
      </c>
      <c r="AB736" s="172">
        <f t="shared" si="13686"/>
        <v>8154</v>
      </c>
      <c r="AC736" s="173">
        <f t="shared" si="13687"/>
        <v>7786</v>
      </c>
      <c r="BI736" s="146" t="s">
        <v>30</v>
      </c>
      <c r="BJ736" s="129">
        <f>B736/B746</f>
        <v>7.6704545454545456E-2</v>
      </c>
      <c r="BK736" s="130">
        <f t="shared" ref="BK736" si="14043">C736/C746</f>
        <v>0.11250147562271279</v>
      </c>
      <c r="BL736" s="131">
        <f t="shared" ref="BL736" si="14044">D736/D746</f>
        <v>7.407407407407407E-2</v>
      </c>
      <c r="BM736" s="132">
        <f t="shared" ref="BM736" si="14045">E736/E746</f>
        <v>9.0549984807049524E-2</v>
      </c>
      <c r="BN736" s="129">
        <f t="shared" ref="BN736" si="14046">F736/F746</f>
        <v>5.3090996054047587E-2</v>
      </c>
      <c r="BO736" s="130">
        <f t="shared" ref="BO736" si="14047">G736/G746</f>
        <v>0.14475758770201025</v>
      </c>
      <c r="BP736" s="131">
        <f t="shared" ref="BP736" si="14048">H736/H746</f>
        <v>8.6976962858486134E-2</v>
      </c>
      <c r="BQ736" s="132">
        <f t="shared" ref="BQ736" si="14049">I736/I746</f>
        <v>9.27696562623469E-2</v>
      </c>
      <c r="BR736" s="129">
        <f t="shared" ref="BR736" si="14050">J736/J746</f>
        <v>0.15776986951364175</v>
      </c>
      <c r="BS736" s="130">
        <f t="shared" ref="BS736" si="14051">K736/K746</f>
        <v>3.6639292482627921E-2</v>
      </c>
      <c r="BT736" s="131">
        <f t="shared" ref="BT736" si="14052">L736/L746</f>
        <v>0.10899233501589083</v>
      </c>
      <c r="BU736" s="129">
        <f t="shared" ref="BU736" si="14053">M736/M746</f>
        <v>5.5448923011303053E-2</v>
      </c>
      <c r="BV736" s="133">
        <f t="shared" ref="BV736" si="14054">N736/N746</f>
        <v>0.10560344827586207</v>
      </c>
      <c r="BW736" s="134">
        <f t="shared" ref="BW736" si="14055">O736/O746</f>
        <v>7.6271186440677971E-2</v>
      </c>
      <c r="BX736" s="129">
        <f t="shared" ref="BX736" si="14056">P736/P746</f>
        <v>0.10516633450866165</v>
      </c>
      <c r="BY736" s="130">
        <f t="shared" ref="BY736" si="14057">Q736/Q746</f>
        <v>7.8932095182820655E-2</v>
      </c>
      <c r="BZ736" s="131">
        <f t="shared" ref="BZ736" si="14058">R736/R746</f>
        <v>9.0931863727454904E-2</v>
      </c>
      <c r="CA736" s="132">
        <f t="shared" ref="CA736" si="14059">S736/S746</f>
        <v>9.4069239500567531E-2</v>
      </c>
      <c r="CB736" s="129">
        <f t="shared" ref="CB736" si="14060">T736/T746</f>
        <v>0.14001591089896578</v>
      </c>
      <c r="CC736" s="130">
        <f t="shared" ref="CC736" si="14061">U736/U746</f>
        <v>4.3227665706051875E-2</v>
      </c>
      <c r="CD736" s="131">
        <f t="shared" ref="CD736" si="14062">V736/V746</f>
        <v>0.10226015489173385</v>
      </c>
      <c r="CE736" s="132">
        <f t="shared" ref="CE736" si="14063">W736/W746</f>
        <v>8.4171437412966121E-2</v>
      </c>
      <c r="CF736" s="129">
        <f t="shared" ref="CF736" si="14064">X736/X746</f>
        <v>0.11913839115516583</v>
      </c>
      <c r="CG736" s="130">
        <f t="shared" ref="CG736" si="14065">Y736/Y746</f>
        <v>5.4161688570290724E-2</v>
      </c>
      <c r="CH736" s="131">
        <f t="shared" ref="CH736" si="14066">Z736/Z746</f>
        <v>0.10174717368961973</v>
      </c>
      <c r="CI736" s="129">
        <f t="shared" ref="CI736" si="14067">AA736/AA746</f>
        <v>8.4858417554402252E-2</v>
      </c>
      <c r="CJ736" s="135">
        <f t="shared" ref="CJ736" si="14068">AB736/AB746</f>
        <v>9.5547222873213031E-2</v>
      </c>
      <c r="CK736" s="136">
        <f t="shared" ref="CK736" si="14069">AC736/AC746</f>
        <v>9.1445081274076856E-2</v>
      </c>
    </row>
    <row r="737" spans="1:89" x14ac:dyDescent="0.2">
      <c r="A737" s="137" t="s">
        <v>31</v>
      </c>
      <c r="B737" s="206">
        <v>561</v>
      </c>
      <c r="C737" s="190">
        <v>775</v>
      </c>
      <c r="D737" s="191">
        <v>132</v>
      </c>
      <c r="E737" s="192">
        <v>382</v>
      </c>
      <c r="F737" s="189">
        <v>344</v>
      </c>
      <c r="G737" s="193">
        <v>1418</v>
      </c>
      <c r="H737" s="191">
        <v>795</v>
      </c>
      <c r="I737" s="192">
        <v>1365</v>
      </c>
      <c r="J737" s="189">
        <v>206</v>
      </c>
      <c r="K737" s="190">
        <v>82</v>
      </c>
      <c r="L737" s="191">
        <v>817</v>
      </c>
      <c r="M737" s="189">
        <v>188</v>
      </c>
      <c r="N737" s="194">
        <v>1236</v>
      </c>
      <c r="O737" s="207">
        <v>750</v>
      </c>
      <c r="P737" s="189">
        <v>477</v>
      </c>
      <c r="Q737" s="190">
        <v>456</v>
      </c>
      <c r="R737" s="191">
        <v>596</v>
      </c>
      <c r="S737" s="192">
        <v>775</v>
      </c>
      <c r="T737" s="189">
        <v>98</v>
      </c>
      <c r="U737" s="193">
        <v>39</v>
      </c>
      <c r="V737" s="191">
        <v>986</v>
      </c>
      <c r="W737" s="208">
        <v>468</v>
      </c>
      <c r="X737" s="189">
        <v>455</v>
      </c>
      <c r="Y737" s="193">
        <v>203</v>
      </c>
      <c r="Z737" s="191">
        <v>977</v>
      </c>
      <c r="AA737" s="189">
        <v>934</v>
      </c>
      <c r="AB737" s="172">
        <f t="shared" si="13686"/>
        <v>7680</v>
      </c>
      <c r="AC737" s="173">
        <f t="shared" si="13687"/>
        <v>7835</v>
      </c>
      <c r="BI737" s="137" t="s">
        <v>31</v>
      </c>
      <c r="BJ737" s="129">
        <f>B737/B746</f>
        <v>8.8541666666666671E-2</v>
      </c>
      <c r="BK737" s="130">
        <f t="shared" ref="BK737" si="14070">C737/C746</f>
        <v>9.1488608192657306E-2</v>
      </c>
      <c r="BL737" s="131">
        <f t="shared" ref="BL737" si="14071">D737/D746</f>
        <v>5.4931335830212237E-2</v>
      </c>
      <c r="BM737" s="132">
        <f t="shared" ref="BM737" si="14072">E737/E746</f>
        <v>0.11607414159829839</v>
      </c>
      <c r="BN737" s="129">
        <f t="shared" ref="BN737" si="14073">F737/F746</f>
        <v>4.1133564510343175E-2</v>
      </c>
      <c r="BO737" s="130">
        <f t="shared" ref="BO737" si="14074">G737/G746</f>
        <v>0.13973196689002759</v>
      </c>
      <c r="BP737" s="131">
        <f t="shared" ref="BP737" si="14075">H737/H746</f>
        <v>7.4753173483779967E-2</v>
      </c>
      <c r="BQ737" s="132">
        <f t="shared" ref="BQ737" si="14076">I737/I746</f>
        <v>0.10786250493875939</v>
      </c>
      <c r="BR737" s="129">
        <f t="shared" ref="BR737" si="14077">J737/J746</f>
        <v>0.12218268090154211</v>
      </c>
      <c r="BS737" s="130">
        <f t="shared" ref="BS737" si="14078">K737/K746</f>
        <v>5.1800379027163612E-2</v>
      </c>
      <c r="BT737" s="131">
        <f t="shared" ref="BT737" si="14079">L737/L746</f>
        <v>0.15273882968779212</v>
      </c>
      <c r="BU737" s="129">
        <f t="shared" ref="BU737" si="14080">M737/M746</f>
        <v>4.0093836638942205E-2</v>
      </c>
      <c r="BV737" s="133">
        <f t="shared" ref="BV737" si="14081">N737/N746</f>
        <v>9.8659003831417624E-2</v>
      </c>
      <c r="BW737" s="134">
        <f t="shared" ref="BW737" si="14082">O737/O746</f>
        <v>6.7616300036062033E-2</v>
      </c>
      <c r="BX737" s="129">
        <f t="shared" ref="BX737" si="14083">P737/P746</f>
        <v>7.3125862333282235E-2</v>
      </c>
      <c r="BY737" s="130">
        <f t="shared" ref="BY737" si="14084">Q737/Q746</f>
        <v>8.821822402785838E-2</v>
      </c>
      <c r="BZ737" s="131">
        <f t="shared" ref="BZ737" si="14085">R737/R746</f>
        <v>7.4649298597194394E-2</v>
      </c>
      <c r="CA737" s="132">
        <f t="shared" ref="CA737" si="14086">S737/S746</f>
        <v>0.10996027241770714</v>
      </c>
      <c r="CB737" s="129">
        <f t="shared" ref="CB737" si="14087">T737/T746</f>
        <v>7.7963404932378674E-2</v>
      </c>
      <c r="CC737" s="130">
        <f t="shared" ref="CC737" si="14088">U737/U746</f>
        <v>3.7463976945244955E-2</v>
      </c>
      <c r="CD737" s="131">
        <f t="shared" ref="CD737" si="14089">V737/V746</f>
        <v>0.15584005057689268</v>
      </c>
      <c r="CE737" s="132">
        <f t="shared" ref="CE737" si="14090">W737/W746</f>
        <v>7.2412192480272322E-2</v>
      </c>
      <c r="CF737" s="129">
        <f t="shared" ref="CF737" si="14091">X737/X746</f>
        <v>8.6732748760960737E-2</v>
      </c>
      <c r="CG737" s="130">
        <f t="shared" ref="CG737" si="14092">Y737/Y746</f>
        <v>8.084428514536042E-2</v>
      </c>
      <c r="CH737" s="131">
        <f t="shared" ref="CH737" si="14093">Z737/Z746</f>
        <v>9.1282817901522942E-2</v>
      </c>
      <c r="CI737" s="129">
        <f t="shared" ref="CI737" si="14094">AA737/AA746</f>
        <v>8.5040517162888102E-2</v>
      </c>
      <c r="CJ737" s="135">
        <f t="shared" ref="CJ737" si="14095">AB737/AB746</f>
        <v>8.9992969299273501E-2</v>
      </c>
      <c r="CK737" s="136">
        <f t="shared" ref="CK737" si="14096">AC737/AC746</f>
        <v>9.2020576905007992E-2</v>
      </c>
    </row>
    <row r="738" spans="1:89" x14ac:dyDescent="0.2">
      <c r="A738" s="146" t="s">
        <v>32</v>
      </c>
      <c r="B738" s="203">
        <v>464</v>
      </c>
      <c r="C738" s="197">
        <v>878</v>
      </c>
      <c r="D738" s="198">
        <v>78</v>
      </c>
      <c r="E738" s="199">
        <v>395</v>
      </c>
      <c r="F738" s="196">
        <v>295</v>
      </c>
      <c r="G738" s="200">
        <v>1292</v>
      </c>
      <c r="H738" s="198">
        <v>640</v>
      </c>
      <c r="I738" s="199">
        <v>1390</v>
      </c>
      <c r="J738" s="196">
        <v>198</v>
      </c>
      <c r="K738" s="197">
        <v>74</v>
      </c>
      <c r="L738" s="198">
        <v>811</v>
      </c>
      <c r="M738" s="196">
        <v>135</v>
      </c>
      <c r="N738" s="201">
        <v>1017</v>
      </c>
      <c r="O738" s="204">
        <v>735</v>
      </c>
      <c r="P738" s="196">
        <v>383</v>
      </c>
      <c r="Q738" s="197">
        <v>445</v>
      </c>
      <c r="R738" s="198">
        <v>466</v>
      </c>
      <c r="S738" s="199">
        <v>592</v>
      </c>
      <c r="T738" s="196">
        <v>47</v>
      </c>
      <c r="U738" s="200">
        <v>31</v>
      </c>
      <c r="V738" s="198">
        <v>704</v>
      </c>
      <c r="W738" s="205">
        <v>288</v>
      </c>
      <c r="X738" s="196">
        <v>269</v>
      </c>
      <c r="Y738" s="200">
        <v>160</v>
      </c>
      <c r="Z738" s="198">
        <v>803</v>
      </c>
      <c r="AA738" s="196">
        <v>840</v>
      </c>
      <c r="AB738" s="172">
        <f t="shared" si="13686"/>
        <v>6175</v>
      </c>
      <c r="AC738" s="173">
        <f t="shared" si="13687"/>
        <v>7255</v>
      </c>
      <c r="BI738" s="146" t="s">
        <v>32</v>
      </c>
      <c r="BJ738" s="129">
        <f>B738/B746</f>
        <v>7.3232323232323232E-2</v>
      </c>
      <c r="BK738" s="130">
        <f t="shared" ref="BK738" si="14097">C738/C746</f>
        <v>0.10364773934600402</v>
      </c>
      <c r="BL738" s="131">
        <f t="shared" ref="BL738" si="14098">D738/D746</f>
        <v>3.2459425717852687E-2</v>
      </c>
      <c r="BM738" s="132">
        <f t="shared" ref="BM738" si="14099">E738/E746</f>
        <v>0.12002430872075356</v>
      </c>
      <c r="BN738" s="129">
        <f t="shared" ref="BN738" si="14100">F738/F746</f>
        <v>3.5274423053928014E-2</v>
      </c>
      <c r="BO738" s="130">
        <f t="shared" ref="BO738" si="14101">G738/G746</f>
        <v>0.12731572723689397</v>
      </c>
      <c r="BP738" s="131">
        <f t="shared" ref="BP738" si="14102">H738/H746</f>
        <v>6.0178655383168779E-2</v>
      </c>
      <c r="BQ738" s="132">
        <f t="shared" ref="BQ738" si="14103">I738/I746</f>
        <v>0.10983800869221652</v>
      </c>
      <c r="BR738" s="129">
        <f t="shared" ref="BR738" si="14104">J738/J746</f>
        <v>0.11743772241992882</v>
      </c>
      <c r="BS738" s="130">
        <f t="shared" ref="BS738" si="14105">K738/K746</f>
        <v>4.6746683512318379E-2</v>
      </c>
      <c r="BT738" s="131">
        <f t="shared" ref="BT738" si="14106">L738/L746</f>
        <v>0.15161712469620489</v>
      </c>
      <c r="BU738" s="129">
        <f t="shared" ref="BU738" si="14107">M738/M746</f>
        <v>2.8790786948176585E-2</v>
      </c>
      <c r="BV738" s="133">
        <f t="shared" ref="BV738" si="14108">N738/N746</f>
        <v>8.1178160919540235E-2</v>
      </c>
      <c r="BW738" s="134">
        <f t="shared" ref="BW738" si="14109">O738/O746</f>
        <v>6.6263974035340789E-2</v>
      </c>
      <c r="BX738" s="129">
        <f t="shared" ref="BX738" si="14110">P738/P746</f>
        <v>5.8715315039092442E-2</v>
      </c>
      <c r="BY738" s="130">
        <f t="shared" ref="BY738" si="14111">Q738/Q746</f>
        <v>8.6090152834203904E-2</v>
      </c>
      <c r="BZ738" s="131">
        <f t="shared" ref="BZ738" si="14112">R738/R746</f>
        <v>5.8366733466933871E-2</v>
      </c>
      <c r="CA738" s="132">
        <f t="shared" ref="CA738" si="14113">S738/S746</f>
        <v>8.3995459704880815E-2</v>
      </c>
      <c r="CB738" s="129">
        <f t="shared" ref="CB738" si="14114">T738/T746</f>
        <v>3.7390612569610182E-2</v>
      </c>
      <c r="CC738" s="130">
        <f t="shared" ref="CC738" si="14115">U738/U746</f>
        <v>2.9779058597502402E-2</v>
      </c>
      <c r="CD738" s="131">
        <f t="shared" ref="CD738" si="14116">V738/V746</f>
        <v>0.11126916390074285</v>
      </c>
      <c r="CE738" s="132">
        <f t="shared" ref="CE738" si="14117">W738/W746</f>
        <v>4.4561349218629122E-2</v>
      </c>
      <c r="CF738" s="129">
        <f t="shared" ref="CF738" si="14118">X738/X746</f>
        <v>5.1277163553183375E-2</v>
      </c>
      <c r="CG738" s="130">
        <f t="shared" ref="CG738" si="14119">Y738/Y746</f>
        <v>6.3719633612106724E-2</v>
      </c>
      <c r="CH738" s="131">
        <f t="shared" ref="CH738" si="14120">Z738/Z746</f>
        <v>7.5025693730729703E-2</v>
      </c>
      <c r="CI738" s="129">
        <f t="shared" ref="CI738" si="14121">AA738/AA746</f>
        <v>7.6481835564053538E-2</v>
      </c>
      <c r="CJ738" s="135">
        <f t="shared" ref="CJ738" si="14122">AB738/AB746</f>
        <v>7.2357628310288261E-2</v>
      </c>
      <c r="CK738" s="136">
        <f t="shared" ref="CK738" si="14123">AC738/AC746</f>
        <v>8.520858780419055E-2</v>
      </c>
    </row>
    <row r="739" spans="1:89" x14ac:dyDescent="0.2">
      <c r="A739" s="137" t="s">
        <v>33</v>
      </c>
      <c r="B739" s="206">
        <v>125</v>
      </c>
      <c r="C739" s="190">
        <v>347</v>
      </c>
      <c r="D739" s="191">
        <v>41</v>
      </c>
      <c r="E739" s="192">
        <v>159</v>
      </c>
      <c r="F739" s="189">
        <v>189</v>
      </c>
      <c r="G739" s="193">
        <v>508</v>
      </c>
      <c r="H739" s="191">
        <v>225</v>
      </c>
      <c r="I739" s="192">
        <v>384</v>
      </c>
      <c r="J739" s="189">
        <v>47</v>
      </c>
      <c r="K739" s="190">
        <v>24</v>
      </c>
      <c r="L739" s="191">
        <v>114</v>
      </c>
      <c r="M739" s="189">
        <v>113</v>
      </c>
      <c r="N739" s="194">
        <v>264</v>
      </c>
      <c r="O739" s="207">
        <v>382</v>
      </c>
      <c r="P739" s="189">
        <v>100</v>
      </c>
      <c r="Q739" s="190">
        <v>212</v>
      </c>
      <c r="R739" s="191">
        <v>209</v>
      </c>
      <c r="S739" s="192">
        <v>265</v>
      </c>
      <c r="T739" s="189">
        <v>28</v>
      </c>
      <c r="U739" s="193">
        <v>60</v>
      </c>
      <c r="V739" s="191">
        <v>161</v>
      </c>
      <c r="W739" s="208">
        <v>163</v>
      </c>
      <c r="X739" s="189">
        <v>95</v>
      </c>
      <c r="Y739" s="193">
        <v>121</v>
      </c>
      <c r="Z739" s="191">
        <v>251</v>
      </c>
      <c r="AA739" s="189">
        <v>334</v>
      </c>
      <c r="AB739" s="172">
        <f t="shared" si="13686"/>
        <v>1849</v>
      </c>
      <c r="AC739" s="173">
        <f t="shared" si="13687"/>
        <v>3072</v>
      </c>
      <c r="BI739" s="137" t="s">
        <v>33</v>
      </c>
      <c r="BJ739" s="129">
        <f>B739/B746</f>
        <v>1.9728535353535352E-2</v>
      </c>
      <c r="BK739" s="130">
        <f t="shared" ref="BK739" si="14124">C739/C746</f>
        <v>4.0963286506905915E-2</v>
      </c>
      <c r="BL739" s="131">
        <f t="shared" ref="BL739" si="14125">D739/D746</f>
        <v>1.7062005826050771E-2</v>
      </c>
      <c r="BM739" s="132">
        <f t="shared" ref="BM739" si="14126">E739/E746</f>
        <v>4.831358249772106E-2</v>
      </c>
      <c r="BN739" s="129">
        <f t="shared" ref="BN739" si="14127">F739/F746</f>
        <v>2.259954561760134E-2</v>
      </c>
      <c r="BO739" s="130">
        <f t="shared" ref="BO739" si="14128">G739/G746</f>
        <v>5.0059124950729207E-2</v>
      </c>
      <c r="BP739" s="131">
        <f t="shared" ref="BP739" si="14129">H739/H746</f>
        <v>2.1156558533145273E-2</v>
      </c>
      <c r="BQ739" s="132">
        <f t="shared" ref="BQ739" si="14130">I739/I746</f>
        <v>3.0343737653101541E-2</v>
      </c>
      <c r="BR739" s="129">
        <f t="shared" ref="BR739" si="14131">J739/J746</f>
        <v>2.7876631079478055E-2</v>
      </c>
      <c r="BS739" s="130">
        <f t="shared" ref="BS739" si="14132">K739/K746</f>
        <v>1.5161086544535692E-2</v>
      </c>
      <c r="BT739" s="131">
        <f t="shared" ref="BT739" si="14133">L739/L746</f>
        <v>2.131239484015704E-2</v>
      </c>
      <c r="BU739" s="129">
        <f t="shared" ref="BU739" si="14134">M739/M746</f>
        <v>2.4098955001066326E-2</v>
      </c>
      <c r="BV739" s="133">
        <f t="shared" ref="BV739" si="14135">N739/N746</f>
        <v>2.1072796934865901E-2</v>
      </c>
      <c r="BW739" s="134">
        <f t="shared" ref="BW739" si="14136">O739/O746</f>
        <v>3.4439235485034261E-2</v>
      </c>
      <c r="BX739" s="129">
        <f t="shared" ref="BX739" si="14137">P739/P746</f>
        <v>1.5330369461904032E-2</v>
      </c>
      <c r="BY739" s="130">
        <f t="shared" ref="BY739" si="14138">Q739/Q746</f>
        <v>4.1013735732249951E-2</v>
      </c>
      <c r="BZ739" s="131">
        <f t="shared" ref="BZ739" si="14139">R739/R746</f>
        <v>2.6177354709418836E-2</v>
      </c>
      <c r="CA739" s="132">
        <f t="shared" ref="CA739" si="14140">S739/S746</f>
        <v>3.7599318955732125E-2</v>
      </c>
      <c r="CB739" s="129">
        <f t="shared" ref="CB739" si="14141">T739/T746</f>
        <v>2.2275258552108195E-2</v>
      </c>
      <c r="CC739" s="130">
        <f t="shared" ref="CC739" si="14142">U739/U746</f>
        <v>5.7636887608069162E-2</v>
      </c>
      <c r="CD739" s="131">
        <f t="shared" ref="CD739" si="14143">V739/V746</f>
        <v>2.5446499130709656E-2</v>
      </c>
      <c r="CE739" s="132">
        <f t="shared" ref="CE739" si="14144">W739/W746</f>
        <v>2.5220485842488007E-2</v>
      </c>
      <c r="CF739" s="129">
        <f t="shared" ref="CF739" si="14145">X739/X746</f>
        <v>1.8109035455585207E-2</v>
      </c>
      <c r="CG739" s="130">
        <f t="shared" ref="CG739" si="14146">Y739/Y746</f>
        <v>4.8187972919155712E-2</v>
      </c>
      <c r="CH739" s="131">
        <f t="shared" ref="CH739" si="14147">Z739/Z746</f>
        <v>2.3451368775109782E-2</v>
      </c>
      <c r="CI739" s="129">
        <f t="shared" ref="CI739" si="14148">AA739/AA746</f>
        <v>3.0410634617135574E-2</v>
      </c>
      <c r="CJ739" s="135">
        <f t="shared" ref="CJ739" si="14149">AB739/AB746</f>
        <v>2.1666276072181859E-2</v>
      </c>
      <c r="CK739" s="136">
        <f t="shared" ref="CK739" si="14150">AC739/AC746</f>
        <v>3.6080052616743401E-2</v>
      </c>
    </row>
    <row r="740" spans="1:89" x14ac:dyDescent="0.2">
      <c r="A740" s="146" t="s">
        <v>34</v>
      </c>
      <c r="B740" s="203">
        <v>9</v>
      </c>
      <c r="C740" s="197">
        <v>69</v>
      </c>
      <c r="D740" s="198">
        <v>8</v>
      </c>
      <c r="E740" s="199">
        <v>61</v>
      </c>
      <c r="F740" s="196">
        <v>36</v>
      </c>
      <c r="G740" s="200">
        <v>106</v>
      </c>
      <c r="H740" s="198">
        <v>46</v>
      </c>
      <c r="I740" s="199">
        <v>115</v>
      </c>
      <c r="J740" s="196">
        <v>10</v>
      </c>
      <c r="K740" s="197">
        <v>6</v>
      </c>
      <c r="L740" s="198">
        <v>40</v>
      </c>
      <c r="M740" s="196">
        <v>35</v>
      </c>
      <c r="N740" s="201">
        <v>72</v>
      </c>
      <c r="O740" s="204">
        <v>126</v>
      </c>
      <c r="P740" s="196">
        <v>65</v>
      </c>
      <c r="Q740" s="197">
        <v>61</v>
      </c>
      <c r="R740" s="198">
        <v>55</v>
      </c>
      <c r="S740" s="199">
        <v>66</v>
      </c>
      <c r="T740" s="196">
        <v>17</v>
      </c>
      <c r="U740" s="200">
        <v>16</v>
      </c>
      <c r="V740" s="198">
        <v>50</v>
      </c>
      <c r="W740" s="205">
        <v>57</v>
      </c>
      <c r="X740" s="196">
        <v>39</v>
      </c>
      <c r="Y740" s="200">
        <v>64</v>
      </c>
      <c r="Z740" s="198">
        <v>80</v>
      </c>
      <c r="AA740" s="196">
        <v>163</v>
      </c>
      <c r="AB740" s="172">
        <f t="shared" si="13686"/>
        <v>527</v>
      </c>
      <c r="AC740" s="173">
        <f t="shared" si="13687"/>
        <v>945</v>
      </c>
      <c r="BI740" s="146" t="s">
        <v>34</v>
      </c>
      <c r="BJ740" s="129">
        <f>B740/B746</f>
        <v>1.4204545454545455E-3</v>
      </c>
      <c r="BK740" s="130">
        <f t="shared" ref="BK740" si="14151">C740/C746</f>
        <v>8.1454373745720697E-3</v>
      </c>
      <c r="BL740" s="131">
        <f t="shared" ref="BL740" si="14152">D740/D746</f>
        <v>3.3291718684977114E-3</v>
      </c>
      <c r="BM740" s="132">
        <f t="shared" ref="BM740" si="14153">E740/E746</f>
        <v>1.8535399574597388E-2</v>
      </c>
      <c r="BN740" s="129">
        <f t="shared" ref="BN740" si="14154">F740/F746</f>
        <v>4.3046753557335884E-3</v>
      </c>
      <c r="BO740" s="130">
        <f t="shared" ref="BO740" si="14155">G740/G746</f>
        <v>1.0445407962160031E-2</v>
      </c>
      <c r="BP740" s="131">
        <f t="shared" ref="BP740" si="14156">H740/H746</f>
        <v>4.3253408556652561E-3</v>
      </c>
      <c r="BQ740" s="132">
        <f t="shared" ref="BQ740" si="14157">I740/I746</f>
        <v>9.087317265902806E-3</v>
      </c>
      <c r="BR740" s="129">
        <f t="shared" ref="BR740" si="14158">J740/J746</f>
        <v>5.9311981020166073E-3</v>
      </c>
      <c r="BS740" s="130">
        <f t="shared" ref="BS740" si="14159">K740/K746</f>
        <v>3.7902716361339229E-3</v>
      </c>
      <c r="BT740" s="131">
        <f t="shared" ref="BT740" si="14160">L740/L746</f>
        <v>7.4780332772480841E-3</v>
      </c>
      <c r="BU740" s="129">
        <f t="shared" ref="BU740" si="14161">M740/M746</f>
        <v>7.4642780976754107E-3</v>
      </c>
      <c r="BV740" s="133">
        <f t="shared" ref="BV740" si="14162">N740/N746</f>
        <v>5.7471264367816091E-3</v>
      </c>
      <c r="BW740" s="134">
        <f t="shared" ref="BW740" si="14163">O740/O746</f>
        <v>1.135953840605842E-2</v>
      </c>
      <c r="BX740" s="129">
        <f t="shared" ref="BX740" si="14164">P740/P746</f>
        <v>9.9647401502376207E-3</v>
      </c>
      <c r="BY740" s="130">
        <f t="shared" ref="BY740" si="14165">Q740/Q746</f>
        <v>1.1801122073902109E-2</v>
      </c>
      <c r="BZ740" s="131">
        <f t="shared" ref="BZ740" si="14166">R740/R746</f>
        <v>6.8887775551102204E-3</v>
      </c>
      <c r="CA740" s="132">
        <f t="shared" ref="CA740" si="14167">S740/S746</f>
        <v>9.3643586833144152E-3</v>
      </c>
      <c r="CB740" s="129">
        <f t="shared" ref="CB740" si="14168">T740/T746</f>
        <v>1.3524264120922832E-2</v>
      </c>
      <c r="CC740" s="130">
        <f t="shared" ref="CC740" si="14169">U740/U746</f>
        <v>1.536983669548511E-2</v>
      </c>
      <c r="CD740" s="131">
        <f t="shared" ref="CD740" si="14170">V740/V746</f>
        <v>7.9026394815868498E-3</v>
      </c>
      <c r="CE740" s="132">
        <f t="shared" ref="CE740" si="14171">W740/W746</f>
        <v>8.8194336995203459E-3</v>
      </c>
      <c r="CF740" s="129">
        <f t="shared" ref="CF740" si="14172">X740/X746</f>
        <v>7.4342356080823483E-3</v>
      </c>
      <c r="CG740" s="130">
        <f t="shared" ref="CG740" si="14173">Y740/Y746</f>
        <v>2.5487853444842692E-2</v>
      </c>
      <c r="CH740" s="131">
        <f t="shared" ref="CH740" si="14174">Z740/Z746</f>
        <v>7.4745398486405681E-3</v>
      </c>
      <c r="CI740" s="129">
        <f t="shared" ref="CI740" si="14175">AA740/AA746</f>
        <v>1.4841118091596103E-2</v>
      </c>
      <c r="CJ740" s="135">
        <f t="shared" ref="CJ740" si="14176">AB740/AB746</f>
        <v>6.1752988047808766E-3</v>
      </c>
      <c r="CK740" s="136">
        <f t="shared" ref="CK740" si="14177">AC740/AC746</f>
        <v>1.1098844310814621E-2</v>
      </c>
    </row>
    <row r="741" spans="1:89" x14ac:dyDescent="0.2">
      <c r="A741" s="137" t="s">
        <v>35</v>
      </c>
      <c r="B741" s="206">
        <v>0</v>
      </c>
      <c r="C741" s="190">
        <v>25</v>
      </c>
      <c r="D741" s="191">
        <v>0</v>
      </c>
      <c r="E741" s="192">
        <v>33</v>
      </c>
      <c r="F741" s="189">
        <v>0</v>
      </c>
      <c r="G741" s="193">
        <v>37</v>
      </c>
      <c r="H741" s="191">
        <v>7</v>
      </c>
      <c r="I741" s="192">
        <v>20</v>
      </c>
      <c r="J741" s="189">
        <v>5</v>
      </c>
      <c r="K741" s="190">
        <v>0</v>
      </c>
      <c r="L741" s="191">
        <v>13</v>
      </c>
      <c r="M741" s="189">
        <v>1</v>
      </c>
      <c r="N741" s="194">
        <v>2</v>
      </c>
      <c r="O741" s="207">
        <v>5</v>
      </c>
      <c r="P741" s="189">
        <v>1</v>
      </c>
      <c r="Q741" s="190">
        <v>2</v>
      </c>
      <c r="R741" s="191">
        <v>1</v>
      </c>
      <c r="S741" s="192">
        <v>0</v>
      </c>
      <c r="T741" s="189">
        <v>0</v>
      </c>
      <c r="U741" s="193">
        <v>0</v>
      </c>
      <c r="V741" s="191">
        <v>0</v>
      </c>
      <c r="W741" s="208">
        <v>0</v>
      </c>
      <c r="X741" s="189">
        <v>0</v>
      </c>
      <c r="Y741" s="193">
        <v>0</v>
      </c>
      <c r="Z741" s="191">
        <v>0</v>
      </c>
      <c r="AA741" s="189">
        <v>0</v>
      </c>
      <c r="AB741" s="172">
        <f t="shared" si="13686"/>
        <v>29</v>
      </c>
      <c r="AC741" s="173">
        <f t="shared" si="13687"/>
        <v>123</v>
      </c>
      <c r="BI741" s="137" t="s">
        <v>35</v>
      </c>
      <c r="BJ741" s="129">
        <f>B741/B746</f>
        <v>0</v>
      </c>
      <c r="BK741" s="130">
        <f t="shared" ref="BK741" si="14178">C741/C746</f>
        <v>2.9512454255695903E-3</v>
      </c>
      <c r="BL741" s="131">
        <f t="shared" ref="BL741" si="14179">D741/D746</f>
        <v>0</v>
      </c>
      <c r="BM741" s="132">
        <f t="shared" ref="BM741" si="14180">E741/E746</f>
        <v>1.0027347310847767E-2</v>
      </c>
      <c r="BN741" s="129">
        <f t="shared" ref="BN741" si="14181">F741/F746</f>
        <v>0</v>
      </c>
      <c r="BO741" s="130">
        <f t="shared" ref="BO741" si="14182">G741/G746</f>
        <v>3.6460386283011432E-3</v>
      </c>
      <c r="BP741" s="131">
        <f t="shared" ref="BP741" si="14183">H741/H746</f>
        <v>6.5820404325340857E-4</v>
      </c>
      <c r="BQ741" s="132">
        <f t="shared" ref="BQ741" si="14184">I741/I746</f>
        <v>1.5804030027657052E-3</v>
      </c>
      <c r="BR741" s="129">
        <f t="shared" ref="BR741" si="14185">J741/J746</f>
        <v>2.9655990510083037E-3</v>
      </c>
      <c r="BS741" s="130">
        <f t="shared" ref="BS741" si="14186">K741/K746</f>
        <v>0</v>
      </c>
      <c r="BT741" s="131">
        <f t="shared" ref="BT741" si="14187">L741/L746</f>
        <v>2.4303608151056274E-3</v>
      </c>
      <c r="BU741" s="129">
        <f t="shared" ref="BU741" si="14188">M741/M746</f>
        <v>2.1326508850501172E-4</v>
      </c>
      <c r="BV741" s="133">
        <f t="shared" ref="BV741" si="14189">N741/N746</f>
        <v>1.5964240102171138E-4</v>
      </c>
      <c r="BW741" s="134">
        <f t="shared" ref="BW741" si="14190">O741/O746</f>
        <v>4.5077533357374685E-4</v>
      </c>
      <c r="BX741" s="129">
        <f t="shared" ref="BX741" si="14191">P741/P746</f>
        <v>1.5330369461904033E-4</v>
      </c>
      <c r="BY741" s="130">
        <f t="shared" ref="BY741" si="14192">Q741/Q746</f>
        <v>3.8692203520990519E-4</v>
      </c>
      <c r="BZ741" s="131">
        <f t="shared" ref="BZ741" si="14193">R741/R746</f>
        <v>1.25250501002004E-4</v>
      </c>
      <c r="CA741" s="132">
        <f t="shared" ref="CA741" si="14194">S741/S746</f>
        <v>0</v>
      </c>
      <c r="CB741" s="129">
        <f t="shared" ref="CB741" si="14195">T741/T746</f>
        <v>0</v>
      </c>
      <c r="CC741" s="130">
        <f t="shared" ref="CC741" si="14196">U741/U746</f>
        <v>0</v>
      </c>
      <c r="CD741" s="131">
        <f t="shared" ref="CD741" si="14197">V741/V746</f>
        <v>0</v>
      </c>
      <c r="CE741" s="132">
        <f t="shared" ref="CE741" si="14198">W741/W746</f>
        <v>0</v>
      </c>
      <c r="CF741" s="129">
        <f t="shared" ref="CF741" si="14199">X741/X746</f>
        <v>0</v>
      </c>
      <c r="CG741" s="130">
        <f t="shared" ref="CG741" si="14200">Y741/Y746</f>
        <v>0</v>
      </c>
      <c r="CH741" s="131">
        <f t="shared" ref="CH741" si="14201">Z741/Z746</f>
        <v>0</v>
      </c>
      <c r="CI741" s="129">
        <f t="shared" ref="CI741" si="14202">AA741/AA746</f>
        <v>0</v>
      </c>
      <c r="CJ741" s="135">
        <f t="shared" ref="CJ741" si="14203">AB741/AB746</f>
        <v>3.3981720178111083E-4</v>
      </c>
      <c r="CK741" s="136">
        <f t="shared" ref="CK741" si="14204">AC741/AC746</f>
        <v>1.4446114817250775E-3</v>
      </c>
    </row>
    <row r="742" spans="1:89" x14ac:dyDescent="0.2">
      <c r="A742" s="146" t="s">
        <v>36</v>
      </c>
      <c r="B742" s="203">
        <v>0</v>
      </c>
      <c r="C742" s="197">
        <v>0</v>
      </c>
      <c r="D742" s="198">
        <v>0</v>
      </c>
      <c r="E742" s="199">
        <v>0</v>
      </c>
      <c r="F742" s="196">
        <v>0</v>
      </c>
      <c r="G742" s="200">
        <v>0</v>
      </c>
      <c r="H742" s="198">
        <v>0</v>
      </c>
      <c r="I742" s="199">
        <v>0</v>
      </c>
      <c r="J742" s="196">
        <v>0</v>
      </c>
      <c r="K742" s="200">
        <v>0</v>
      </c>
      <c r="L742" s="198">
        <v>0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0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0</v>
      </c>
      <c r="Y742" s="200">
        <v>0</v>
      </c>
      <c r="Z742" s="198">
        <v>0</v>
      </c>
      <c r="AA742" s="196">
        <v>0</v>
      </c>
      <c r="AB742" s="172">
        <f t="shared" si="13686"/>
        <v>0</v>
      </c>
      <c r="AC742" s="173">
        <f t="shared" si="13687"/>
        <v>0</v>
      </c>
      <c r="BI742" s="146" t="s">
        <v>36</v>
      </c>
      <c r="BJ742" s="129">
        <f>B742/B746</f>
        <v>0</v>
      </c>
      <c r="BK742" s="130">
        <f t="shared" ref="BK742" si="14205">C742/C746</f>
        <v>0</v>
      </c>
      <c r="BL742" s="131">
        <f t="shared" ref="BL742" si="14206">D742/D746</f>
        <v>0</v>
      </c>
      <c r="BM742" s="132">
        <f t="shared" ref="BM742" si="14207">E742/E746</f>
        <v>0</v>
      </c>
      <c r="BN742" s="129">
        <f t="shared" ref="BN742" si="14208">F742/F746</f>
        <v>0</v>
      </c>
      <c r="BO742" s="130">
        <f t="shared" ref="BO742" si="14209">G742/G746</f>
        <v>0</v>
      </c>
      <c r="BP742" s="131">
        <f t="shared" ref="BP742" si="14210">H742/H746</f>
        <v>0</v>
      </c>
      <c r="BQ742" s="132">
        <f t="shared" ref="BQ742" si="14211">I742/I746</f>
        <v>0</v>
      </c>
      <c r="BR742" s="129">
        <f t="shared" ref="BR742" si="14212">J742/J746</f>
        <v>0</v>
      </c>
      <c r="BS742" s="130">
        <f t="shared" ref="BS742" si="14213">K742/K746</f>
        <v>0</v>
      </c>
      <c r="BT742" s="131">
        <f t="shared" ref="BT742" si="14214">L742/L746</f>
        <v>0</v>
      </c>
      <c r="BU742" s="129">
        <f t="shared" ref="BU742" si="14215">M742/M746</f>
        <v>0</v>
      </c>
      <c r="BV742" s="133">
        <f t="shared" ref="BV742" si="14216">N742/N746</f>
        <v>0</v>
      </c>
      <c r="BW742" s="134">
        <f t="shared" ref="BW742" si="14217">O742/O746</f>
        <v>0</v>
      </c>
      <c r="BX742" s="129">
        <f t="shared" ref="BX742" si="14218">P742/P746</f>
        <v>0</v>
      </c>
      <c r="BY742" s="130">
        <f t="shared" ref="BY742" si="14219">Q742/Q746</f>
        <v>0</v>
      </c>
      <c r="BZ742" s="131">
        <f t="shared" ref="BZ742" si="14220">R742/R746</f>
        <v>0</v>
      </c>
      <c r="CA742" s="132">
        <f t="shared" ref="CA742" si="14221">S742/S746</f>
        <v>0</v>
      </c>
      <c r="CB742" s="129">
        <f t="shared" ref="CB742" si="14222">T742/T746</f>
        <v>0</v>
      </c>
      <c r="CC742" s="130">
        <f t="shared" ref="CC742" si="14223">U742/U746</f>
        <v>0</v>
      </c>
      <c r="CD742" s="131">
        <f t="shared" ref="CD742" si="14224">V742/V746</f>
        <v>0</v>
      </c>
      <c r="CE742" s="132">
        <f t="shared" ref="CE742" si="14225">W742/W746</f>
        <v>0</v>
      </c>
      <c r="CF742" s="129">
        <f t="shared" ref="CF742" si="14226">X742/X746</f>
        <v>0</v>
      </c>
      <c r="CG742" s="130">
        <f t="shared" ref="CG742" si="14227">Y742/Y746</f>
        <v>0</v>
      </c>
      <c r="CH742" s="131">
        <f t="shared" ref="CH742" si="14228">Z742/Z746</f>
        <v>0</v>
      </c>
      <c r="CI742" s="129">
        <f t="shared" ref="CI742" si="14229">AA742/AA746</f>
        <v>0</v>
      </c>
      <c r="CJ742" s="135">
        <f t="shared" ref="CJ742" si="14230">AB742/AB746</f>
        <v>0</v>
      </c>
      <c r="CK742" s="136">
        <f t="shared" ref="CK742" si="14231">AC742/AC746</f>
        <v>0</v>
      </c>
    </row>
    <row r="743" spans="1:89" x14ac:dyDescent="0.2">
      <c r="A743" s="137" t="s">
        <v>37</v>
      </c>
      <c r="B743" s="59"/>
      <c r="C743" s="60"/>
      <c r="D743" s="139"/>
      <c r="E743" s="140"/>
      <c r="F743" s="138"/>
      <c r="G743" s="141"/>
      <c r="H743" s="139"/>
      <c r="I743" s="140"/>
      <c r="J743" s="138"/>
      <c r="K743" s="141"/>
      <c r="L743" s="139"/>
      <c r="M743" s="138"/>
      <c r="N743" s="142"/>
      <c r="O743" s="143"/>
      <c r="P743" s="138"/>
      <c r="Q743" s="141"/>
      <c r="R743" s="139"/>
      <c r="S743" s="140"/>
      <c r="T743" s="138"/>
      <c r="U743" s="141"/>
      <c r="V743" s="139"/>
      <c r="W743" s="140"/>
      <c r="X743" s="138"/>
      <c r="Y743" s="141"/>
      <c r="Z743" s="144"/>
      <c r="AA743" s="145"/>
      <c r="AB743" s="172">
        <f t="shared" si="13686"/>
        <v>0</v>
      </c>
      <c r="AC743" s="173">
        <f t="shared" si="13687"/>
        <v>0</v>
      </c>
      <c r="BI743" s="137" t="s">
        <v>37</v>
      </c>
      <c r="BJ743" s="129">
        <f>B743/B746</f>
        <v>0</v>
      </c>
      <c r="BK743" s="130">
        <f t="shared" ref="BK743" si="14232">C743/C746</f>
        <v>0</v>
      </c>
      <c r="BL743" s="131">
        <f t="shared" ref="BL743" si="14233">D743/D746</f>
        <v>0</v>
      </c>
      <c r="BM743" s="132">
        <f t="shared" ref="BM743" si="14234">E743/E746</f>
        <v>0</v>
      </c>
      <c r="BN743" s="129">
        <f t="shared" ref="BN743" si="14235">F743/F746</f>
        <v>0</v>
      </c>
      <c r="BO743" s="130">
        <f t="shared" ref="BO743" si="14236">G743/G746</f>
        <v>0</v>
      </c>
      <c r="BP743" s="131">
        <f t="shared" ref="BP743" si="14237">H743/H746</f>
        <v>0</v>
      </c>
      <c r="BQ743" s="132">
        <f t="shared" ref="BQ743" si="14238">I743/I746</f>
        <v>0</v>
      </c>
      <c r="BR743" s="129">
        <f t="shared" ref="BR743" si="14239">J743/J746</f>
        <v>0</v>
      </c>
      <c r="BS743" s="130">
        <f t="shared" ref="BS743" si="14240">K743/K746</f>
        <v>0</v>
      </c>
      <c r="BT743" s="131">
        <f t="shared" ref="BT743" si="14241">L743/L746</f>
        <v>0</v>
      </c>
      <c r="BU743" s="129">
        <f t="shared" ref="BU743" si="14242">M743/M746</f>
        <v>0</v>
      </c>
      <c r="BV743" s="133">
        <f t="shared" ref="BV743" si="14243">N743/N746</f>
        <v>0</v>
      </c>
      <c r="BW743" s="134">
        <f t="shared" ref="BW743" si="14244">O743/O746</f>
        <v>0</v>
      </c>
      <c r="BX743" s="129">
        <f t="shared" ref="BX743" si="14245">P743/P746</f>
        <v>0</v>
      </c>
      <c r="BY743" s="130">
        <f t="shared" ref="BY743" si="14246">Q743/Q746</f>
        <v>0</v>
      </c>
      <c r="BZ743" s="131">
        <f t="shared" ref="BZ743" si="14247">R743/R746</f>
        <v>0</v>
      </c>
      <c r="CA743" s="132">
        <f t="shared" ref="CA743" si="14248">S743/S746</f>
        <v>0</v>
      </c>
      <c r="CB743" s="129">
        <f t="shared" ref="CB743" si="14249">T743/T746</f>
        <v>0</v>
      </c>
      <c r="CC743" s="130">
        <f t="shared" ref="CC743" si="14250">U743/U746</f>
        <v>0</v>
      </c>
      <c r="CD743" s="131">
        <f t="shared" ref="CD743" si="14251">V743/V746</f>
        <v>0</v>
      </c>
      <c r="CE743" s="132">
        <f t="shared" ref="CE743" si="14252">W743/W746</f>
        <v>0</v>
      </c>
      <c r="CF743" s="129">
        <f t="shared" ref="CF743" si="14253">X743/X746</f>
        <v>0</v>
      </c>
      <c r="CG743" s="130">
        <f t="shared" ref="CG743" si="14254">Y743/Y746</f>
        <v>0</v>
      </c>
      <c r="CH743" s="131">
        <f t="shared" ref="CH743" si="14255">Z743/Z746</f>
        <v>0</v>
      </c>
      <c r="CI743" s="129">
        <f t="shared" ref="CI743" si="14256">AA743/AA746</f>
        <v>0</v>
      </c>
      <c r="CJ743" s="135">
        <f t="shared" ref="CJ743" si="14257">AB743/AB746</f>
        <v>0</v>
      </c>
      <c r="CK743" s="136">
        <f t="shared" ref="CK743" si="14258">AC743/AC746</f>
        <v>0</v>
      </c>
    </row>
    <row r="744" spans="1:89" x14ac:dyDescent="0.2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3686"/>
        <v>0</v>
      </c>
      <c r="AC744" s="173">
        <f t="shared" si="13687"/>
        <v>0</v>
      </c>
      <c r="BI744" s="146" t="s">
        <v>38</v>
      </c>
      <c r="BJ744" s="129">
        <f>B744/B746</f>
        <v>0</v>
      </c>
      <c r="BK744" s="130">
        <f t="shared" ref="BK744" si="14259">C744/C746</f>
        <v>0</v>
      </c>
      <c r="BL744" s="131">
        <f t="shared" ref="BL744" si="14260">D744/D746</f>
        <v>0</v>
      </c>
      <c r="BM744" s="132">
        <f t="shared" ref="BM744" si="14261">E744/E746</f>
        <v>0</v>
      </c>
      <c r="BN744" s="129">
        <f t="shared" ref="BN744" si="14262">F744/F746</f>
        <v>0</v>
      </c>
      <c r="BO744" s="130">
        <f t="shared" ref="BO744" si="14263">G744/G746</f>
        <v>0</v>
      </c>
      <c r="BP744" s="131">
        <f t="shared" ref="BP744" si="14264">H744/H746</f>
        <v>0</v>
      </c>
      <c r="BQ744" s="132">
        <f t="shared" ref="BQ744" si="14265">I744/I746</f>
        <v>0</v>
      </c>
      <c r="BR744" s="129">
        <f t="shared" ref="BR744" si="14266">J744/J746</f>
        <v>0</v>
      </c>
      <c r="BS744" s="130">
        <f t="shared" ref="BS744" si="14267">K744/K746</f>
        <v>0</v>
      </c>
      <c r="BT744" s="131">
        <f t="shared" ref="BT744" si="14268">L744/L746</f>
        <v>0</v>
      </c>
      <c r="BU744" s="129">
        <f t="shared" ref="BU744" si="14269">M744/M746</f>
        <v>0</v>
      </c>
      <c r="BV744" s="133">
        <f t="shared" ref="BV744" si="14270">N744/N746</f>
        <v>0</v>
      </c>
      <c r="BW744" s="134">
        <f t="shared" ref="BW744" si="14271">O744/O746</f>
        <v>0</v>
      </c>
      <c r="BX744" s="129">
        <f t="shared" ref="BX744" si="14272">P744/P746</f>
        <v>0</v>
      </c>
      <c r="BY744" s="130">
        <f t="shared" ref="BY744" si="14273">Q744/Q746</f>
        <v>0</v>
      </c>
      <c r="BZ744" s="131">
        <f t="shared" ref="BZ744" si="14274">R744/R746</f>
        <v>0</v>
      </c>
      <c r="CA744" s="132">
        <f t="shared" ref="CA744" si="14275">S744/S746</f>
        <v>0</v>
      </c>
      <c r="CB744" s="129">
        <f t="shared" ref="CB744" si="14276">T744/T746</f>
        <v>0</v>
      </c>
      <c r="CC744" s="130">
        <f t="shared" ref="CC744" si="14277">U744/U746</f>
        <v>0</v>
      </c>
      <c r="CD744" s="131">
        <f t="shared" ref="CD744" si="14278">V744/V746</f>
        <v>0</v>
      </c>
      <c r="CE744" s="132">
        <f t="shared" ref="CE744" si="14279">W744/W746</f>
        <v>0</v>
      </c>
      <c r="CF744" s="129">
        <f t="shared" ref="CF744" si="14280">X744/X746</f>
        <v>0</v>
      </c>
      <c r="CG744" s="130">
        <f t="shared" ref="CG744" si="14281">Y744/Y746</f>
        <v>0</v>
      </c>
      <c r="CH744" s="131">
        <f t="shared" ref="CH744" si="14282">Z744/Z746</f>
        <v>0</v>
      </c>
      <c r="CI744" s="129">
        <f t="shared" ref="CI744" si="14283">AA744/AA746</f>
        <v>0</v>
      </c>
      <c r="CJ744" s="135">
        <f t="shared" ref="CJ744" si="14284">AB744/AB746</f>
        <v>0</v>
      </c>
      <c r="CK744" s="136">
        <f t="shared" ref="CK744" si="14285">AC744/AC746</f>
        <v>0</v>
      </c>
    </row>
    <row r="745" spans="1:89" ht="13.5" thickBot="1" x14ac:dyDescent="0.25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3686"/>
        <v>0</v>
      </c>
      <c r="AC745" s="173">
        <f t="shared" si="13687"/>
        <v>0</v>
      </c>
      <c r="BI745" s="137" t="s">
        <v>39</v>
      </c>
      <c r="BJ745" s="129">
        <f>B745/B746</f>
        <v>0</v>
      </c>
      <c r="BK745" s="130">
        <f t="shared" ref="BK745" si="14286">C745/C746</f>
        <v>0</v>
      </c>
      <c r="BL745" s="131">
        <f t="shared" ref="BL745" si="14287">D745/D746</f>
        <v>0</v>
      </c>
      <c r="BM745" s="132">
        <f t="shared" ref="BM745" si="14288">E745/E746</f>
        <v>0</v>
      </c>
      <c r="BN745" s="129">
        <f t="shared" ref="BN745" si="14289">F745/F746</f>
        <v>0</v>
      </c>
      <c r="BO745" s="130">
        <f t="shared" ref="BO745" si="14290">G745/G746</f>
        <v>0</v>
      </c>
      <c r="BP745" s="131">
        <f t="shared" ref="BP745" si="14291">H745/H746</f>
        <v>0</v>
      </c>
      <c r="BQ745" s="132">
        <f t="shared" ref="BQ745" si="14292">I745/I746</f>
        <v>0</v>
      </c>
      <c r="BR745" s="129">
        <f t="shared" ref="BR745" si="14293">J745/J746</f>
        <v>0</v>
      </c>
      <c r="BS745" s="130">
        <f t="shared" ref="BS745" si="14294">K745/K746</f>
        <v>0</v>
      </c>
      <c r="BT745" s="131">
        <f t="shared" ref="BT745" si="14295">L745/L746</f>
        <v>0</v>
      </c>
      <c r="BU745" s="129">
        <f t="shared" ref="BU745" si="14296">M745/M746</f>
        <v>0</v>
      </c>
      <c r="BV745" s="133">
        <f t="shared" ref="BV745" si="14297">N745/N746</f>
        <v>0</v>
      </c>
      <c r="BW745" s="134">
        <f t="shared" ref="BW745" si="14298">O745/O746</f>
        <v>0</v>
      </c>
      <c r="BX745" s="129">
        <f t="shared" ref="BX745" si="14299">P745/P746</f>
        <v>0</v>
      </c>
      <c r="BY745" s="130">
        <f t="shared" ref="BY745" si="14300">Q745/Q746</f>
        <v>0</v>
      </c>
      <c r="BZ745" s="131">
        <f t="shared" ref="BZ745" si="14301">R745/R746</f>
        <v>0</v>
      </c>
      <c r="CA745" s="132">
        <f t="shared" ref="CA745" si="14302">S745/S746</f>
        <v>0</v>
      </c>
      <c r="CB745" s="129">
        <f t="shared" ref="CB745" si="14303">T745/T746</f>
        <v>0</v>
      </c>
      <c r="CC745" s="130">
        <f t="shared" ref="CC745" si="14304">U745/U746</f>
        <v>0</v>
      </c>
      <c r="CD745" s="131">
        <f t="shared" ref="CD745" si="14305">V745/V746</f>
        <v>0</v>
      </c>
      <c r="CE745" s="132">
        <f t="shared" ref="CE745" si="14306">W745/W746</f>
        <v>0</v>
      </c>
      <c r="CF745" s="129">
        <f t="shared" ref="CF745" si="14307">X745/X746</f>
        <v>0</v>
      </c>
      <c r="CG745" s="130">
        <f t="shared" ref="CG745" si="14308">Y745/Y746</f>
        <v>0</v>
      </c>
      <c r="CH745" s="131">
        <f t="shared" ref="CH745" si="14309">Z745/Z746</f>
        <v>0</v>
      </c>
      <c r="CI745" s="129">
        <f t="shared" ref="CI745" si="14310">AA745/AA746</f>
        <v>0</v>
      </c>
      <c r="CJ745" s="135">
        <f t="shared" ref="CJ745" si="14311">AB745/AB746</f>
        <v>0</v>
      </c>
      <c r="CK745" s="136">
        <f t="shared" ref="CK745" si="14312">AC745/AC746</f>
        <v>0</v>
      </c>
    </row>
    <row r="746" spans="1:89" ht="14.25" thickTop="1" thickBot="1" x14ac:dyDescent="0.25">
      <c r="A746" s="269" t="s">
        <v>13</v>
      </c>
      <c r="B746" s="20">
        <f t="shared" ref="B746:AA746" si="14313">SUM(B723:B745)</f>
        <v>6336</v>
      </c>
      <c r="C746" s="21">
        <f t="shared" si="14313"/>
        <v>8471</v>
      </c>
      <c r="D746" s="20">
        <f t="shared" si="14313"/>
        <v>2403</v>
      </c>
      <c r="E746" s="21">
        <f t="shared" si="14313"/>
        <v>3291</v>
      </c>
      <c r="F746" s="20">
        <f t="shared" si="14313"/>
        <v>8363</v>
      </c>
      <c r="G746" s="21">
        <f t="shared" si="14313"/>
        <v>10148</v>
      </c>
      <c r="H746" s="20">
        <f t="shared" si="14313"/>
        <v>10635</v>
      </c>
      <c r="I746" s="21">
        <f t="shared" si="14313"/>
        <v>12655</v>
      </c>
      <c r="J746" s="20">
        <f t="shared" si="14313"/>
        <v>1686</v>
      </c>
      <c r="K746" s="21">
        <f t="shared" si="14313"/>
        <v>1583</v>
      </c>
      <c r="L746" s="20">
        <f t="shared" si="14313"/>
        <v>5349</v>
      </c>
      <c r="M746" s="21">
        <f t="shared" si="14313"/>
        <v>4689</v>
      </c>
      <c r="N746" s="20">
        <f t="shared" si="14313"/>
        <v>12528</v>
      </c>
      <c r="O746" s="21">
        <f t="shared" si="14313"/>
        <v>11092</v>
      </c>
      <c r="P746" s="20">
        <f t="shared" si="14313"/>
        <v>6523</v>
      </c>
      <c r="Q746" s="21">
        <f t="shared" si="14313"/>
        <v>5169</v>
      </c>
      <c r="R746" s="20">
        <f t="shared" si="14313"/>
        <v>7984</v>
      </c>
      <c r="S746" s="21">
        <f t="shared" si="14313"/>
        <v>7048</v>
      </c>
      <c r="T746" s="20">
        <f t="shared" si="14313"/>
        <v>1257</v>
      </c>
      <c r="U746" s="21">
        <f t="shared" si="14313"/>
        <v>1041</v>
      </c>
      <c r="V746" s="20">
        <f t="shared" si="14313"/>
        <v>6327</v>
      </c>
      <c r="W746" s="21">
        <f t="shared" si="14313"/>
        <v>6463</v>
      </c>
      <c r="X746" s="20">
        <f t="shared" si="14313"/>
        <v>5246</v>
      </c>
      <c r="Y746" s="21">
        <f t="shared" si="14313"/>
        <v>2511</v>
      </c>
      <c r="Z746" s="20">
        <f t="shared" si="14313"/>
        <v>10703</v>
      </c>
      <c r="AA746" s="21">
        <f t="shared" si="14313"/>
        <v>10983</v>
      </c>
      <c r="AB746" s="174">
        <f>SUM(AB722:AB745)</f>
        <v>85340</v>
      </c>
      <c r="AC746" s="175">
        <f t="shared" ref="AC746" si="14314">SUM(AC722:AC745)</f>
        <v>85144</v>
      </c>
      <c r="BI746" s="269" t="s">
        <v>13</v>
      </c>
      <c r="BJ746" s="155">
        <f>SUM(BJ722:BJ745)</f>
        <v>1</v>
      </c>
      <c r="BK746" s="156">
        <f t="shared" ref="BK746:CK746" si="14315">SUM(BK722:BK745)</f>
        <v>1.0000000000000002</v>
      </c>
      <c r="BL746" s="155">
        <f t="shared" si="14315"/>
        <v>1</v>
      </c>
      <c r="BM746" s="156">
        <f t="shared" si="14315"/>
        <v>1</v>
      </c>
      <c r="BN746" s="155">
        <f t="shared" si="14315"/>
        <v>1</v>
      </c>
      <c r="BO746" s="156">
        <f t="shared" si="14315"/>
        <v>1</v>
      </c>
      <c r="BP746" s="155">
        <f t="shared" si="14315"/>
        <v>1</v>
      </c>
      <c r="BQ746" s="156">
        <f t="shared" si="14315"/>
        <v>1</v>
      </c>
      <c r="BR746" s="155">
        <f t="shared" si="14315"/>
        <v>1</v>
      </c>
      <c r="BS746" s="156">
        <f t="shared" si="14315"/>
        <v>0.99999999999999989</v>
      </c>
      <c r="BT746" s="155">
        <f t="shared" si="14315"/>
        <v>0.99999999999999989</v>
      </c>
      <c r="BU746" s="156">
        <f t="shared" si="14315"/>
        <v>0.99999999999999989</v>
      </c>
      <c r="BV746" s="155">
        <f t="shared" si="14315"/>
        <v>0.99999999999999989</v>
      </c>
      <c r="BW746" s="156">
        <f t="shared" si="14315"/>
        <v>0.99999999999999978</v>
      </c>
      <c r="BX746" s="155">
        <f t="shared" si="14315"/>
        <v>1</v>
      </c>
      <c r="BY746" s="156">
        <f t="shared" si="14315"/>
        <v>1</v>
      </c>
      <c r="BZ746" s="155">
        <f t="shared" si="14315"/>
        <v>0.99999999999999989</v>
      </c>
      <c r="CA746" s="156">
        <f t="shared" si="14315"/>
        <v>1</v>
      </c>
      <c r="CB746" s="155">
        <f t="shared" si="14315"/>
        <v>1.0000000000000002</v>
      </c>
      <c r="CC746" s="156">
        <f t="shared" si="14315"/>
        <v>0.99999999999999978</v>
      </c>
      <c r="CD746" s="155">
        <f t="shared" si="14315"/>
        <v>0.99999999999999989</v>
      </c>
      <c r="CE746" s="156">
        <f t="shared" si="14315"/>
        <v>1</v>
      </c>
      <c r="CF746" s="155">
        <f t="shared" si="14315"/>
        <v>0.99999999999999989</v>
      </c>
      <c r="CG746" s="156">
        <f t="shared" si="14315"/>
        <v>1</v>
      </c>
      <c r="CH746" s="155">
        <f t="shared" si="14315"/>
        <v>1</v>
      </c>
      <c r="CI746" s="156">
        <f t="shared" si="14315"/>
        <v>0.99999999999999989</v>
      </c>
      <c r="CJ746" s="155">
        <f t="shared" si="14315"/>
        <v>1</v>
      </c>
      <c r="CK746" s="156">
        <f t="shared" si="14315"/>
        <v>0.99999999999999989</v>
      </c>
    </row>
    <row r="747" spans="1:89" ht="13.5" thickTop="1" x14ac:dyDescent="0.2">
      <c r="A747" s="187"/>
    </row>
    <row r="749" spans="1:89" x14ac:dyDescent="0.2">
      <c r="A749" s="301">
        <f>+A718+1</f>
        <v>44311</v>
      </c>
      <c r="B749" s="301"/>
      <c r="C749" s="301"/>
      <c r="D749" s="301"/>
      <c r="BI749" s="300">
        <f>+BI687+2</f>
        <v>44311</v>
      </c>
      <c r="BJ749" s="300"/>
      <c r="BK749" s="300"/>
      <c r="BL749" s="300"/>
    </row>
    <row r="750" spans="1:89" ht="13.5" thickBot="1" x14ac:dyDescent="0.25">
      <c r="AE750" s="272" t="s">
        <v>84</v>
      </c>
    </row>
    <row r="751" spans="1:89" ht="14.25" thickTop="1" thickBot="1" x14ac:dyDescent="0.25">
      <c r="A751" s="298" t="s">
        <v>0</v>
      </c>
      <c r="B751" s="292" t="s">
        <v>1</v>
      </c>
      <c r="C751" s="293"/>
      <c r="D751" s="292" t="s">
        <v>2</v>
      </c>
      <c r="E751" s="293"/>
      <c r="F751" s="292" t="s">
        <v>3</v>
      </c>
      <c r="G751" s="293"/>
      <c r="H751" s="292" t="s">
        <v>4</v>
      </c>
      <c r="I751" s="293"/>
      <c r="J751" s="292" t="s">
        <v>5</v>
      </c>
      <c r="K751" s="293"/>
      <c r="L751" s="292" t="s">
        <v>6</v>
      </c>
      <c r="M751" s="293"/>
      <c r="N751" s="292" t="s">
        <v>7</v>
      </c>
      <c r="O751" s="293"/>
      <c r="P751" s="292" t="s">
        <v>8</v>
      </c>
      <c r="Q751" s="293"/>
      <c r="R751" s="292" t="s">
        <v>9</v>
      </c>
      <c r="S751" s="293"/>
      <c r="T751" s="292" t="s">
        <v>10</v>
      </c>
      <c r="U751" s="293"/>
      <c r="V751" s="292" t="s">
        <v>11</v>
      </c>
      <c r="W751" s="293"/>
      <c r="X751" s="292" t="s">
        <v>12</v>
      </c>
      <c r="Y751" s="293"/>
      <c r="Z751" s="294" t="s">
        <v>40</v>
      </c>
      <c r="AA751" s="295"/>
      <c r="AB751" s="296" t="s">
        <v>41</v>
      </c>
      <c r="AC751" s="297"/>
      <c r="AE751" s="298" t="s">
        <v>0</v>
      </c>
      <c r="AF751" s="292" t="s">
        <v>1</v>
      </c>
      <c r="AG751" s="293"/>
      <c r="AH751" s="292" t="s">
        <v>2</v>
      </c>
      <c r="AI751" s="293"/>
      <c r="AJ751" s="292" t="s">
        <v>3</v>
      </c>
      <c r="AK751" s="293"/>
      <c r="AL751" s="292" t="s">
        <v>4</v>
      </c>
      <c r="AM751" s="293"/>
      <c r="AN751" s="292" t="s">
        <v>5</v>
      </c>
      <c r="AO751" s="293"/>
      <c r="AP751" s="292" t="s">
        <v>6</v>
      </c>
      <c r="AQ751" s="293"/>
      <c r="AR751" s="292" t="s">
        <v>7</v>
      </c>
      <c r="AS751" s="293"/>
      <c r="AT751" s="292" t="s">
        <v>8</v>
      </c>
      <c r="AU751" s="293"/>
      <c r="AV751" s="292" t="s">
        <v>9</v>
      </c>
      <c r="AW751" s="293"/>
      <c r="AX751" s="292" t="s">
        <v>10</v>
      </c>
      <c r="AY751" s="293"/>
      <c r="AZ751" s="292" t="s">
        <v>11</v>
      </c>
      <c r="BA751" s="293"/>
      <c r="BB751" s="292" t="s">
        <v>12</v>
      </c>
      <c r="BC751" s="293"/>
      <c r="BD751" s="294" t="s">
        <v>40</v>
      </c>
      <c r="BE751" s="295"/>
      <c r="BF751" s="296" t="s">
        <v>41</v>
      </c>
      <c r="BG751" s="297"/>
      <c r="BI751" s="298" t="s">
        <v>0</v>
      </c>
      <c r="BJ751" s="292" t="s">
        <v>1</v>
      </c>
      <c r="BK751" s="293"/>
      <c r="BL751" s="292" t="s">
        <v>2</v>
      </c>
      <c r="BM751" s="293"/>
      <c r="BN751" s="292" t="s">
        <v>3</v>
      </c>
      <c r="BO751" s="293"/>
      <c r="BP751" s="292" t="s">
        <v>4</v>
      </c>
      <c r="BQ751" s="293"/>
      <c r="BR751" s="292" t="s">
        <v>5</v>
      </c>
      <c r="BS751" s="293"/>
      <c r="BT751" s="292" t="s">
        <v>6</v>
      </c>
      <c r="BU751" s="293"/>
      <c r="BV751" s="292" t="s">
        <v>7</v>
      </c>
      <c r="BW751" s="293"/>
      <c r="BX751" s="292" t="s">
        <v>8</v>
      </c>
      <c r="BY751" s="293"/>
      <c r="BZ751" s="292" t="s">
        <v>9</v>
      </c>
      <c r="CA751" s="293"/>
      <c r="CB751" s="292" t="s">
        <v>10</v>
      </c>
      <c r="CC751" s="293"/>
      <c r="CD751" s="292" t="s">
        <v>11</v>
      </c>
      <c r="CE751" s="293"/>
      <c r="CF751" s="292" t="s">
        <v>12</v>
      </c>
      <c r="CG751" s="293"/>
      <c r="CH751" s="294" t="s">
        <v>40</v>
      </c>
      <c r="CI751" s="295"/>
      <c r="CJ751" s="292" t="s">
        <v>41</v>
      </c>
      <c r="CK751" s="293"/>
    </row>
    <row r="752" spans="1:89" ht="15" thickTop="1" thickBot="1" x14ac:dyDescent="0.3">
      <c r="A752" s="299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9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9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3.5" thickTop="1" x14ac:dyDescent="0.2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5" t="str">
        <f>$AE$9</f>
        <v>07:00 - 07:59</v>
      </c>
      <c r="AF753" s="126">
        <f>SUMIF($A$9:$A$32,$AE753,B$753:B$776)</f>
        <v>291</v>
      </c>
      <c r="AG753" s="186">
        <f t="shared" ref="AG753:AV755" si="14316">SUMIF($A$9:$A$32,$AE753,C$753:C$776)</f>
        <v>277</v>
      </c>
      <c r="AH753" s="127">
        <f t="shared" si="14316"/>
        <v>124</v>
      </c>
      <c r="AI753" s="180">
        <f t="shared" si="14316"/>
        <v>116</v>
      </c>
      <c r="AJ753" s="126">
        <f t="shared" si="14316"/>
        <v>512</v>
      </c>
      <c r="AK753" s="128">
        <f t="shared" si="14316"/>
        <v>377</v>
      </c>
      <c r="AL753" s="127">
        <f t="shared" si="14316"/>
        <v>527</v>
      </c>
      <c r="AM753" s="180">
        <f t="shared" si="14316"/>
        <v>572</v>
      </c>
      <c r="AN753" s="126">
        <f t="shared" si="14316"/>
        <v>48</v>
      </c>
      <c r="AO753" s="128">
        <f t="shared" si="14316"/>
        <v>77</v>
      </c>
      <c r="AP753" s="127">
        <f t="shared" si="14316"/>
        <v>142</v>
      </c>
      <c r="AQ753" s="126">
        <f t="shared" si="14316"/>
        <v>291</v>
      </c>
      <c r="AR753" s="179">
        <f t="shared" si="14316"/>
        <v>490</v>
      </c>
      <c r="AS753" s="181">
        <f t="shared" si="14316"/>
        <v>544</v>
      </c>
      <c r="AT753" s="126">
        <f t="shared" si="14316"/>
        <v>283</v>
      </c>
      <c r="AU753" s="128">
        <f t="shared" si="14316"/>
        <v>218</v>
      </c>
      <c r="AV753" s="127">
        <f t="shared" si="14316"/>
        <v>402</v>
      </c>
      <c r="AW753" s="180">
        <f t="shared" ref="AW753:BE755" si="14317">SUMIF($A$9:$A$32,$AE753,S$753:S$776)</f>
        <v>312</v>
      </c>
      <c r="AX753" s="126">
        <f t="shared" si="14317"/>
        <v>63</v>
      </c>
      <c r="AY753" s="128">
        <f t="shared" si="14317"/>
        <v>58</v>
      </c>
      <c r="AZ753" s="127">
        <f t="shared" si="14317"/>
        <v>209</v>
      </c>
      <c r="BA753" s="180">
        <f t="shared" si="14317"/>
        <v>313</v>
      </c>
      <c r="BB753" s="126">
        <f t="shared" si="14317"/>
        <v>261</v>
      </c>
      <c r="BC753" s="128">
        <f t="shared" si="14317"/>
        <v>132</v>
      </c>
      <c r="BD753" s="184">
        <f t="shared" si="14317"/>
        <v>453</v>
      </c>
      <c r="BE753" s="185">
        <f t="shared" si="14317"/>
        <v>532</v>
      </c>
      <c r="BF753" s="170">
        <f>AF753+AH753+AJ753+AL753+AN753+AP753+AR753+AT753+AV753+AX753+AZ753+BB753+BD753</f>
        <v>3805</v>
      </c>
      <c r="BG753" s="171">
        <f>AG753+AI753+AK753+AM753+AO753+AQ753+AS753+AU753+AW753+AY753+BA753+BC753+BE753</f>
        <v>3819</v>
      </c>
      <c r="BI753" s="125" t="s">
        <v>16</v>
      </c>
      <c r="BJ753" s="129">
        <f>B753/B777</f>
        <v>0</v>
      </c>
      <c r="BK753" s="130">
        <f t="shared" ref="BK753" si="14318">C753/C777</f>
        <v>0</v>
      </c>
      <c r="BL753" s="131">
        <f t="shared" ref="BL753" si="14319">D753/D777</f>
        <v>0</v>
      </c>
      <c r="BM753" s="132">
        <f t="shared" ref="BM753" si="14320">E753/E777</f>
        <v>0</v>
      </c>
      <c r="BN753" s="129">
        <f t="shared" ref="BN753" si="14321">F753/F777</f>
        <v>0</v>
      </c>
      <c r="BO753" s="130">
        <f t="shared" ref="BO753" si="14322">G753/G777</f>
        <v>0</v>
      </c>
      <c r="BP753" s="131">
        <f t="shared" ref="BP753" si="14323">H753/H777</f>
        <v>0</v>
      </c>
      <c r="BQ753" s="132">
        <f t="shared" ref="BQ753" si="14324">I753/I777</f>
        <v>0</v>
      </c>
      <c r="BR753" s="129">
        <f t="shared" ref="BR753" si="14325">J753/J777</f>
        <v>0</v>
      </c>
      <c r="BS753" s="130">
        <f t="shared" ref="BS753" si="14326">K753/K777</f>
        <v>0</v>
      </c>
      <c r="BT753" s="131">
        <f t="shared" ref="BT753" si="14327">L753/L777</f>
        <v>0</v>
      </c>
      <c r="BU753" s="129">
        <f t="shared" ref="BU753" si="14328">M753/M777</f>
        <v>0</v>
      </c>
      <c r="BV753" s="133">
        <f t="shared" ref="BV753" si="14329">N753/N777</f>
        <v>0</v>
      </c>
      <c r="BW753" s="134">
        <f t="shared" ref="BW753" si="14330">O753/O777</f>
        <v>0</v>
      </c>
      <c r="BX753" s="129">
        <f t="shared" ref="BX753" si="14331">P753/P777</f>
        <v>0</v>
      </c>
      <c r="BY753" s="130">
        <f t="shared" ref="BY753" si="14332">Q753/Q777</f>
        <v>0</v>
      </c>
      <c r="BZ753" s="131">
        <f t="shared" ref="BZ753" si="14333">R753/R777</f>
        <v>0</v>
      </c>
      <c r="CA753" s="132">
        <f t="shared" ref="CA753" si="14334">S753/S777</f>
        <v>0</v>
      </c>
      <c r="CB753" s="129">
        <f t="shared" ref="CB753" si="14335">T753/T777</f>
        <v>0</v>
      </c>
      <c r="CC753" s="130">
        <f t="shared" ref="CC753" si="14336">U753/U777</f>
        <v>0</v>
      </c>
      <c r="CD753" s="131">
        <f t="shared" ref="CD753" si="14337">V753/V777</f>
        <v>0</v>
      </c>
      <c r="CE753" s="132">
        <f t="shared" ref="CE753" si="14338">W753/W777</f>
        <v>0</v>
      </c>
      <c r="CF753" s="129">
        <f t="shared" ref="CF753" si="14339">X753/X777</f>
        <v>0</v>
      </c>
      <c r="CG753" s="130">
        <f t="shared" ref="CG753" si="14340">Y753/Y777</f>
        <v>0</v>
      </c>
      <c r="CH753" s="131">
        <f t="shared" ref="CH753" si="14341">Z753/Z777</f>
        <v>0</v>
      </c>
      <c r="CI753" s="129">
        <f t="shared" ref="CI753" si="14342">AA753/AA777</f>
        <v>0</v>
      </c>
      <c r="CJ753" s="135">
        <f t="shared" ref="CJ753" si="14343">AB753/AB777</f>
        <v>0</v>
      </c>
      <c r="CK753" s="136">
        <f t="shared" ref="CK753" si="14344">AC753/AC777</f>
        <v>0</v>
      </c>
    </row>
    <row r="754" spans="1:89" x14ac:dyDescent="0.2">
      <c r="A754" s="137" t="s">
        <v>17</v>
      </c>
      <c r="B754" s="189">
        <v>36</v>
      </c>
      <c r="C754" s="190">
        <v>0</v>
      </c>
      <c r="D754" s="191">
        <v>29</v>
      </c>
      <c r="E754" s="192">
        <v>0</v>
      </c>
      <c r="F754" s="189">
        <v>120</v>
      </c>
      <c r="G754" s="193">
        <v>0</v>
      </c>
      <c r="H754" s="191">
        <v>94</v>
      </c>
      <c r="I754" s="192">
        <v>18</v>
      </c>
      <c r="J754" s="189">
        <v>4</v>
      </c>
      <c r="K754" s="193">
        <v>7</v>
      </c>
      <c r="L754" s="191">
        <v>3</v>
      </c>
      <c r="M754" s="189">
        <v>16</v>
      </c>
      <c r="N754" s="194">
        <v>35</v>
      </c>
      <c r="O754" s="195">
        <v>27</v>
      </c>
      <c r="P754" s="189">
        <v>13</v>
      </c>
      <c r="Q754" s="193">
        <v>20</v>
      </c>
      <c r="R754" s="191">
        <v>7</v>
      </c>
      <c r="S754" s="192">
        <v>19</v>
      </c>
      <c r="T754" s="189">
        <v>0</v>
      </c>
      <c r="U754" s="193">
        <v>0</v>
      </c>
      <c r="V754" s="191">
        <v>0</v>
      </c>
      <c r="W754" s="192">
        <v>0</v>
      </c>
      <c r="X754" s="189">
        <v>0</v>
      </c>
      <c r="Y754" s="193">
        <v>0</v>
      </c>
      <c r="Z754" s="191">
        <v>0</v>
      </c>
      <c r="AA754" s="189">
        <v>0</v>
      </c>
      <c r="AB754" s="172">
        <f t="shared" ref="AB754:AB776" si="14345">SUM(B754,D754,F754,H754,J754,L754,N754,P754,R754,T754,V754,X754,Z754)</f>
        <v>341</v>
      </c>
      <c r="AC754" s="173">
        <f t="shared" ref="AC754:AC776" si="14346">SUM(C754,E754,G754,I754,K754,M754,O754,Q754,S754,U754,W754,Y754,AA754)</f>
        <v>107</v>
      </c>
      <c r="AE754" s="277" t="str">
        <f>$AE$10</f>
        <v>08:00 - 08:59</v>
      </c>
      <c r="AF754" s="126">
        <f>SUMIF($A$9:$A$32,$AE754,B$753:B$776)</f>
        <v>378</v>
      </c>
      <c r="AG754" s="190">
        <f t="shared" si="14316"/>
        <v>360</v>
      </c>
      <c r="AH754" s="191">
        <f t="shared" si="14316"/>
        <v>132</v>
      </c>
      <c r="AI754" s="192">
        <f t="shared" si="14316"/>
        <v>135</v>
      </c>
      <c r="AJ754" s="278">
        <f t="shared" si="14316"/>
        <v>660</v>
      </c>
      <c r="AK754" s="193">
        <f t="shared" si="14316"/>
        <v>315</v>
      </c>
      <c r="AL754" s="191">
        <f t="shared" si="14316"/>
        <v>687</v>
      </c>
      <c r="AM754" s="192">
        <f t="shared" si="14316"/>
        <v>562</v>
      </c>
      <c r="AN754" s="278">
        <f t="shared" si="14316"/>
        <v>70</v>
      </c>
      <c r="AO754" s="193">
        <f t="shared" si="14316"/>
        <v>116</v>
      </c>
      <c r="AP754" s="191">
        <f t="shared" si="14316"/>
        <v>131</v>
      </c>
      <c r="AQ754" s="278">
        <f t="shared" si="14316"/>
        <v>389</v>
      </c>
      <c r="AR754" s="194">
        <f t="shared" si="14316"/>
        <v>613</v>
      </c>
      <c r="AS754" s="195">
        <f t="shared" si="14316"/>
        <v>680</v>
      </c>
      <c r="AT754" s="278">
        <f t="shared" si="14316"/>
        <v>341</v>
      </c>
      <c r="AU754" s="193">
        <f t="shared" si="14316"/>
        <v>214</v>
      </c>
      <c r="AV754" s="191">
        <f t="shared" si="14316"/>
        <v>513</v>
      </c>
      <c r="AW754" s="192">
        <f t="shared" si="14317"/>
        <v>319</v>
      </c>
      <c r="AX754" s="278">
        <f t="shared" si="14317"/>
        <v>31</v>
      </c>
      <c r="AY754" s="193">
        <f t="shared" si="14317"/>
        <v>27</v>
      </c>
      <c r="AZ754" s="191">
        <f t="shared" si="14317"/>
        <v>191</v>
      </c>
      <c r="BA754" s="192">
        <f t="shared" si="14317"/>
        <v>396</v>
      </c>
      <c r="BB754" s="278">
        <f t="shared" si="14317"/>
        <v>246</v>
      </c>
      <c r="BC754" s="193">
        <f t="shared" si="14317"/>
        <v>132</v>
      </c>
      <c r="BD754" s="191">
        <f t="shared" si="14317"/>
        <v>542</v>
      </c>
      <c r="BE754" s="278">
        <f t="shared" si="14317"/>
        <v>572</v>
      </c>
      <c r="BF754" s="172">
        <f>SUM(AF754,AH754,AJ754,AL754,AN754,AP754,AR754,AT754,AV754,AX754,AZ754,BB754,BD754)</f>
        <v>4535</v>
      </c>
      <c r="BG754" s="173">
        <f>SUM(AG754,AI754,AK754,AM754,AO754,AQ754,AS754,AU754,AW754,AY754,BA754,BC754,BE754)</f>
        <v>4217</v>
      </c>
      <c r="BI754" s="137" t="s">
        <v>17</v>
      </c>
      <c r="BJ754" s="129">
        <f>B754/B777</f>
        <v>6.6790352504638223E-3</v>
      </c>
      <c r="BK754" s="130">
        <f t="shared" ref="BK754" si="14347">C754/C777</f>
        <v>0</v>
      </c>
      <c r="BL754" s="131">
        <f t="shared" ref="BL754" si="14348">D754/D777</f>
        <v>1.7139479905437353E-2</v>
      </c>
      <c r="BM754" s="132">
        <f t="shared" ref="BM754" si="14349">E754/E777</f>
        <v>0</v>
      </c>
      <c r="BN754" s="129">
        <f t="shared" ref="BN754" si="14350">F754/F777</f>
        <v>1.7474879860200961E-2</v>
      </c>
      <c r="BO754" s="130">
        <f t="shared" ref="BO754" si="14351">G754/G777</f>
        <v>0</v>
      </c>
      <c r="BP754" s="131">
        <f t="shared" ref="BP754" si="14352">H754/H777</f>
        <v>1.0325131810193322E-2</v>
      </c>
      <c r="BQ754" s="132">
        <f t="shared" ref="BQ754" si="14353">I754/I777</f>
        <v>1.9920318725099601E-3</v>
      </c>
      <c r="BR754" s="129">
        <f t="shared" ref="BR754" si="14354">J754/J777</f>
        <v>3.6529680365296802E-3</v>
      </c>
      <c r="BS754" s="130">
        <f t="shared" ref="BS754" si="14355">K754/K777</f>
        <v>6.1946902654867256E-3</v>
      </c>
      <c r="BT754" s="131">
        <f t="shared" ref="BT754" si="14356">L754/L777</f>
        <v>9.1213134691395562E-4</v>
      </c>
      <c r="BU754" s="129">
        <f t="shared" ref="BU754" si="14357">M754/M777</f>
        <v>4.8149262714414689E-3</v>
      </c>
      <c r="BV754" s="133">
        <f t="shared" ref="BV754" si="14358">N754/N777</f>
        <v>4.2934249263984299E-3</v>
      </c>
      <c r="BW754" s="134">
        <f t="shared" ref="BW754" si="14359">O754/O777</f>
        <v>3.3047735618115053E-3</v>
      </c>
      <c r="BX754" s="129">
        <f t="shared" ref="BX754" si="14360">P754/P777</f>
        <v>3.2573289902280132E-3</v>
      </c>
      <c r="BY754" s="130">
        <f t="shared" ref="BY754" si="14361">Q754/Q777</f>
        <v>4.9862877088007974E-3</v>
      </c>
      <c r="BZ754" s="131">
        <f t="shared" ref="BZ754" si="14362">R754/R777</f>
        <v>1.2526843235504653E-3</v>
      </c>
      <c r="CA754" s="132">
        <f t="shared" ref="CA754" si="14363">S754/S777</f>
        <v>3.1666666666666666E-3</v>
      </c>
      <c r="CB754" s="129">
        <f t="shared" ref="CB754" si="14364">T754/T777</f>
        <v>0</v>
      </c>
      <c r="CC754" s="130">
        <f t="shared" ref="CC754" si="14365">U754/U777</f>
        <v>0</v>
      </c>
      <c r="CD754" s="131">
        <f t="shared" ref="CD754" si="14366">V754/V777</f>
        <v>0</v>
      </c>
      <c r="CE754" s="132">
        <f t="shared" ref="CE754" si="14367">W754/W777</f>
        <v>0</v>
      </c>
      <c r="CF754" s="129">
        <f t="shared" ref="CF754" si="14368">X754/X777</f>
        <v>0</v>
      </c>
      <c r="CG754" s="130">
        <f t="shared" ref="CG754" si="14369">Y754/Y777</f>
        <v>0</v>
      </c>
      <c r="CH754" s="131">
        <f t="shared" ref="CH754" si="14370">Z754/Z777</f>
        <v>0</v>
      </c>
      <c r="CI754" s="129">
        <f t="shared" ref="CI754" si="14371">AA754/AA777</f>
        <v>0</v>
      </c>
      <c r="CJ754" s="135">
        <f t="shared" ref="CJ754" si="14372">AB754/AB777</f>
        <v>5.5577286654931871E-3</v>
      </c>
      <c r="CK754" s="136">
        <f t="shared" ref="CK754" si="14373">AC754/AC777</f>
        <v>1.7475950152710405E-3</v>
      </c>
    </row>
    <row r="755" spans="1:89" ht="13.5" thickBot="1" x14ac:dyDescent="0.25">
      <c r="A755" s="146" t="s">
        <v>18</v>
      </c>
      <c r="B755" s="196">
        <v>177</v>
      </c>
      <c r="C755" s="197">
        <v>44</v>
      </c>
      <c r="D755" s="198">
        <v>70</v>
      </c>
      <c r="E755" s="199">
        <v>1</v>
      </c>
      <c r="F755" s="196">
        <v>396</v>
      </c>
      <c r="G755" s="200">
        <v>91</v>
      </c>
      <c r="H755" s="198">
        <v>324</v>
      </c>
      <c r="I755" s="199">
        <v>132</v>
      </c>
      <c r="J755" s="196">
        <v>15</v>
      </c>
      <c r="K755" s="200">
        <v>29</v>
      </c>
      <c r="L755" s="198">
        <v>58</v>
      </c>
      <c r="M755" s="196">
        <v>106</v>
      </c>
      <c r="N755" s="201">
        <v>301</v>
      </c>
      <c r="O755" s="202">
        <v>225</v>
      </c>
      <c r="P755" s="196">
        <v>155</v>
      </c>
      <c r="Q755" s="200">
        <v>118</v>
      </c>
      <c r="R755" s="198">
        <v>162</v>
      </c>
      <c r="S755" s="199">
        <v>58</v>
      </c>
      <c r="T755" s="196">
        <v>12</v>
      </c>
      <c r="U755" s="200">
        <v>27</v>
      </c>
      <c r="V755" s="198">
        <v>91</v>
      </c>
      <c r="W755" s="199">
        <v>80</v>
      </c>
      <c r="X755" s="196">
        <v>180</v>
      </c>
      <c r="Y755" s="200">
        <v>51</v>
      </c>
      <c r="Z755" s="198">
        <v>238</v>
      </c>
      <c r="AA755" s="196">
        <v>161</v>
      </c>
      <c r="AB755" s="172">
        <f t="shared" si="14345"/>
        <v>2179</v>
      </c>
      <c r="AC755" s="173">
        <f t="shared" si="14346"/>
        <v>1123</v>
      </c>
      <c r="AE755" s="275">
        <f>$AE$11</f>
        <v>0</v>
      </c>
      <c r="AF755" s="126">
        <f>SUMIF($A$9:$A$32,$AE755,B$753:B$776)</f>
        <v>0</v>
      </c>
      <c r="AG755" s="197">
        <f t="shared" si="14316"/>
        <v>0</v>
      </c>
      <c r="AH755" s="198">
        <f t="shared" si="14316"/>
        <v>0</v>
      </c>
      <c r="AI755" s="199">
        <f t="shared" si="14316"/>
        <v>0</v>
      </c>
      <c r="AJ755" s="196">
        <f t="shared" si="14316"/>
        <v>0</v>
      </c>
      <c r="AK755" s="200">
        <f t="shared" si="14316"/>
        <v>0</v>
      </c>
      <c r="AL755" s="198">
        <f t="shared" si="14316"/>
        <v>0</v>
      </c>
      <c r="AM755" s="199">
        <f t="shared" si="14316"/>
        <v>0</v>
      </c>
      <c r="AN755" s="196">
        <f t="shared" si="14316"/>
        <v>0</v>
      </c>
      <c r="AO755" s="200">
        <f t="shared" si="14316"/>
        <v>0</v>
      </c>
      <c r="AP755" s="198">
        <f t="shared" si="14316"/>
        <v>0</v>
      </c>
      <c r="AQ755" s="196">
        <f t="shared" si="14316"/>
        <v>0</v>
      </c>
      <c r="AR755" s="201">
        <f t="shared" si="14316"/>
        <v>0</v>
      </c>
      <c r="AS755" s="202">
        <f t="shared" si="14316"/>
        <v>0</v>
      </c>
      <c r="AT755" s="196">
        <f t="shared" si="14316"/>
        <v>0</v>
      </c>
      <c r="AU755" s="200">
        <f t="shared" si="14316"/>
        <v>0</v>
      </c>
      <c r="AV755" s="198">
        <f t="shared" si="14316"/>
        <v>0</v>
      </c>
      <c r="AW755" s="199">
        <f t="shared" si="14317"/>
        <v>0</v>
      </c>
      <c r="AX755" s="196">
        <f t="shared" si="14317"/>
        <v>0</v>
      </c>
      <c r="AY755" s="200">
        <f t="shared" si="14317"/>
        <v>0</v>
      </c>
      <c r="AZ755" s="198">
        <f t="shared" si="14317"/>
        <v>0</v>
      </c>
      <c r="BA755" s="199">
        <f t="shared" si="14317"/>
        <v>0</v>
      </c>
      <c r="BB755" s="196">
        <f t="shared" si="14317"/>
        <v>0</v>
      </c>
      <c r="BC755" s="200">
        <f t="shared" si="14317"/>
        <v>0</v>
      </c>
      <c r="BD755" s="198">
        <f t="shared" si="14317"/>
        <v>0</v>
      </c>
      <c r="BE755" s="196">
        <f t="shared" si="14317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3.2838589981447126E-2</v>
      </c>
      <c r="BK755" s="130">
        <f t="shared" ref="BK755" si="14374">C755/C777</f>
        <v>8.2427875608842259E-3</v>
      </c>
      <c r="BL755" s="131">
        <f t="shared" ref="BL755" si="14375">D755/D777</f>
        <v>4.1371158392434985E-2</v>
      </c>
      <c r="BM755" s="132">
        <f t="shared" ref="BM755" si="14376">E755/E777</f>
        <v>4.4267374944665782E-4</v>
      </c>
      <c r="BN755" s="129">
        <f t="shared" ref="BN755" si="14377">F755/F777</f>
        <v>5.7667103538663174E-2</v>
      </c>
      <c r="BO755" s="130">
        <f t="shared" ref="BO755" si="14378">G755/G777</f>
        <v>1.6074898427839605E-2</v>
      </c>
      <c r="BP755" s="131">
        <f t="shared" ref="BP755" si="14379">H755/H777</f>
        <v>3.5588752196836555E-2</v>
      </c>
      <c r="BQ755" s="132">
        <f t="shared" ref="BQ755" si="14380">I755/I777</f>
        <v>1.4608233731739707E-2</v>
      </c>
      <c r="BR755" s="129">
        <f t="shared" ref="BR755" si="14381">J755/J777</f>
        <v>1.3698630136986301E-2</v>
      </c>
      <c r="BS755" s="130">
        <f t="shared" ref="BS755" si="14382">K755/K777</f>
        <v>2.5663716814159292E-2</v>
      </c>
      <c r="BT755" s="131">
        <f t="shared" ref="BT755" si="14383">L755/L777</f>
        <v>1.7634539373669808E-2</v>
      </c>
      <c r="BU755" s="129">
        <f t="shared" ref="BU755" si="14384">M755/M777</f>
        <v>3.1898886548299726E-2</v>
      </c>
      <c r="BV755" s="133">
        <f t="shared" ref="BV755" si="14385">N755/N777</f>
        <v>3.6923454367026494E-2</v>
      </c>
      <c r="BW755" s="134">
        <f t="shared" ref="BW755" si="14386">O755/O777</f>
        <v>2.7539779681762546E-2</v>
      </c>
      <c r="BX755" s="129">
        <f t="shared" ref="BX755" si="14387">P755/P777</f>
        <v>3.8837384114257079E-2</v>
      </c>
      <c r="BY755" s="130">
        <f t="shared" ref="BY755" si="14388">Q755/Q777</f>
        <v>2.9419097481924707E-2</v>
      </c>
      <c r="BZ755" s="131">
        <f t="shared" ref="BZ755" si="14389">R755/R777</f>
        <v>2.8990694345025055E-2</v>
      </c>
      <c r="CA755" s="132">
        <f t="shared" ref="CA755" si="14390">S755/S777</f>
        <v>9.6666666666666672E-3</v>
      </c>
      <c r="CB755" s="129">
        <f t="shared" ref="CB755" si="14391">T755/T777</f>
        <v>2.1937842778793418E-2</v>
      </c>
      <c r="CC755" s="130">
        <f t="shared" ref="CC755" si="14392">U755/U777</f>
        <v>4.3902439024390241E-2</v>
      </c>
      <c r="CD755" s="131">
        <f t="shared" ref="CD755" si="14393">V755/V777</f>
        <v>2.0996769727734194E-2</v>
      </c>
      <c r="CE755" s="132">
        <f t="shared" ref="CE755" si="14394">W755/W777</f>
        <v>1.5929908403026681E-2</v>
      </c>
      <c r="CF755" s="129">
        <f t="shared" ref="CF755" si="14395">X755/X777</f>
        <v>5.9920106524633823E-2</v>
      </c>
      <c r="CG755" s="130">
        <f t="shared" ref="CG755" si="14396">Y755/Y777</f>
        <v>2.7808069792802616E-2</v>
      </c>
      <c r="CH755" s="131">
        <f t="shared" ref="CH755" si="14397">Z755/Z777</f>
        <v>2.8664338191015295E-2</v>
      </c>
      <c r="CI755" s="129">
        <f t="shared" ref="CI755" si="14398">AA755/AA777</f>
        <v>1.8237426370638875E-2</v>
      </c>
      <c r="CJ755" s="135">
        <f t="shared" ref="CJ755" si="14399">AB755/AB777</f>
        <v>3.5514049155746789E-2</v>
      </c>
      <c r="CK755" s="136">
        <f t="shared" ref="CK755" si="14400">AC755/AC777</f>
        <v>1.8341581328498866E-2</v>
      </c>
    </row>
    <row r="756" spans="1:89" ht="14.25" thickTop="1" thickBot="1" x14ac:dyDescent="0.25">
      <c r="A756" s="137" t="s">
        <v>19</v>
      </c>
      <c r="B756" s="189">
        <v>252</v>
      </c>
      <c r="C756" s="190">
        <v>215</v>
      </c>
      <c r="D756" s="191">
        <v>116</v>
      </c>
      <c r="E756" s="192">
        <v>114</v>
      </c>
      <c r="F756" s="189">
        <v>482</v>
      </c>
      <c r="G756" s="193">
        <v>341</v>
      </c>
      <c r="H756" s="191">
        <v>389</v>
      </c>
      <c r="I756" s="192">
        <v>358</v>
      </c>
      <c r="J756" s="189">
        <v>28</v>
      </c>
      <c r="K756" s="193">
        <v>80</v>
      </c>
      <c r="L756" s="191">
        <v>138</v>
      </c>
      <c r="M756" s="189">
        <v>178</v>
      </c>
      <c r="N756" s="194">
        <v>515</v>
      </c>
      <c r="O756" s="195">
        <v>433</v>
      </c>
      <c r="P756" s="189">
        <v>240</v>
      </c>
      <c r="Q756" s="193">
        <v>262</v>
      </c>
      <c r="R756" s="191">
        <v>297</v>
      </c>
      <c r="S756" s="192">
        <v>346</v>
      </c>
      <c r="T756" s="189">
        <v>73</v>
      </c>
      <c r="U756" s="193">
        <v>88</v>
      </c>
      <c r="V756" s="191">
        <v>202</v>
      </c>
      <c r="W756" s="192">
        <v>310</v>
      </c>
      <c r="X756" s="189">
        <v>244</v>
      </c>
      <c r="Y756" s="193">
        <v>140</v>
      </c>
      <c r="Z756" s="191">
        <v>386</v>
      </c>
      <c r="AA756" s="189">
        <v>560</v>
      </c>
      <c r="AB756" s="172">
        <f t="shared" si="14345"/>
        <v>3362</v>
      </c>
      <c r="AC756" s="173">
        <f t="shared" si="14346"/>
        <v>3425</v>
      </c>
      <c r="AE756" s="269" t="s">
        <v>13</v>
      </c>
      <c r="AF756" s="20">
        <f t="shared" ref="AF756:BG756" si="14401">SUM(AF753:AF755)</f>
        <v>669</v>
      </c>
      <c r="AG756" s="21">
        <f t="shared" si="14401"/>
        <v>637</v>
      </c>
      <c r="AH756" s="20">
        <f t="shared" si="14401"/>
        <v>256</v>
      </c>
      <c r="AI756" s="21">
        <f t="shared" si="14401"/>
        <v>251</v>
      </c>
      <c r="AJ756" s="20">
        <f t="shared" si="14401"/>
        <v>1172</v>
      </c>
      <c r="AK756" s="21">
        <f t="shared" si="14401"/>
        <v>692</v>
      </c>
      <c r="AL756" s="20">
        <f t="shared" si="14401"/>
        <v>1214</v>
      </c>
      <c r="AM756" s="21">
        <f t="shared" si="14401"/>
        <v>1134</v>
      </c>
      <c r="AN756" s="20">
        <f t="shared" si="14401"/>
        <v>118</v>
      </c>
      <c r="AO756" s="21">
        <f t="shared" si="14401"/>
        <v>193</v>
      </c>
      <c r="AP756" s="20">
        <f t="shared" si="14401"/>
        <v>273</v>
      </c>
      <c r="AQ756" s="21">
        <f t="shared" si="14401"/>
        <v>680</v>
      </c>
      <c r="AR756" s="20">
        <f t="shared" si="14401"/>
        <v>1103</v>
      </c>
      <c r="AS756" s="21">
        <f t="shared" si="14401"/>
        <v>1224</v>
      </c>
      <c r="AT756" s="20">
        <f t="shared" si="14401"/>
        <v>624</v>
      </c>
      <c r="AU756" s="21">
        <f t="shared" si="14401"/>
        <v>432</v>
      </c>
      <c r="AV756" s="20">
        <f t="shared" si="14401"/>
        <v>915</v>
      </c>
      <c r="AW756" s="21">
        <f t="shared" si="14401"/>
        <v>631</v>
      </c>
      <c r="AX756" s="20">
        <f t="shared" si="14401"/>
        <v>94</v>
      </c>
      <c r="AY756" s="21">
        <f t="shared" si="14401"/>
        <v>85</v>
      </c>
      <c r="AZ756" s="20">
        <f t="shared" si="14401"/>
        <v>400</v>
      </c>
      <c r="BA756" s="21">
        <f t="shared" si="14401"/>
        <v>709</v>
      </c>
      <c r="BB756" s="20">
        <f t="shared" si="14401"/>
        <v>507</v>
      </c>
      <c r="BC756" s="21">
        <f t="shared" si="14401"/>
        <v>264</v>
      </c>
      <c r="BD756" s="20">
        <f t="shared" si="14401"/>
        <v>995</v>
      </c>
      <c r="BE756" s="21">
        <f t="shared" si="14401"/>
        <v>1104</v>
      </c>
      <c r="BF756" s="174">
        <f t="shared" si="14401"/>
        <v>8340</v>
      </c>
      <c r="BG756" s="175">
        <f t="shared" si="14401"/>
        <v>8036</v>
      </c>
      <c r="BI756" s="137" t="s">
        <v>19</v>
      </c>
      <c r="BJ756" s="129">
        <f>B756/B777</f>
        <v>4.6753246753246755E-2</v>
      </c>
      <c r="BK756" s="130">
        <f t="shared" ref="BK756" si="14402">C756/C777</f>
        <v>4.0277257399775196E-2</v>
      </c>
      <c r="BL756" s="131">
        <f t="shared" ref="BL756" si="14403">D756/D777</f>
        <v>6.8557919621749411E-2</v>
      </c>
      <c r="BM756" s="132">
        <f t="shared" ref="BM756" si="14404">E756/E777</f>
        <v>5.0464807436918988E-2</v>
      </c>
      <c r="BN756" s="129">
        <f t="shared" ref="BN756" si="14405">F756/F777</f>
        <v>7.0190767438473856E-2</v>
      </c>
      <c r="BO756" s="130">
        <f t="shared" ref="BO756" si="14406">G756/G777</f>
        <v>6.0236707295530822E-2</v>
      </c>
      <c r="BP756" s="131">
        <f t="shared" ref="BP756" si="14407">H756/H777</f>
        <v>4.2728471001757466E-2</v>
      </c>
      <c r="BQ756" s="132">
        <f t="shared" ref="BQ756" si="14408">I756/I777</f>
        <v>3.9619300575475871E-2</v>
      </c>
      <c r="BR756" s="129">
        <f t="shared" ref="BR756" si="14409">J756/J777</f>
        <v>2.5570776255707764E-2</v>
      </c>
      <c r="BS756" s="130">
        <f t="shared" ref="BS756" si="14410">K756/K777</f>
        <v>7.0796460176991149E-2</v>
      </c>
      <c r="BT756" s="131">
        <f t="shared" ref="BT756" si="14411">L756/L777</f>
        <v>4.195804195804196E-2</v>
      </c>
      <c r="BU756" s="129">
        <f t="shared" ref="BU756" si="14412">M756/M777</f>
        <v>5.3566054769786341E-2</v>
      </c>
      <c r="BV756" s="133">
        <f t="shared" ref="BV756" si="14413">N756/N777</f>
        <v>6.3174681059862611E-2</v>
      </c>
      <c r="BW756" s="134">
        <f t="shared" ref="BW756" si="14414">O756/O777</f>
        <v>5.2998776009791922E-2</v>
      </c>
      <c r="BX756" s="129">
        <f t="shared" ref="BX756" si="14415">P756/P777</f>
        <v>6.0135304434978699E-2</v>
      </c>
      <c r="BY756" s="130">
        <f t="shared" ref="BY756" si="14416">Q756/Q777</f>
        <v>6.532036898529045E-2</v>
      </c>
      <c r="BZ756" s="131">
        <f t="shared" ref="BZ756" si="14417">R756/R777</f>
        <v>5.3149606299212601E-2</v>
      </c>
      <c r="CA756" s="132">
        <f t="shared" ref="CA756" si="14418">S756/S777</f>
        <v>5.7666666666666665E-2</v>
      </c>
      <c r="CB756" s="129">
        <f t="shared" ref="CB756" si="14419">T756/T777</f>
        <v>0.13345521023765997</v>
      </c>
      <c r="CC756" s="130">
        <f t="shared" ref="CC756" si="14420">U756/U777</f>
        <v>0.14308943089430895</v>
      </c>
      <c r="CD756" s="131">
        <f t="shared" ref="CD756" si="14421">V756/V777</f>
        <v>4.6608214120904476E-2</v>
      </c>
      <c r="CE756" s="132">
        <f t="shared" ref="CE756" si="14422">W756/W777</f>
        <v>6.1728395061728392E-2</v>
      </c>
      <c r="CF756" s="129">
        <f t="shared" ref="CF756" si="14423">X756/X777</f>
        <v>8.1225033288948076E-2</v>
      </c>
      <c r="CG756" s="130">
        <f t="shared" ref="CG756" si="14424">Y756/Y777</f>
        <v>7.6335877862595422E-2</v>
      </c>
      <c r="CH756" s="131">
        <f t="shared" ref="CH756" si="14425">Z756/Z777</f>
        <v>4.6489220763579427E-2</v>
      </c>
      <c r="CI756" s="129">
        <f t="shared" ref="CI756" si="14426">AA756/AA777</f>
        <v>6.3434526506569999E-2</v>
      </c>
      <c r="CJ756" s="135">
        <f t="shared" ref="CJ756" si="14427">AB756/AB777</f>
        <v>5.4794967077384446E-2</v>
      </c>
      <c r="CK756" s="136">
        <f t="shared" ref="CK756" si="14428">AC756/AC777</f>
        <v>5.5939373152367418E-2</v>
      </c>
    </row>
    <row r="757" spans="1:89" ht="13.5" thickTop="1" x14ac:dyDescent="0.2">
      <c r="A757" s="146" t="s">
        <v>20</v>
      </c>
      <c r="B757" s="196">
        <v>291</v>
      </c>
      <c r="C757" s="197">
        <v>277</v>
      </c>
      <c r="D757" s="198">
        <v>124</v>
      </c>
      <c r="E757" s="199">
        <v>116</v>
      </c>
      <c r="F757" s="196">
        <v>512</v>
      </c>
      <c r="G757" s="200">
        <v>377</v>
      </c>
      <c r="H757" s="198">
        <v>527</v>
      </c>
      <c r="I757" s="199">
        <v>572</v>
      </c>
      <c r="J757" s="196">
        <v>48</v>
      </c>
      <c r="K757" s="200">
        <v>77</v>
      </c>
      <c r="L757" s="198">
        <v>142</v>
      </c>
      <c r="M757" s="196">
        <v>291</v>
      </c>
      <c r="N757" s="201">
        <v>490</v>
      </c>
      <c r="O757" s="202">
        <v>544</v>
      </c>
      <c r="P757" s="196">
        <v>283</v>
      </c>
      <c r="Q757" s="200">
        <v>218</v>
      </c>
      <c r="R757" s="198">
        <v>402</v>
      </c>
      <c r="S757" s="199">
        <v>312</v>
      </c>
      <c r="T757" s="196">
        <v>63</v>
      </c>
      <c r="U757" s="200">
        <v>58</v>
      </c>
      <c r="V757" s="198">
        <v>209</v>
      </c>
      <c r="W757" s="199">
        <v>313</v>
      </c>
      <c r="X757" s="196">
        <v>261</v>
      </c>
      <c r="Y757" s="200">
        <v>132</v>
      </c>
      <c r="Z757" s="198">
        <v>453</v>
      </c>
      <c r="AA757" s="196">
        <v>532</v>
      </c>
      <c r="AB757" s="172">
        <f t="shared" si="14345"/>
        <v>3805</v>
      </c>
      <c r="AC757" s="173">
        <f t="shared" si="14346"/>
        <v>3819</v>
      </c>
      <c r="BI757" s="146" t="s">
        <v>20</v>
      </c>
      <c r="BJ757" s="129">
        <f>B757/B777</f>
        <v>5.398886827458256E-2</v>
      </c>
      <c r="BK757" s="130">
        <f t="shared" ref="BK757" si="14429">C757/C777</f>
        <v>5.1892094417384786E-2</v>
      </c>
      <c r="BL757" s="131">
        <f t="shared" ref="BL757" si="14430">D757/D777</f>
        <v>7.328605200945626E-2</v>
      </c>
      <c r="BM757" s="132">
        <f t="shared" ref="BM757" si="14431">E757/E777</f>
        <v>5.1350154935812305E-2</v>
      </c>
      <c r="BN757" s="129">
        <f t="shared" ref="BN757" si="14432">F757/F777</f>
        <v>7.4559487403524097E-2</v>
      </c>
      <c r="BO757" s="130">
        <f t="shared" ref="BO757" si="14433">G757/G777</f>
        <v>6.6596007772478358E-2</v>
      </c>
      <c r="BP757" s="131">
        <f t="shared" ref="BP757" si="14434">H757/H777</f>
        <v>5.7886643233743408E-2</v>
      </c>
      <c r="BQ757" s="132">
        <f t="shared" ref="BQ757" si="14435">I757/I777</f>
        <v>6.3302346170872062E-2</v>
      </c>
      <c r="BR757" s="129">
        <f t="shared" ref="BR757" si="14436">J757/J777</f>
        <v>4.3835616438356165E-2</v>
      </c>
      <c r="BS757" s="130">
        <f t="shared" ref="BS757" si="14437">K757/K777</f>
        <v>6.8141592920353988E-2</v>
      </c>
      <c r="BT757" s="131">
        <f t="shared" ref="BT757" si="14438">L757/L777</f>
        <v>4.3174217087260568E-2</v>
      </c>
      <c r="BU757" s="129">
        <f t="shared" ref="BU757" si="14439">M757/M777</f>
        <v>8.757147156184171E-2</v>
      </c>
      <c r="BV757" s="133">
        <f t="shared" ref="BV757" si="14440">N757/N777</f>
        <v>6.0107948969578016E-2</v>
      </c>
      <c r="BW757" s="134">
        <f t="shared" ref="BW757" si="14441">O757/O777</f>
        <v>6.6585067319461441E-2</v>
      </c>
      <c r="BX757" s="129">
        <f t="shared" ref="BX757" si="14442">P757/P777</f>
        <v>7.0909546479579047E-2</v>
      </c>
      <c r="BY757" s="130">
        <f t="shared" ref="BY757" si="14443">Q757/Q777</f>
        <v>5.4350536025928695E-2</v>
      </c>
      <c r="BZ757" s="131">
        <f t="shared" ref="BZ757" si="14444">R757/R777</f>
        <v>7.1939871152469581E-2</v>
      </c>
      <c r="CA757" s="132">
        <f t="shared" ref="CA757" si="14445">S757/S777</f>
        <v>5.1999999999999998E-2</v>
      </c>
      <c r="CB757" s="129">
        <f t="shared" ref="CB757" si="14446">T757/T777</f>
        <v>0.11517367458866545</v>
      </c>
      <c r="CC757" s="130">
        <f t="shared" ref="CC757" si="14447">U757/U777</f>
        <v>9.4308943089430899E-2</v>
      </c>
      <c r="CD757" s="131">
        <f t="shared" ref="CD757" si="14448">V757/V777</f>
        <v>4.8223350253807105E-2</v>
      </c>
      <c r="CE757" s="132">
        <f t="shared" ref="CE757" si="14449">W757/W777</f>
        <v>6.2325766626841896E-2</v>
      </c>
      <c r="CF757" s="129">
        <f t="shared" ref="CF757" si="14450">X757/X777</f>
        <v>8.6884154460719037E-2</v>
      </c>
      <c r="CG757" s="130">
        <f t="shared" ref="CG757" si="14451">Y757/Y777</f>
        <v>7.1973827699018542E-2</v>
      </c>
      <c r="CH757" s="131">
        <f t="shared" ref="CH757" si="14452">Z757/Z777</f>
        <v>5.4558593279537514E-2</v>
      </c>
      <c r="CI757" s="129">
        <f t="shared" ref="CI757" si="14453">AA757/AA777</f>
        <v>6.0262800181241506E-2</v>
      </c>
      <c r="CJ757" s="135">
        <f t="shared" ref="CJ757" si="14454">AB757/AB777</f>
        <v>6.2015124845165914E-2</v>
      </c>
      <c r="CK757" s="136">
        <f t="shared" ref="CK757" si="14455">AC757/AC777</f>
        <v>6.2374442647851441E-2</v>
      </c>
    </row>
    <row r="758" spans="1:89" ht="13.5" thickBot="1" x14ac:dyDescent="0.25">
      <c r="A758" s="137" t="s">
        <v>21</v>
      </c>
      <c r="B758" s="189">
        <v>378</v>
      </c>
      <c r="C758" s="190">
        <v>360</v>
      </c>
      <c r="D758" s="191">
        <v>132</v>
      </c>
      <c r="E758" s="192">
        <v>135</v>
      </c>
      <c r="F758" s="189">
        <v>660</v>
      </c>
      <c r="G758" s="193">
        <v>315</v>
      </c>
      <c r="H758" s="191">
        <v>687</v>
      </c>
      <c r="I758" s="192">
        <v>562</v>
      </c>
      <c r="J758" s="189">
        <v>70</v>
      </c>
      <c r="K758" s="193">
        <v>116</v>
      </c>
      <c r="L758" s="191">
        <v>131</v>
      </c>
      <c r="M758" s="189">
        <v>389</v>
      </c>
      <c r="N758" s="194">
        <v>613</v>
      </c>
      <c r="O758" s="195">
        <v>680</v>
      </c>
      <c r="P758" s="189">
        <v>341</v>
      </c>
      <c r="Q758" s="193">
        <v>214</v>
      </c>
      <c r="R758" s="191">
        <v>513</v>
      </c>
      <c r="S758" s="192">
        <v>319</v>
      </c>
      <c r="T758" s="189">
        <v>31</v>
      </c>
      <c r="U758" s="193">
        <v>27</v>
      </c>
      <c r="V758" s="191">
        <v>191</v>
      </c>
      <c r="W758" s="192">
        <v>396</v>
      </c>
      <c r="X758" s="189">
        <v>246</v>
      </c>
      <c r="Y758" s="193">
        <v>132</v>
      </c>
      <c r="Z758" s="191">
        <v>542</v>
      </c>
      <c r="AA758" s="189">
        <v>572</v>
      </c>
      <c r="AB758" s="172">
        <f t="shared" si="14345"/>
        <v>4535</v>
      </c>
      <c r="AC758" s="173">
        <f t="shared" si="14346"/>
        <v>4217</v>
      </c>
      <c r="AE758" s="272" t="s">
        <v>85</v>
      </c>
      <c r="BI758" s="137" t="s">
        <v>21</v>
      </c>
      <c r="BJ758" s="129">
        <f>B758/B777</f>
        <v>7.0129870129870125E-2</v>
      </c>
      <c r="BK758" s="130">
        <f t="shared" ref="BK758" si="14456">C758/C777</f>
        <v>6.7440989134507301E-2</v>
      </c>
      <c r="BL758" s="131">
        <f t="shared" ref="BL758" si="14457">D758/D777</f>
        <v>7.8014184397163122E-2</v>
      </c>
      <c r="BM758" s="132">
        <f t="shared" ref="BM758" si="14458">E758/E777</f>
        <v>5.9760956175298807E-2</v>
      </c>
      <c r="BN758" s="129">
        <f t="shared" ref="BN758" si="14459">F758/F777</f>
        <v>9.6111839231105292E-2</v>
      </c>
      <c r="BO758" s="130">
        <f t="shared" ref="BO758" si="14460">G758/G777</f>
        <v>5.5643879173290937E-2</v>
      </c>
      <c r="BP758" s="131">
        <f t="shared" ref="BP758" si="14461">H758/H777</f>
        <v>7.5461335676625663E-2</v>
      </c>
      <c r="BQ758" s="132">
        <f t="shared" ref="BQ758" si="14462">I758/I777</f>
        <v>6.2195661797255421E-2</v>
      </c>
      <c r="BR758" s="129">
        <f t="shared" ref="BR758" si="14463">J758/J777</f>
        <v>6.3926940639269403E-2</v>
      </c>
      <c r="BS758" s="130">
        <f t="shared" ref="BS758" si="14464">K758/K777</f>
        <v>0.10265486725663717</v>
      </c>
      <c r="BT758" s="131">
        <f t="shared" ref="BT758" si="14465">L758/L777</f>
        <v>3.9829735481909392E-2</v>
      </c>
      <c r="BU758" s="129">
        <f t="shared" ref="BU758" si="14466">M758/M777</f>
        <v>0.1170628949744207</v>
      </c>
      <c r="BV758" s="133">
        <f t="shared" ref="BV758" si="14467">N758/N777</f>
        <v>7.519627085377821E-2</v>
      </c>
      <c r="BW758" s="134">
        <f t="shared" ref="BW758" si="14468">O758/O777</f>
        <v>8.3231334149326805E-2</v>
      </c>
      <c r="BX758" s="129">
        <f t="shared" ref="BX758" si="14469">P758/P777</f>
        <v>8.5442245051365578E-2</v>
      </c>
      <c r="BY758" s="130">
        <f t="shared" ref="BY758" si="14470">Q758/Q777</f>
        <v>5.3353278484168536E-2</v>
      </c>
      <c r="BZ758" s="131">
        <f t="shared" ref="BZ758" si="14471">R758/R777</f>
        <v>9.1803865425912665E-2</v>
      </c>
      <c r="CA758" s="132">
        <f t="shared" ref="CA758" si="14472">S758/S777</f>
        <v>5.3166666666666668E-2</v>
      </c>
      <c r="CB758" s="129">
        <f t="shared" ref="CB758" si="14473">T758/T777</f>
        <v>5.6672760511882997E-2</v>
      </c>
      <c r="CC758" s="130">
        <f t="shared" ref="CC758" si="14474">U758/U777</f>
        <v>4.3902439024390241E-2</v>
      </c>
      <c r="CD758" s="131">
        <f t="shared" ref="CD758" si="14475">V758/V777</f>
        <v>4.4070143054914628E-2</v>
      </c>
      <c r="CE758" s="132">
        <f t="shared" ref="CE758" si="14476">W758/W777</f>
        <v>7.8853046594982074E-2</v>
      </c>
      <c r="CF758" s="129">
        <f t="shared" ref="CF758" si="14477">X758/X777</f>
        <v>8.1890812250332887E-2</v>
      </c>
      <c r="CG758" s="130">
        <f t="shared" ref="CG758" si="14478">Y758/Y777</f>
        <v>7.1973827699018542E-2</v>
      </c>
      <c r="CH758" s="131">
        <f t="shared" ref="CH758" si="14479">Z758/Z777</f>
        <v>6.5277610502228106E-2</v>
      </c>
      <c r="CI758" s="129">
        <f t="shared" ref="CI758" si="14480">AA758/AA777</f>
        <v>6.4793837788853642E-2</v>
      </c>
      <c r="CJ758" s="135">
        <f t="shared" ref="CJ758" si="14481">AB758/AB777</f>
        <v>7.3912901753699717E-2</v>
      </c>
      <c r="CK758" s="136">
        <f t="shared" ref="CK758" si="14482">AC758/AC777</f>
        <v>6.8874842798111943E-2</v>
      </c>
    </row>
    <row r="759" spans="1:89" ht="14.25" thickTop="1" thickBot="1" x14ac:dyDescent="0.25">
      <c r="A759" s="146" t="s">
        <v>22</v>
      </c>
      <c r="B759" s="196">
        <v>444</v>
      </c>
      <c r="C759" s="197">
        <v>532</v>
      </c>
      <c r="D759" s="198">
        <v>181</v>
      </c>
      <c r="E759" s="199">
        <v>153</v>
      </c>
      <c r="F759" s="196">
        <v>695</v>
      </c>
      <c r="G759" s="200">
        <v>235</v>
      </c>
      <c r="H759" s="198">
        <v>789</v>
      </c>
      <c r="I759" s="199">
        <v>679</v>
      </c>
      <c r="J759" s="196">
        <v>75</v>
      </c>
      <c r="K759" s="200">
        <v>186</v>
      </c>
      <c r="L759" s="198">
        <v>143</v>
      </c>
      <c r="M759" s="196">
        <v>552</v>
      </c>
      <c r="N759" s="201">
        <v>586</v>
      </c>
      <c r="O759" s="202">
        <v>858</v>
      </c>
      <c r="P759" s="196">
        <v>329</v>
      </c>
      <c r="Q759" s="200">
        <v>246</v>
      </c>
      <c r="R759" s="198">
        <v>531</v>
      </c>
      <c r="S759" s="199">
        <v>366</v>
      </c>
      <c r="T759" s="196">
        <v>34</v>
      </c>
      <c r="U759" s="200">
        <v>48</v>
      </c>
      <c r="V759" s="198">
        <v>233</v>
      </c>
      <c r="W759" s="199">
        <v>561</v>
      </c>
      <c r="X759" s="196">
        <v>240</v>
      </c>
      <c r="Y759" s="200">
        <v>133</v>
      </c>
      <c r="Z759" s="198">
        <v>595</v>
      </c>
      <c r="AA759" s="196">
        <v>586</v>
      </c>
      <c r="AB759" s="172">
        <f t="shared" si="14345"/>
        <v>4875</v>
      </c>
      <c r="AC759" s="173">
        <f t="shared" si="14346"/>
        <v>5135</v>
      </c>
      <c r="AE759" s="298" t="s">
        <v>0</v>
      </c>
      <c r="AF759" s="292" t="s">
        <v>1</v>
      </c>
      <c r="AG759" s="293"/>
      <c r="AH759" s="292" t="s">
        <v>2</v>
      </c>
      <c r="AI759" s="293"/>
      <c r="AJ759" s="292" t="s">
        <v>3</v>
      </c>
      <c r="AK759" s="293"/>
      <c r="AL759" s="292" t="s">
        <v>4</v>
      </c>
      <c r="AM759" s="293"/>
      <c r="AN759" s="292" t="s">
        <v>5</v>
      </c>
      <c r="AO759" s="293"/>
      <c r="AP759" s="292" t="s">
        <v>6</v>
      </c>
      <c r="AQ759" s="293"/>
      <c r="AR759" s="292" t="s">
        <v>7</v>
      </c>
      <c r="AS759" s="293"/>
      <c r="AT759" s="292" t="s">
        <v>8</v>
      </c>
      <c r="AU759" s="293"/>
      <c r="AV759" s="292" t="s">
        <v>9</v>
      </c>
      <c r="AW759" s="293"/>
      <c r="AX759" s="292" t="s">
        <v>10</v>
      </c>
      <c r="AY759" s="293"/>
      <c r="AZ759" s="292" t="s">
        <v>11</v>
      </c>
      <c r="BA759" s="293"/>
      <c r="BB759" s="292" t="s">
        <v>12</v>
      </c>
      <c r="BC759" s="293"/>
      <c r="BD759" s="294" t="s">
        <v>40</v>
      </c>
      <c r="BE759" s="295"/>
      <c r="BF759" s="296" t="s">
        <v>41</v>
      </c>
      <c r="BG759" s="297"/>
      <c r="BI759" s="146" t="s">
        <v>22</v>
      </c>
      <c r="BJ759" s="129">
        <f>B759/B777</f>
        <v>8.2374768089053807E-2</v>
      </c>
      <c r="BK759" s="130">
        <f t="shared" ref="BK759" si="14483">C759/C777</f>
        <v>9.9662795054327458E-2</v>
      </c>
      <c r="BL759" s="131">
        <f t="shared" ref="BL759" si="14484">D759/D777</f>
        <v>0.10697399527186761</v>
      </c>
      <c r="BM759" s="132">
        <f t="shared" ref="BM759" si="14485">E759/E777</f>
        <v>6.7729083665338641E-2</v>
      </c>
      <c r="BN759" s="129">
        <f t="shared" ref="BN759" si="14486">F759/F777</f>
        <v>0.10120867919033057</v>
      </c>
      <c r="BO759" s="130">
        <f t="shared" ref="BO759" si="14487">G759/G777</f>
        <v>4.1512100335629749E-2</v>
      </c>
      <c r="BP759" s="131">
        <f t="shared" ref="BP759" si="14488">H759/H777</f>
        <v>8.6665202108963099E-2</v>
      </c>
      <c r="BQ759" s="132">
        <f t="shared" ref="BQ759" si="14489">I759/I777</f>
        <v>7.5143868968570157E-2</v>
      </c>
      <c r="BR759" s="129">
        <f t="shared" ref="BR759" si="14490">J759/J777</f>
        <v>6.8493150684931503E-2</v>
      </c>
      <c r="BS759" s="130">
        <f t="shared" ref="BS759" si="14491">K759/K777</f>
        <v>0.16460176991150444</v>
      </c>
      <c r="BT759" s="131">
        <f t="shared" ref="BT759" si="14492">L759/L777</f>
        <v>4.3478260869565216E-2</v>
      </c>
      <c r="BU759" s="129">
        <f t="shared" ref="BU759" si="14493">M759/M777</f>
        <v>0.16611495636473067</v>
      </c>
      <c r="BV759" s="133">
        <f t="shared" ref="BV759" si="14494">N759/N777</f>
        <v>7.1884200196270856E-2</v>
      </c>
      <c r="BW759" s="134">
        <f t="shared" ref="BW759" si="14495">O759/O777</f>
        <v>0.10501835985312118</v>
      </c>
      <c r="BX759" s="129">
        <f t="shared" ref="BX759" si="14496">P759/P777</f>
        <v>8.2435479829616631E-2</v>
      </c>
      <c r="BY759" s="130">
        <f t="shared" ref="BY759" si="14497">Q759/Q777</f>
        <v>6.1331338818249814E-2</v>
      </c>
      <c r="BZ759" s="131">
        <f t="shared" ref="BZ759" si="14498">R759/R777</f>
        <v>9.5025053686471003E-2</v>
      </c>
      <c r="CA759" s="132">
        <f t="shared" ref="CA759" si="14499">S759/S777</f>
        <v>6.0999999999999999E-2</v>
      </c>
      <c r="CB759" s="129">
        <f t="shared" ref="CB759" si="14500">T759/T777</f>
        <v>6.2157221206581355E-2</v>
      </c>
      <c r="CC759" s="130">
        <f t="shared" ref="CC759" si="14501">U759/U777</f>
        <v>7.8048780487804878E-2</v>
      </c>
      <c r="CD759" s="131">
        <f t="shared" ref="CD759" si="14502">V759/V777</f>
        <v>5.3760959852330412E-2</v>
      </c>
      <c r="CE759" s="132">
        <f t="shared" ref="CE759" si="14503">W759/W777</f>
        <v>0.11170848267622462</v>
      </c>
      <c r="CF759" s="129">
        <f t="shared" ref="CF759" si="14504">X759/X777</f>
        <v>7.9893475366178426E-2</v>
      </c>
      <c r="CG759" s="130">
        <f t="shared" ref="CG759" si="14505">Y759/Y777</f>
        <v>7.2519083969465645E-2</v>
      </c>
      <c r="CH759" s="131">
        <f t="shared" ref="CH759" si="14506">Z759/Z777</f>
        <v>7.1660845477538246E-2</v>
      </c>
      <c r="CI759" s="129">
        <f t="shared" ref="CI759" si="14507">AA759/AA777</f>
        <v>6.6379700951517892E-2</v>
      </c>
      <c r="CJ759" s="135">
        <f t="shared" ref="CJ759" si="14508">AB759/AB777</f>
        <v>7.9454332094660671E-2</v>
      </c>
      <c r="CK759" s="136">
        <f t="shared" ref="CK759" si="14509">AC759/AC777</f>
        <v>8.386822806931582E-2</v>
      </c>
    </row>
    <row r="760" spans="1:89" ht="15" thickTop="1" thickBot="1" x14ac:dyDescent="0.3">
      <c r="A760" s="137" t="s">
        <v>23</v>
      </c>
      <c r="B760" s="189">
        <v>301</v>
      </c>
      <c r="C760" s="190">
        <v>319</v>
      </c>
      <c r="D760" s="191">
        <v>99</v>
      </c>
      <c r="E760" s="192">
        <v>113</v>
      </c>
      <c r="F760" s="189">
        <v>435</v>
      </c>
      <c r="G760" s="193">
        <v>217</v>
      </c>
      <c r="H760" s="191">
        <v>507</v>
      </c>
      <c r="I760" s="192">
        <v>478</v>
      </c>
      <c r="J760" s="189">
        <v>45</v>
      </c>
      <c r="K760" s="193">
        <v>101</v>
      </c>
      <c r="L760" s="191">
        <v>96</v>
      </c>
      <c r="M760" s="189">
        <v>230</v>
      </c>
      <c r="N760" s="194">
        <v>444</v>
      </c>
      <c r="O760" s="195">
        <v>521</v>
      </c>
      <c r="P760" s="189">
        <v>240</v>
      </c>
      <c r="Q760" s="193">
        <v>200</v>
      </c>
      <c r="R760" s="191">
        <v>369</v>
      </c>
      <c r="S760" s="192">
        <v>348</v>
      </c>
      <c r="T760" s="189">
        <v>38</v>
      </c>
      <c r="U760" s="193">
        <v>32</v>
      </c>
      <c r="V760" s="191">
        <v>189</v>
      </c>
      <c r="W760" s="192">
        <v>365</v>
      </c>
      <c r="X760" s="189">
        <v>163</v>
      </c>
      <c r="Y760" s="193">
        <v>84</v>
      </c>
      <c r="Z760" s="191">
        <v>517</v>
      </c>
      <c r="AA760" s="189">
        <v>571</v>
      </c>
      <c r="AB760" s="172">
        <f t="shared" si="14345"/>
        <v>3443</v>
      </c>
      <c r="AC760" s="173">
        <f t="shared" si="14346"/>
        <v>3579</v>
      </c>
      <c r="AE760" s="299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5.5844155844155842E-2</v>
      </c>
      <c r="BK760" s="130">
        <f t="shared" ref="BK760" si="14510">C760/C777</f>
        <v>5.9760209816410642E-2</v>
      </c>
      <c r="BL760" s="131">
        <f t="shared" ref="BL760" si="14511">D760/D777</f>
        <v>5.8510638297872342E-2</v>
      </c>
      <c r="BM760" s="132">
        <f t="shared" ref="BM760" si="14512">E760/E777</f>
        <v>5.0022133687472332E-2</v>
      </c>
      <c r="BN760" s="129">
        <f t="shared" ref="BN760" si="14513">F760/F777</f>
        <v>6.334643949322849E-2</v>
      </c>
      <c r="BO760" s="130">
        <f t="shared" ref="BO760" si="14514">G760/G777</f>
        <v>3.8332450097155982E-2</v>
      </c>
      <c r="BP760" s="131">
        <f t="shared" ref="BP760" si="14515">H760/H777</f>
        <v>5.5689806678383129E-2</v>
      </c>
      <c r="BQ760" s="132">
        <f t="shared" ref="BQ760" si="14516">I760/I777</f>
        <v>5.2899513058875608E-2</v>
      </c>
      <c r="BR760" s="129">
        <f t="shared" ref="BR760" si="14517">J760/J777</f>
        <v>4.1095890410958902E-2</v>
      </c>
      <c r="BS760" s="130">
        <f t="shared" ref="BS760" si="14518">K760/K777</f>
        <v>8.9380530973451333E-2</v>
      </c>
      <c r="BT760" s="131">
        <f t="shared" ref="BT760" si="14519">L760/L777</f>
        <v>2.918820310124658E-2</v>
      </c>
      <c r="BU760" s="129">
        <f t="shared" ref="BU760" si="14520">M760/M777</f>
        <v>6.9214565151971108E-2</v>
      </c>
      <c r="BV760" s="133">
        <f t="shared" ref="BV760" si="14521">N760/N777</f>
        <v>5.4465161923454367E-2</v>
      </c>
      <c r="BW760" s="134">
        <f t="shared" ref="BW760" si="14522">O760/O777</f>
        <v>6.3769889840881278E-2</v>
      </c>
      <c r="BX760" s="129">
        <f t="shared" ref="BX760" si="14523">P760/P777</f>
        <v>6.0135304434978699E-2</v>
      </c>
      <c r="BY760" s="130">
        <f t="shared" ref="BY760" si="14524">Q760/Q777</f>
        <v>4.9862877088007976E-2</v>
      </c>
      <c r="BZ760" s="131">
        <f t="shared" ref="BZ760" si="14525">R760/R777</f>
        <v>6.6034359341445956E-2</v>
      </c>
      <c r="CA760" s="132">
        <f t="shared" ref="CA760" si="14526">S760/S777</f>
        <v>5.8000000000000003E-2</v>
      </c>
      <c r="CB760" s="129">
        <f t="shared" ref="CB760" si="14527">T760/T777</f>
        <v>6.9469835466179158E-2</v>
      </c>
      <c r="CC760" s="130">
        <f t="shared" ref="CC760" si="14528">U760/U777</f>
        <v>5.2032520325203252E-2</v>
      </c>
      <c r="CD760" s="131">
        <f t="shared" ref="CD760" si="14529">V760/V777</f>
        <v>4.3608675588371018E-2</v>
      </c>
      <c r="CE760" s="132">
        <f t="shared" ref="CE760" si="14530">W760/W777</f>
        <v>7.2680207088809234E-2</v>
      </c>
      <c r="CF760" s="129">
        <f t="shared" ref="CF760" si="14531">X760/X777</f>
        <v>5.4260985352862848E-2</v>
      </c>
      <c r="CG760" s="130">
        <f t="shared" ref="CG760" si="14532">Y760/Y777</f>
        <v>4.5801526717557252E-2</v>
      </c>
      <c r="CH760" s="131">
        <f t="shared" ref="CH760" si="14533">Z760/Z777</f>
        <v>6.2266650608213896E-2</v>
      </c>
      <c r="CI760" s="129">
        <f t="shared" ref="CI760" si="14534">AA760/AA777</f>
        <v>6.4680561848663345E-2</v>
      </c>
      <c r="CJ760" s="135">
        <f t="shared" ref="CJ760" si="14535">AB760/AB777</f>
        <v>5.6115131364495731E-2</v>
      </c>
      <c r="CK760" s="136">
        <f t="shared" ref="CK760" si="14536">AC760/AC777</f>
        <v>5.8454603361262188E-2</v>
      </c>
    </row>
    <row r="761" spans="1:89" ht="13.5" thickTop="1" x14ac:dyDescent="0.2">
      <c r="A761" s="146" t="s">
        <v>24</v>
      </c>
      <c r="B761" s="203">
        <v>269</v>
      </c>
      <c r="C761" s="197">
        <v>316</v>
      </c>
      <c r="D761" s="198">
        <v>84</v>
      </c>
      <c r="E761" s="199">
        <v>162</v>
      </c>
      <c r="F761" s="196">
        <v>347</v>
      </c>
      <c r="G761" s="200">
        <v>214</v>
      </c>
      <c r="H761" s="198">
        <v>511</v>
      </c>
      <c r="I761" s="199">
        <v>489</v>
      </c>
      <c r="J761" s="196">
        <v>37</v>
      </c>
      <c r="K761" s="200">
        <v>64</v>
      </c>
      <c r="L761" s="198">
        <v>108</v>
      </c>
      <c r="M761" s="196">
        <v>165</v>
      </c>
      <c r="N761" s="201">
        <v>353</v>
      </c>
      <c r="O761" s="204">
        <v>419</v>
      </c>
      <c r="P761" s="196">
        <v>264</v>
      </c>
      <c r="Q761" s="200">
        <v>184</v>
      </c>
      <c r="R761" s="198">
        <v>332</v>
      </c>
      <c r="S761" s="199">
        <v>276</v>
      </c>
      <c r="T761" s="196">
        <v>31</v>
      </c>
      <c r="U761" s="200">
        <v>28</v>
      </c>
      <c r="V761" s="198">
        <v>190</v>
      </c>
      <c r="W761" s="205">
        <v>277</v>
      </c>
      <c r="X761" s="196">
        <v>127</v>
      </c>
      <c r="Y761" s="200">
        <v>66</v>
      </c>
      <c r="Z761" s="198">
        <v>520</v>
      </c>
      <c r="AA761" s="196">
        <v>604</v>
      </c>
      <c r="AB761" s="172">
        <f t="shared" si="14345"/>
        <v>3173</v>
      </c>
      <c r="AC761" s="173">
        <f t="shared" si="14346"/>
        <v>3264</v>
      </c>
      <c r="AE761" s="275" t="str">
        <f>$AE$17</f>
        <v>17:00 - 17:59</v>
      </c>
      <c r="AF761" s="126">
        <f t="shared" ref="AF761:AU763" si="14537">SUMIF($A$9:$A$32,$AE761,B$753:B$776)</f>
        <v>440</v>
      </c>
      <c r="AG761" s="186">
        <f t="shared" si="14537"/>
        <v>402</v>
      </c>
      <c r="AH761" s="127">
        <f t="shared" si="14537"/>
        <v>102</v>
      </c>
      <c r="AI761" s="180">
        <f t="shared" si="14537"/>
        <v>176</v>
      </c>
      <c r="AJ761" s="126">
        <f t="shared" si="14537"/>
        <v>497</v>
      </c>
      <c r="AK761" s="128">
        <f t="shared" si="14537"/>
        <v>488</v>
      </c>
      <c r="AL761" s="127">
        <f t="shared" si="14537"/>
        <v>732</v>
      </c>
      <c r="AM761" s="180">
        <f t="shared" si="14537"/>
        <v>676</v>
      </c>
      <c r="AN761" s="126">
        <f t="shared" si="14537"/>
        <v>104</v>
      </c>
      <c r="AO761" s="128">
        <f t="shared" si="14537"/>
        <v>54</v>
      </c>
      <c r="AP761" s="127">
        <f t="shared" si="14537"/>
        <v>296</v>
      </c>
      <c r="AQ761" s="126">
        <f t="shared" si="14537"/>
        <v>180</v>
      </c>
      <c r="AR761" s="179">
        <f t="shared" si="14537"/>
        <v>603</v>
      </c>
      <c r="AS761" s="181">
        <f t="shared" si="14537"/>
        <v>582</v>
      </c>
      <c r="AT761" s="126">
        <f t="shared" si="14537"/>
        <v>263</v>
      </c>
      <c r="AU761" s="128">
        <f t="shared" si="14537"/>
        <v>353</v>
      </c>
      <c r="AV761" s="127">
        <f t="shared" ref="AP761:BE763" si="14538">SUMIF($A$9:$A$32,$AE761,R$753:R$776)</f>
        <v>367</v>
      </c>
      <c r="AW761" s="180">
        <f t="shared" si="14538"/>
        <v>542</v>
      </c>
      <c r="AX761" s="126">
        <f t="shared" si="14538"/>
        <v>40</v>
      </c>
      <c r="AY761" s="128">
        <f t="shared" si="14538"/>
        <v>47</v>
      </c>
      <c r="AZ761" s="127">
        <f t="shared" si="14538"/>
        <v>355</v>
      </c>
      <c r="BA761" s="180">
        <f t="shared" si="14538"/>
        <v>328</v>
      </c>
      <c r="BB761" s="126">
        <f t="shared" si="14538"/>
        <v>246</v>
      </c>
      <c r="BC761" s="128">
        <f t="shared" si="14538"/>
        <v>163</v>
      </c>
      <c r="BD761" s="184">
        <f t="shared" si="14538"/>
        <v>728</v>
      </c>
      <c r="BE761" s="185">
        <f t="shared" si="14538"/>
        <v>612</v>
      </c>
      <c r="BF761" s="170">
        <f>AF761+AH761+AJ761+AL761+AN761+AP761+AR761+AT761+AV761+AX761+AZ761+BB761+BD761</f>
        <v>4773</v>
      </c>
      <c r="BG761" s="171">
        <f>AG761+AI761+AK761+AM761+AO761+AQ761+AS761+AU761+AW761+AY761+BA761+BC761+BE761</f>
        <v>4603</v>
      </c>
      <c r="BI761" s="146" t="s">
        <v>24</v>
      </c>
      <c r="BJ761" s="129">
        <f>B761/B777</f>
        <v>4.9907235621521336E-2</v>
      </c>
      <c r="BK761" s="130">
        <f t="shared" ref="BK761" si="14539">C761/C777</f>
        <v>5.9198201573623078E-2</v>
      </c>
      <c r="BL761" s="131">
        <f t="shared" ref="BL761" si="14540">D761/D777</f>
        <v>4.9645390070921988E-2</v>
      </c>
      <c r="BM761" s="132">
        <f t="shared" ref="BM761" si="14541">E761/E777</f>
        <v>7.1713147410358571E-2</v>
      </c>
      <c r="BN761" s="129">
        <f t="shared" ref="BN761" si="14542">F761/F777</f>
        <v>5.0531527595747777E-2</v>
      </c>
      <c r="BO761" s="130">
        <f t="shared" ref="BO761" si="14543">G761/G777</f>
        <v>3.7802508390743686E-2</v>
      </c>
      <c r="BP761" s="131">
        <f t="shared" ref="BP761" si="14544">H761/H777</f>
        <v>5.6129173989455182E-2</v>
      </c>
      <c r="BQ761" s="132">
        <f t="shared" ref="BQ761" si="14545">I761/I777</f>
        <v>5.4116865869853918E-2</v>
      </c>
      <c r="BR761" s="129">
        <f t="shared" ref="BR761" si="14546">J761/J777</f>
        <v>3.3789954337899546E-2</v>
      </c>
      <c r="BS761" s="130">
        <f t="shared" ref="BS761" si="14547">K761/K777</f>
        <v>5.663716814159292E-2</v>
      </c>
      <c r="BT761" s="131">
        <f t="shared" ref="BT761" si="14548">L761/L777</f>
        <v>3.28367284889024E-2</v>
      </c>
      <c r="BU761" s="129">
        <f t="shared" ref="BU761" si="14549">M761/M777</f>
        <v>4.9653927174240144E-2</v>
      </c>
      <c r="BV761" s="133">
        <f t="shared" ref="BV761" si="14550">N761/N777</f>
        <v>4.330225711481845E-2</v>
      </c>
      <c r="BW761" s="134">
        <f t="shared" ref="BW761" si="14551">O761/O777</f>
        <v>5.1285189718482255E-2</v>
      </c>
      <c r="BX761" s="129">
        <f t="shared" ref="BX761" si="14552">P761/P777</f>
        <v>6.6148834878476573E-2</v>
      </c>
      <c r="BY761" s="130">
        <f t="shared" ref="BY761" si="14553">Q761/Q777</f>
        <v>4.587384692096734E-2</v>
      </c>
      <c r="BZ761" s="131">
        <f t="shared" ref="BZ761" si="14554">R761/R777</f>
        <v>5.9413027916964928E-2</v>
      </c>
      <c r="CA761" s="132">
        <f t="shared" ref="CA761" si="14555">S761/S777</f>
        <v>4.5999999999999999E-2</v>
      </c>
      <c r="CB761" s="129">
        <f t="shared" ref="CB761" si="14556">T761/T777</f>
        <v>5.6672760511882997E-2</v>
      </c>
      <c r="CC761" s="130">
        <f t="shared" ref="CC761" si="14557">U761/U777</f>
        <v>4.5528455284552849E-2</v>
      </c>
      <c r="CD761" s="131">
        <f t="shared" ref="CD761" si="14558">V761/V777</f>
        <v>4.3839409321642826E-2</v>
      </c>
      <c r="CE761" s="132">
        <f t="shared" ref="CE761" si="14559">W761/W777</f>
        <v>5.515730784547989E-2</v>
      </c>
      <c r="CF761" s="129">
        <f t="shared" ref="CF761" si="14560">X761/X777</f>
        <v>4.2276964047936086E-2</v>
      </c>
      <c r="CG761" s="130">
        <f t="shared" ref="CG761" si="14561">Y761/Y777</f>
        <v>3.5986913849509271E-2</v>
      </c>
      <c r="CH761" s="131">
        <f t="shared" ref="CH761" si="14562">Z761/Z777</f>
        <v>6.2627965795495608E-2</v>
      </c>
      <c r="CI761" s="129">
        <f t="shared" ref="CI761" si="14563">AA761/AA777</f>
        <v>6.8418667874943356E-2</v>
      </c>
      <c r="CJ761" s="135">
        <f t="shared" ref="CJ761" si="14564">AB761/AB777</f>
        <v>5.1714583740791444E-2</v>
      </c>
      <c r="CK761" s="136">
        <f t="shared" ref="CK761" si="14565">AC761/AC777</f>
        <v>5.3309814297613799E-2</v>
      </c>
    </row>
    <row r="762" spans="1:89" x14ac:dyDescent="0.2">
      <c r="A762" s="137" t="s">
        <v>25</v>
      </c>
      <c r="B762" s="206">
        <v>260</v>
      </c>
      <c r="C762" s="190">
        <v>306</v>
      </c>
      <c r="D762" s="191">
        <v>93</v>
      </c>
      <c r="E762" s="192">
        <v>126</v>
      </c>
      <c r="F762" s="189">
        <v>327</v>
      </c>
      <c r="G762" s="193">
        <v>214</v>
      </c>
      <c r="H762" s="191">
        <v>541</v>
      </c>
      <c r="I762" s="192">
        <v>493</v>
      </c>
      <c r="J762" s="189">
        <v>42</v>
      </c>
      <c r="K762" s="190">
        <v>52</v>
      </c>
      <c r="L762" s="191">
        <v>107</v>
      </c>
      <c r="M762" s="189">
        <v>150</v>
      </c>
      <c r="N762" s="194">
        <v>363</v>
      </c>
      <c r="O762" s="207">
        <v>411</v>
      </c>
      <c r="P762" s="189">
        <v>226</v>
      </c>
      <c r="Q762" s="190">
        <v>170</v>
      </c>
      <c r="R762" s="191">
        <v>309</v>
      </c>
      <c r="S762" s="192">
        <v>290</v>
      </c>
      <c r="T762" s="198">
        <v>25</v>
      </c>
      <c r="U762" s="189">
        <v>24</v>
      </c>
      <c r="V762" s="191">
        <v>193</v>
      </c>
      <c r="W762" s="208">
        <v>261</v>
      </c>
      <c r="X762" s="189">
        <v>112</v>
      </c>
      <c r="Y762" s="193">
        <v>87</v>
      </c>
      <c r="Z762" s="191">
        <v>526</v>
      </c>
      <c r="AA762" s="189">
        <v>546</v>
      </c>
      <c r="AB762" s="172">
        <f t="shared" si="14345"/>
        <v>3124</v>
      </c>
      <c r="AC762" s="173">
        <f t="shared" si="14346"/>
        <v>3130</v>
      </c>
      <c r="AE762" s="277" t="str">
        <f>$AE$18</f>
        <v>18:00 - 18:59</v>
      </c>
      <c r="AF762" s="126">
        <f t="shared" si="14537"/>
        <v>621</v>
      </c>
      <c r="AG762" s="190">
        <f t="shared" si="14537"/>
        <v>395</v>
      </c>
      <c r="AH762" s="191">
        <f t="shared" si="14537"/>
        <v>117</v>
      </c>
      <c r="AI762" s="192">
        <f t="shared" si="14537"/>
        <v>193</v>
      </c>
      <c r="AJ762" s="278">
        <f t="shared" si="14537"/>
        <v>389</v>
      </c>
      <c r="AK762" s="193">
        <f t="shared" si="14537"/>
        <v>610</v>
      </c>
      <c r="AL762" s="191">
        <f t="shared" si="14537"/>
        <v>656</v>
      </c>
      <c r="AM762" s="192">
        <f t="shared" si="14537"/>
        <v>755</v>
      </c>
      <c r="AN762" s="278">
        <f t="shared" si="14537"/>
        <v>147</v>
      </c>
      <c r="AO762" s="193">
        <f t="shared" si="14537"/>
        <v>55</v>
      </c>
      <c r="AP762" s="191">
        <f t="shared" si="14538"/>
        <v>506</v>
      </c>
      <c r="AQ762" s="278">
        <f t="shared" si="14538"/>
        <v>139</v>
      </c>
      <c r="AR762" s="194">
        <f t="shared" si="14538"/>
        <v>772</v>
      </c>
      <c r="AS762" s="195">
        <f t="shared" si="14538"/>
        <v>685</v>
      </c>
      <c r="AT762" s="278">
        <f t="shared" si="14538"/>
        <v>232</v>
      </c>
      <c r="AU762" s="193">
        <f t="shared" si="14538"/>
        <v>423</v>
      </c>
      <c r="AV762" s="191">
        <f t="shared" si="14538"/>
        <v>347</v>
      </c>
      <c r="AW762" s="192">
        <f t="shared" si="14538"/>
        <v>620</v>
      </c>
      <c r="AX762" s="278">
        <f t="shared" si="14538"/>
        <v>26</v>
      </c>
      <c r="AY762" s="193">
        <f t="shared" si="14538"/>
        <v>42</v>
      </c>
      <c r="AZ762" s="191">
        <f t="shared" si="14538"/>
        <v>589</v>
      </c>
      <c r="BA762" s="192">
        <f t="shared" si="14538"/>
        <v>353</v>
      </c>
      <c r="BB762" s="278">
        <f t="shared" si="14538"/>
        <v>211</v>
      </c>
      <c r="BC762" s="193">
        <f t="shared" si="14538"/>
        <v>159</v>
      </c>
      <c r="BD762" s="191">
        <f t="shared" si="14538"/>
        <v>552</v>
      </c>
      <c r="BE762" s="278">
        <f t="shared" si="14538"/>
        <v>678</v>
      </c>
      <c r="BF762" s="172">
        <f>SUM(AF762,AH762,AJ762,AL762,AN762,AP762,AR762,AT762,AV762,AX762,AZ762,BB762,BD762)</f>
        <v>5165</v>
      </c>
      <c r="BG762" s="173">
        <f>SUM(AG762,AI762,AK762,AM762,AO762,AQ762,AS762,AU762,AW762,AY762,BA762,BC762,BE762)</f>
        <v>5107</v>
      </c>
      <c r="BI762" s="137" t="s">
        <v>25</v>
      </c>
      <c r="BJ762" s="129">
        <f>B762/B777</f>
        <v>4.8237476808905382E-2</v>
      </c>
      <c r="BK762" s="130">
        <f t="shared" ref="BK762" si="14566">C762/C777</f>
        <v>5.7324840764331211E-2</v>
      </c>
      <c r="BL762" s="131">
        <f t="shared" ref="BL762" si="14567">D762/D777</f>
        <v>5.4964539007092202E-2</v>
      </c>
      <c r="BM762" s="132">
        <f t="shared" ref="BM762" si="14568">E762/E777</f>
        <v>5.5776892430278883E-2</v>
      </c>
      <c r="BN762" s="129">
        <f t="shared" ref="BN762" si="14569">F762/F777</f>
        <v>4.7619047619047616E-2</v>
      </c>
      <c r="BO762" s="130">
        <f t="shared" ref="BO762" si="14570">G762/G777</f>
        <v>3.7802508390743686E-2</v>
      </c>
      <c r="BP762" s="131">
        <f t="shared" ref="BP762" si="14571">H762/H777</f>
        <v>5.9424428822495608E-2</v>
      </c>
      <c r="BQ762" s="132">
        <f t="shared" ref="BQ762" si="14572">I762/I777</f>
        <v>5.4559539619300573E-2</v>
      </c>
      <c r="BR762" s="129">
        <f t="shared" ref="BR762" si="14573">J762/J777</f>
        <v>3.8356164383561646E-2</v>
      </c>
      <c r="BS762" s="130">
        <f t="shared" ref="BS762" si="14574">K762/K777</f>
        <v>4.6017699115044247E-2</v>
      </c>
      <c r="BT762" s="131">
        <f t="shared" ref="BT762" si="14575">L762/L777</f>
        <v>3.2532684706597752E-2</v>
      </c>
      <c r="BU762" s="129">
        <f t="shared" ref="BU762" si="14576">M762/M777</f>
        <v>4.5139933794763769E-2</v>
      </c>
      <c r="BV762" s="133">
        <f t="shared" ref="BV762" si="14577">N762/N777</f>
        <v>4.4528949950932289E-2</v>
      </c>
      <c r="BW762" s="134">
        <f t="shared" ref="BW762" si="14578">O762/O777</f>
        <v>5.0305997552019581E-2</v>
      </c>
      <c r="BX762" s="129">
        <f t="shared" ref="BX762" si="14579">P762/P777</f>
        <v>5.6627411676271611E-2</v>
      </c>
      <c r="BY762" s="130">
        <f t="shared" ref="BY762" si="14580">Q762/Q777</f>
        <v>4.238344552480678E-2</v>
      </c>
      <c r="BZ762" s="131">
        <f t="shared" ref="BZ762" si="14581">R762/R777</f>
        <v>5.5297065139584822E-2</v>
      </c>
      <c r="CA762" s="132">
        <f t="shared" ref="CA762" si="14582">S762/S777</f>
        <v>4.8333333333333332E-2</v>
      </c>
      <c r="CB762" s="129">
        <f t="shared" ref="CB762" si="14583">T762/T777</f>
        <v>4.5703839122486288E-2</v>
      </c>
      <c r="CC762" s="130">
        <f t="shared" ref="CC762" si="14584">U762/U777</f>
        <v>3.9024390243902439E-2</v>
      </c>
      <c r="CD762" s="131">
        <f t="shared" ref="CD762" si="14585">V762/V777</f>
        <v>4.4531610521458237E-2</v>
      </c>
      <c r="CE762" s="132">
        <f t="shared" ref="CE762" si="14586">W762/W777</f>
        <v>5.197132616487455E-2</v>
      </c>
      <c r="CF762" s="129">
        <f t="shared" ref="CF762" si="14587">X762/X777</f>
        <v>3.7283621837549935E-2</v>
      </c>
      <c r="CG762" s="130">
        <f t="shared" ref="CG762" si="14588">Y762/Y777</f>
        <v>4.7437295528898582E-2</v>
      </c>
      <c r="CH762" s="131">
        <f t="shared" ref="CH762" si="14589">Z762/Z777</f>
        <v>6.3350596170059018E-2</v>
      </c>
      <c r="CI762" s="129">
        <f t="shared" ref="CI762" si="14590">AA762/AA777</f>
        <v>6.1848663343905756E-2</v>
      </c>
      <c r="CJ762" s="135">
        <f t="shared" ref="CJ762" si="14591">AB762/AB777</f>
        <v>5.0915965838711781E-2</v>
      </c>
      <c r="CK762" s="136">
        <f t="shared" ref="CK762" si="14592">AC762/AC777</f>
        <v>5.112123736260147E-2</v>
      </c>
    </row>
    <row r="763" spans="1:89" ht="13.5" thickBot="1" x14ac:dyDescent="0.25">
      <c r="A763" s="146" t="s">
        <v>26</v>
      </c>
      <c r="B763" s="203">
        <v>288</v>
      </c>
      <c r="C763" s="197">
        <v>328</v>
      </c>
      <c r="D763" s="198">
        <v>110</v>
      </c>
      <c r="E763" s="199">
        <v>125</v>
      </c>
      <c r="F763" s="196">
        <v>284</v>
      </c>
      <c r="G763" s="200">
        <v>271</v>
      </c>
      <c r="H763" s="198">
        <v>529</v>
      </c>
      <c r="I763" s="199">
        <v>512</v>
      </c>
      <c r="J763" s="196">
        <v>66</v>
      </c>
      <c r="K763" s="197">
        <v>48</v>
      </c>
      <c r="L763" s="198">
        <v>154</v>
      </c>
      <c r="M763" s="196">
        <v>168</v>
      </c>
      <c r="N763" s="201">
        <v>384</v>
      </c>
      <c r="O763" s="204">
        <v>346</v>
      </c>
      <c r="P763" s="196">
        <v>193</v>
      </c>
      <c r="Q763" s="197">
        <v>178</v>
      </c>
      <c r="R763" s="198">
        <v>316</v>
      </c>
      <c r="S763" s="199">
        <v>312</v>
      </c>
      <c r="T763" s="196">
        <v>29</v>
      </c>
      <c r="U763" s="200">
        <v>16</v>
      </c>
      <c r="V763" s="198">
        <v>207</v>
      </c>
      <c r="W763" s="205">
        <v>264</v>
      </c>
      <c r="X763" s="196">
        <v>149</v>
      </c>
      <c r="Y763" s="200">
        <v>71</v>
      </c>
      <c r="Z763" s="198">
        <v>563</v>
      </c>
      <c r="AA763" s="196">
        <v>495</v>
      </c>
      <c r="AB763" s="172">
        <f t="shared" si="14345"/>
        <v>3272</v>
      </c>
      <c r="AC763" s="173">
        <f t="shared" si="14346"/>
        <v>3134</v>
      </c>
      <c r="AE763" s="275">
        <f>$AE$19</f>
        <v>0</v>
      </c>
      <c r="AF763" s="126">
        <f t="shared" si="14537"/>
        <v>0</v>
      </c>
      <c r="AG763" s="197">
        <f t="shared" si="14537"/>
        <v>0</v>
      </c>
      <c r="AH763" s="198">
        <f t="shared" si="14537"/>
        <v>0</v>
      </c>
      <c r="AI763" s="199">
        <f t="shared" si="14537"/>
        <v>0</v>
      </c>
      <c r="AJ763" s="196">
        <f t="shared" si="14537"/>
        <v>0</v>
      </c>
      <c r="AK763" s="200">
        <f t="shared" si="14537"/>
        <v>0</v>
      </c>
      <c r="AL763" s="198">
        <f t="shared" si="14537"/>
        <v>0</v>
      </c>
      <c r="AM763" s="199">
        <f t="shared" si="14537"/>
        <v>0</v>
      </c>
      <c r="AN763" s="196">
        <f t="shared" si="14537"/>
        <v>0</v>
      </c>
      <c r="AO763" s="200">
        <f t="shared" si="14537"/>
        <v>0</v>
      </c>
      <c r="AP763" s="198">
        <f t="shared" si="14538"/>
        <v>0</v>
      </c>
      <c r="AQ763" s="196">
        <f t="shared" si="14538"/>
        <v>0</v>
      </c>
      <c r="AR763" s="201">
        <f t="shared" si="14538"/>
        <v>0</v>
      </c>
      <c r="AS763" s="202">
        <f t="shared" si="14538"/>
        <v>0</v>
      </c>
      <c r="AT763" s="196">
        <f t="shared" si="14538"/>
        <v>0</v>
      </c>
      <c r="AU763" s="200">
        <f t="shared" si="14538"/>
        <v>0</v>
      </c>
      <c r="AV763" s="198">
        <f t="shared" si="14538"/>
        <v>0</v>
      </c>
      <c r="AW763" s="199">
        <f t="shared" si="14538"/>
        <v>0</v>
      </c>
      <c r="AX763" s="196">
        <f t="shared" si="14538"/>
        <v>0</v>
      </c>
      <c r="AY763" s="200">
        <f t="shared" si="14538"/>
        <v>0</v>
      </c>
      <c r="AZ763" s="198">
        <f t="shared" si="14538"/>
        <v>0</v>
      </c>
      <c r="BA763" s="199">
        <f t="shared" si="14538"/>
        <v>0</v>
      </c>
      <c r="BB763" s="196">
        <f t="shared" si="14538"/>
        <v>0</v>
      </c>
      <c r="BC763" s="200">
        <f t="shared" si="14538"/>
        <v>0</v>
      </c>
      <c r="BD763" s="198">
        <f t="shared" si="14538"/>
        <v>0</v>
      </c>
      <c r="BE763" s="196">
        <f t="shared" si="14538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5.3432282003710578E-2</v>
      </c>
      <c r="BK763" s="130">
        <f t="shared" ref="BK763" si="14593">C763/C777</f>
        <v>6.1446234544773326E-2</v>
      </c>
      <c r="BL763" s="131">
        <f t="shared" ref="BL763" si="14594">D763/D777</f>
        <v>6.5011820330969264E-2</v>
      </c>
      <c r="BM763" s="132">
        <f t="shared" ref="BM763" si="14595">E763/E777</f>
        <v>5.5334218680832228E-2</v>
      </c>
      <c r="BN763" s="129">
        <f t="shared" ref="BN763" si="14596">F763/F777</f>
        <v>4.1357215669142272E-2</v>
      </c>
      <c r="BO763" s="130">
        <f t="shared" ref="BO763" si="14597">G763/G777</f>
        <v>4.7871400812577285E-2</v>
      </c>
      <c r="BP763" s="131">
        <f t="shared" ref="BP763" si="14598">H763/H777</f>
        <v>5.8106326889279435E-2</v>
      </c>
      <c r="BQ763" s="132">
        <f t="shared" ref="BQ763" si="14599">I763/I777</f>
        <v>5.6662239929172201E-2</v>
      </c>
      <c r="BR763" s="129">
        <f t="shared" ref="BR763" si="14600">J763/J777</f>
        <v>6.0273972602739728E-2</v>
      </c>
      <c r="BS763" s="130">
        <f t="shared" ref="BS763" si="14601">K763/K777</f>
        <v>4.247787610619469E-2</v>
      </c>
      <c r="BT763" s="131">
        <f t="shared" ref="BT763" si="14602">L763/L777</f>
        <v>4.6822742474916385E-2</v>
      </c>
      <c r="BU763" s="129">
        <f t="shared" ref="BU763" si="14603">M763/M777</f>
        <v>5.0556725850135417E-2</v>
      </c>
      <c r="BV763" s="133">
        <f t="shared" ref="BV763" si="14604">N763/N777</f>
        <v>4.7105004906771344E-2</v>
      </c>
      <c r="BW763" s="134">
        <f t="shared" ref="BW763" si="14605">O763/O777</f>
        <v>4.2350061199510403E-2</v>
      </c>
      <c r="BX763" s="129">
        <f t="shared" ref="BX763" si="14606">P763/P777</f>
        <v>4.8358807316462041E-2</v>
      </c>
      <c r="BY763" s="130">
        <f t="shared" ref="BY763" si="14607">Q763/Q777</f>
        <v>4.4377960608327098E-2</v>
      </c>
      <c r="BZ763" s="131">
        <f t="shared" ref="BZ763" si="14608">R763/R777</f>
        <v>5.654974946313529E-2</v>
      </c>
      <c r="CA763" s="132">
        <f t="shared" ref="CA763" si="14609">S763/S777</f>
        <v>5.1999999999999998E-2</v>
      </c>
      <c r="CB763" s="129">
        <f t="shared" ref="CB763" si="14610">T763/T777</f>
        <v>5.3016453382084092E-2</v>
      </c>
      <c r="CC763" s="130">
        <f t="shared" ref="CC763" si="14611">U763/U777</f>
        <v>2.6016260162601626E-2</v>
      </c>
      <c r="CD763" s="131">
        <f t="shared" ref="CD763" si="14612">V763/V777</f>
        <v>4.7761882787263496E-2</v>
      </c>
      <c r="CE763" s="132">
        <f t="shared" ref="CE763" si="14613">W763/W777</f>
        <v>5.2568697729988054E-2</v>
      </c>
      <c r="CF763" s="129">
        <f t="shared" ref="CF763" si="14614">X763/X777</f>
        <v>4.9600532623169109E-2</v>
      </c>
      <c r="CG763" s="130">
        <f t="shared" ref="CG763" si="14615">Y763/Y777</f>
        <v>3.8713195201744821E-2</v>
      </c>
      <c r="CH763" s="131">
        <f t="shared" ref="CH763" si="14616">Z763/Z777</f>
        <v>6.7806816813200055E-2</v>
      </c>
      <c r="CI763" s="129">
        <f t="shared" ref="CI763" si="14617">AA763/AA777</f>
        <v>5.6071590394200274E-2</v>
      </c>
      <c r="CJ763" s="135">
        <f t="shared" ref="CJ763" si="14618">AB763/AB777</f>
        <v>5.3328117869483015E-2</v>
      </c>
      <c r="CK763" s="136">
        <f t="shared" ref="CK763" si="14619">AC763/AC777</f>
        <v>5.1186568017377955E-2</v>
      </c>
    </row>
    <row r="764" spans="1:89" ht="14.25" thickTop="1" thickBot="1" x14ac:dyDescent="0.25">
      <c r="A764" s="137" t="s">
        <v>27</v>
      </c>
      <c r="B764" s="206">
        <v>310</v>
      </c>
      <c r="C764" s="190">
        <v>313</v>
      </c>
      <c r="D764" s="191">
        <v>108</v>
      </c>
      <c r="E764" s="192">
        <v>127</v>
      </c>
      <c r="F764" s="189">
        <v>349</v>
      </c>
      <c r="G764" s="193">
        <v>269</v>
      </c>
      <c r="H764" s="191">
        <v>606</v>
      </c>
      <c r="I764" s="192">
        <v>535</v>
      </c>
      <c r="J764" s="189">
        <v>45</v>
      </c>
      <c r="K764" s="190">
        <v>63</v>
      </c>
      <c r="L764" s="191">
        <v>176</v>
      </c>
      <c r="M764" s="189">
        <v>175</v>
      </c>
      <c r="N764" s="194">
        <v>402</v>
      </c>
      <c r="O764" s="207">
        <v>407</v>
      </c>
      <c r="P764" s="189">
        <v>269</v>
      </c>
      <c r="Q764" s="190">
        <v>208</v>
      </c>
      <c r="R764" s="191">
        <v>355</v>
      </c>
      <c r="S764" s="192">
        <v>348</v>
      </c>
      <c r="T764" s="189">
        <v>28</v>
      </c>
      <c r="U764" s="193">
        <v>34</v>
      </c>
      <c r="V764" s="191">
        <v>252</v>
      </c>
      <c r="W764" s="208">
        <v>278</v>
      </c>
      <c r="X764" s="189">
        <v>145</v>
      </c>
      <c r="Y764" s="193">
        <v>75</v>
      </c>
      <c r="Z764" s="191">
        <v>599</v>
      </c>
      <c r="AA764" s="189">
        <v>584</v>
      </c>
      <c r="AB764" s="172">
        <f t="shared" si="14345"/>
        <v>3644</v>
      </c>
      <c r="AC764" s="173">
        <f t="shared" si="14346"/>
        <v>3416</v>
      </c>
      <c r="AE764" s="269" t="s">
        <v>13</v>
      </c>
      <c r="AF764" s="20">
        <f t="shared" ref="AF764:BG764" si="14620">SUM(AF761:AF763)</f>
        <v>1061</v>
      </c>
      <c r="AG764" s="21">
        <f t="shared" si="14620"/>
        <v>797</v>
      </c>
      <c r="AH764" s="20">
        <f t="shared" si="14620"/>
        <v>219</v>
      </c>
      <c r="AI764" s="21">
        <f t="shared" si="14620"/>
        <v>369</v>
      </c>
      <c r="AJ764" s="20">
        <f t="shared" si="14620"/>
        <v>886</v>
      </c>
      <c r="AK764" s="21">
        <f t="shared" si="14620"/>
        <v>1098</v>
      </c>
      <c r="AL764" s="20">
        <f t="shared" si="14620"/>
        <v>1388</v>
      </c>
      <c r="AM764" s="21">
        <f t="shared" si="14620"/>
        <v>1431</v>
      </c>
      <c r="AN764" s="20">
        <f t="shared" si="14620"/>
        <v>251</v>
      </c>
      <c r="AO764" s="21">
        <f t="shared" si="14620"/>
        <v>109</v>
      </c>
      <c r="AP764" s="20">
        <f t="shared" si="14620"/>
        <v>802</v>
      </c>
      <c r="AQ764" s="21">
        <f t="shared" si="14620"/>
        <v>319</v>
      </c>
      <c r="AR764" s="20">
        <f t="shared" si="14620"/>
        <v>1375</v>
      </c>
      <c r="AS764" s="21">
        <f t="shared" si="14620"/>
        <v>1267</v>
      </c>
      <c r="AT764" s="20">
        <f t="shared" si="14620"/>
        <v>495</v>
      </c>
      <c r="AU764" s="21">
        <f t="shared" si="14620"/>
        <v>776</v>
      </c>
      <c r="AV764" s="20">
        <f t="shared" si="14620"/>
        <v>714</v>
      </c>
      <c r="AW764" s="21">
        <f t="shared" si="14620"/>
        <v>1162</v>
      </c>
      <c r="AX764" s="20">
        <f t="shared" si="14620"/>
        <v>66</v>
      </c>
      <c r="AY764" s="21">
        <f t="shared" si="14620"/>
        <v>89</v>
      </c>
      <c r="AZ764" s="20">
        <f t="shared" si="14620"/>
        <v>944</v>
      </c>
      <c r="BA764" s="21">
        <f t="shared" si="14620"/>
        <v>681</v>
      </c>
      <c r="BB764" s="20">
        <f t="shared" si="14620"/>
        <v>457</v>
      </c>
      <c r="BC764" s="21">
        <f t="shared" si="14620"/>
        <v>322</v>
      </c>
      <c r="BD764" s="20">
        <f t="shared" si="14620"/>
        <v>1280</v>
      </c>
      <c r="BE764" s="21">
        <f t="shared" si="14620"/>
        <v>1290</v>
      </c>
      <c r="BF764" s="174">
        <f t="shared" si="14620"/>
        <v>9938</v>
      </c>
      <c r="BG764" s="175">
        <f t="shared" si="14620"/>
        <v>9710</v>
      </c>
      <c r="BI764" s="137" t="s">
        <v>27</v>
      </c>
      <c r="BJ764" s="129">
        <f>B764/B777</f>
        <v>5.7513914656771803E-2</v>
      </c>
      <c r="BK764" s="130">
        <f t="shared" ref="BK764" si="14621">C764/C777</f>
        <v>5.8636193330835522E-2</v>
      </c>
      <c r="BL764" s="131">
        <f t="shared" ref="BL764" si="14622">D764/D777</f>
        <v>6.3829787234042548E-2</v>
      </c>
      <c r="BM764" s="132">
        <f t="shared" ref="BM764" si="14623">E764/E777</f>
        <v>5.6219566179725546E-2</v>
      </c>
      <c r="BN764" s="129">
        <f t="shared" ref="BN764" si="14624">F764/F777</f>
        <v>5.0822775593417795E-2</v>
      </c>
      <c r="BO764" s="130">
        <f t="shared" ref="BO764" si="14625">G764/G777</f>
        <v>4.7518106341635752E-2</v>
      </c>
      <c r="BP764" s="131">
        <f t="shared" ref="BP764" si="14626">H764/H777</f>
        <v>6.6564147627416526E-2</v>
      </c>
      <c r="BQ764" s="132">
        <f t="shared" ref="BQ764" si="14627">I764/I777</f>
        <v>5.9207613988490483E-2</v>
      </c>
      <c r="BR764" s="129">
        <f t="shared" ref="BR764" si="14628">J764/J777</f>
        <v>4.1095890410958902E-2</v>
      </c>
      <c r="BS764" s="130">
        <f t="shared" ref="BS764" si="14629">K764/K777</f>
        <v>5.575221238938053E-2</v>
      </c>
      <c r="BT764" s="131">
        <f t="shared" ref="BT764" si="14630">L764/L777</f>
        <v>5.3511705685618728E-2</v>
      </c>
      <c r="BU764" s="129">
        <f t="shared" ref="BU764" si="14631">M764/M777</f>
        <v>5.266325609389106E-2</v>
      </c>
      <c r="BV764" s="133">
        <f t="shared" ref="BV764" si="14632">N764/N777</f>
        <v>4.931305201177625E-2</v>
      </c>
      <c r="BW764" s="134">
        <f t="shared" ref="BW764" si="14633">O764/O777</f>
        <v>4.9816401468788248E-2</v>
      </c>
      <c r="BX764" s="129">
        <f t="shared" ref="BX764" si="14634">P764/P777</f>
        <v>6.7401653720871965E-2</v>
      </c>
      <c r="BY764" s="130">
        <f t="shared" ref="BY764" si="14635">Q764/Q777</f>
        <v>5.1857392171528294E-2</v>
      </c>
      <c r="BZ764" s="131">
        <f t="shared" ref="BZ764" si="14636">R764/R777</f>
        <v>6.3528990694345019E-2</v>
      </c>
      <c r="CA764" s="132">
        <f t="shared" ref="CA764" si="14637">S764/S777</f>
        <v>5.8000000000000003E-2</v>
      </c>
      <c r="CB764" s="129">
        <f t="shared" ref="CB764" si="14638">T764/T777</f>
        <v>5.1188299817184646E-2</v>
      </c>
      <c r="CC764" s="130">
        <f t="shared" ref="CC764" si="14639">U764/U777</f>
        <v>5.5284552845528454E-2</v>
      </c>
      <c r="CD764" s="131">
        <f t="shared" ref="CD764" si="14640">V764/V777</f>
        <v>5.8144900784494691E-2</v>
      </c>
      <c r="CE764" s="132">
        <f t="shared" ref="CE764" si="14641">W764/W777</f>
        <v>5.5356431700517725E-2</v>
      </c>
      <c r="CF764" s="129">
        <f t="shared" ref="CF764" si="14642">X764/X777</f>
        <v>4.8268974700399467E-2</v>
      </c>
      <c r="CG764" s="130">
        <f t="shared" ref="CG764" si="14643">Y764/Y777</f>
        <v>4.0894220283533261E-2</v>
      </c>
      <c r="CH764" s="131">
        <f t="shared" ref="CH764" si="14644">Z764/Z777</f>
        <v>7.2142599060580515E-2</v>
      </c>
      <c r="CI764" s="129">
        <f t="shared" ref="CI764" si="14645">AA764/AA777</f>
        <v>6.6153149071137285E-2</v>
      </c>
      <c r="CJ764" s="135">
        <f t="shared" ref="CJ764" si="14646">AB764/AB777</f>
        <v>5.9391094595475584E-2</v>
      </c>
      <c r="CK764" s="136">
        <f t="shared" ref="CK764" si="14647">AC764/AC777</f>
        <v>5.5792379179120326E-2</v>
      </c>
    </row>
    <row r="765" spans="1:89" ht="13.5" thickTop="1" x14ac:dyDescent="0.2">
      <c r="A765" s="146" t="s">
        <v>28</v>
      </c>
      <c r="B765" s="203">
        <v>339</v>
      </c>
      <c r="C765" s="197">
        <v>418</v>
      </c>
      <c r="D765" s="198">
        <v>103</v>
      </c>
      <c r="E765" s="199">
        <v>138</v>
      </c>
      <c r="F765" s="196">
        <v>393</v>
      </c>
      <c r="G765" s="200">
        <v>381</v>
      </c>
      <c r="H765" s="198">
        <v>599</v>
      </c>
      <c r="I765" s="199">
        <v>618</v>
      </c>
      <c r="J765" s="196">
        <v>83</v>
      </c>
      <c r="K765" s="197">
        <v>49</v>
      </c>
      <c r="L765" s="198">
        <v>236</v>
      </c>
      <c r="M765" s="196">
        <v>154</v>
      </c>
      <c r="N765" s="201">
        <v>583</v>
      </c>
      <c r="O765" s="204">
        <v>415</v>
      </c>
      <c r="P765" s="196">
        <v>330</v>
      </c>
      <c r="Q765" s="197">
        <v>227</v>
      </c>
      <c r="R765" s="198">
        <v>366</v>
      </c>
      <c r="S765" s="199">
        <v>406</v>
      </c>
      <c r="T765" s="196">
        <v>33</v>
      </c>
      <c r="U765" s="200">
        <v>29</v>
      </c>
      <c r="V765" s="198">
        <v>303</v>
      </c>
      <c r="W765" s="205">
        <v>376</v>
      </c>
      <c r="X765" s="196">
        <v>184</v>
      </c>
      <c r="Y765" s="200">
        <v>110</v>
      </c>
      <c r="Z765" s="198">
        <v>611</v>
      </c>
      <c r="AA765" s="196">
        <v>685</v>
      </c>
      <c r="AB765" s="172">
        <f t="shared" si="14345"/>
        <v>4163</v>
      </c>
      <c r="AC765" s="173">
        <f t="shared" si="14346"/>
        <v>4006</v>
      </c>
      <c r="BI765" s="146" t="s">
        <v>28</v>
      </c>
      <c r="BJ765" s="129">
        <f>B765/B777</f>
        <v>6.289424860853432E-2</v>
      </c>
      <c r="BK765" s="130">
        <f t="shared" ref="BK765" si="14648">C765/C777</f>
        <v>7.8306481828400151E-2</v>
      </c>
      <c r="BL765" s="131">
        <f t="shared" ref="BL765" si="14649">D765/D777</f>
        <v>6.0874704491725766E-2</v>
      </c>
      <c r="BM765" s="132">
        <f t="shared" ref="BM765" si="14650">E765/E777</f>
        <v>6.1088977423638779E-2</v>
      </c>
      <c r="BN765" s="129">
        <f t="shared" ref="BN765" si="14651">F765/F777</f>
        <v>5.7230231542158144E-2</v>
      </c>
      <c r="BO765" s="130">
        <f t="shared" ref="BO765" si="14652">G765/G777</f>
        <v>6.7302596714361423E-2</v>
      </c>
      <c r="BP765" s="131">
        <f t="shared" ref="BP765" si="14653">H765/H777</f>
        <v>6.5795254833040426E-2</v>
      </c>
      <c r="BQ765" s="132">
        <f t="shared" ref="BQ765" si="14654">I765/I777</f>
        <v>6.8393094289508627E-2</v>
      </c>
      <c r="BR765" s="129">
        <f t="shared" ref="BR765" si="14655">J765/J777</f>
        <v>7.5799086757990866E-2</v>
      </c>
      <c r="BS765" s="130">
        <f t="shared" ref="BS765" si="14656">K765/K777</f>
        <v>4.3362831858407079E-2</v>
      </c>
      <c r="BT765" s="131">
        <f t="shared" ref="BT765" si="14657">L765/L777</f>
        <v>7.175433262389784E-2</v>
      </c>
      <c r="BU765" s="129">
        <f t="shared" ref="BU765" si="14658">M765/M777</f>
        <v>4.6343665362624138E-2</v>
      </c>
      <c r="BV765" s="133">
        <f t="shared" ref="BV765" si="14659">N765/N777</f>
        <v>7.1516192345436699E-2</v>
      </c>
      <c r="BW765" s="134">
        <f t="shared" ref="BW765" si="14660">O765/O777</f>
        <v>5.0795593635250921E-2</v>
      </c>
      <c r="BX765" s="129">
        <f t="shared" ref="BX765" si="14661">P765/P777</f>
        <v>8.2686043598095713E-2</v>
      </c>
      <c r="BY765" s="130">
        <f t="shared" ref="BY765" si="14662">Q765/Q777</f>
        <v>5.6594365494889054E-2</v>
      </c>
      <c r="BZ765" s="131">
        <f t="shared" ref="BZ765" si="14663">R765/R777</f>
        <v>6.5497494631352904E-2</v>
      </c>
      <c r="CA765" s="132">
        <f t="shared" ref="CA765" si="14664">S765/S777</f>
        <v>6.7666666666666667E-2</v>
      </c>
      <c r="CB765" s="129">
        <f t="shared" ref="CB765" si="14665">T765/T777</f>
        <v>6.0329067641681902E-2</v>
      </c>
      <c r="CC765" s="130">
        <f t="shared" ref="CC765" si="14666">U765/U777</f>
        <v>4.715447154471545E-2</v>
      </c>
      <c r="CD765" s="131">
        <f t="shared" ref="CD765" si="14667">V765/V777</f>
        <v>6.9912321181356721E-2</v>
      </c>
      <c r="CE765" s="132">
        <f t="shared" ref="CE765" si="14668">W765/W777</f>
        <v>7.4870569494225409E-2</v>
      </c>
      <c r="CF765" s="129">
        <f t="shared" ref="CF765" si="14669">X765/X777</f>
        <v>6.1251664447403459E-2</v>
      </c>
      <c r="CG765" s="130">
        <f t="shared" ref="CG765" si="14670">Y765/Y777</f>
        <v>5.9978189749182113E-2</v>
      </c>
      <c r="CH765" s="131">
        <f t="shared" ref="CH765" si="14671">Z765/Z777</f>
        <v>7.3587859809707334E-2</v>
      </c>
      <c r="CI765" s="129">
        <f t="shared" ref="CI765" si="14672">AA765/AA777</f>
        <v>7.7594019030357952E-2</v>
      </c>
      <c r="CJ765" s="135">
        <f t="shared" ref="CJ765" si="14673">AB765/AB777</f>
        <v>6.7849925027707148E-2</v>
      </c>
      <c r="CK765" s="136">
        <f t="shared" ref="CK765" si="14674">AC765/AC777</f>
        <v>6.5428650758652229E-2</v>
      </c>
    </row>
    <row r="766" spans="1:89" x14ac:dyDescent="0.2">
      <c r="A766" s="137" t="s">
        <v>29</v>
      </c>
      <c r="B766" s="206">
        <v>429</v>
      </c>
      <c r="C766" s="190">
        <v>367</v>
      </c>
      <c r="D766" s="191">
        <v>116</v>
      </c>
      <c r="E766" s="192">
        <v>172</v>
      </c>
      <c r="F766" s="189">
        <v>489</v>
      </c>
      <c r="G766" s="193">
        <v>463</v>
      </c>
      <c r="H766" s="191">
        <v>720</v>
      </c>
      <c r="I766" s="192">
        <v>717</v>
      </c>
      <c r="J766" s="189">
        <v>67</v>
      </c>
      <c r="K766" s="190">
        <v>49</v>
      </c>
      <c r="L766" s="191">
        <v>256</v>
      </c>
      <c r="M766" s="189">
        <v>184</v>
      </c>
      <c r="N766" s="194">
        <v>553</v>
      </c>
      <c r="O766" s="207">
        <v>505</v>
      </c>
      <c r="P766" s="189">
        <v>268</v>
      </c>
      <c r="Q766" s="190">
        <v>300</v>
      </c>
      <c r="R766" s="191">
        <v>376</v>
      </c>
      <c r="S766" s="192">
        <v>485</v>
      </c>
      <c r="T766" s="189">
        <v>36</v>
      </c>
      <c r="U766" s="193">
        <v>36</v>
      </c>
      <c r="V766" s="191">
        <v>319</v>
      </c>
      <c r="W766" s="208">
        <v>438</v>
      </c>
      <c r="X766" s="189">
        <v>227</v>
      </c>
      <c r="Y766" s="193">
        <v>128</v>
      </c>
      <c r="Z766" s="191">
        <v>682</v>
      </c>
      <c r="AA766" s="189">
        <v>656</v>
      </c>
      <c r="AB766" s="172">
        <f t="shared" si="14345"/>
        <v>4538</v>
      </c>
      <c r="AC766" s="173">
        <f t="shared" si="14346"/>
        <v>4500</v>
      </c>
      <c r="BI766" s="137" t="s">
        <v>29</v>
      </c>
      <c r="BJ766" s="129">
        <f>B766/B777</f>
        <v>7.9591836734693874E-2</v>
      </c>
      <c r="BK766" s="130">
        <f t="shared" ref="BK766" si="14675">C766/C777</f>
        <v>6.8752341701011618E-2</v>
      </c>
      <c r="BL766" s="131">
        <f t="shared" ref="BL766" si="14676">D766/D777</f>
        <v>6.8557919621749411E-2</v>
      </c>
      <c r="BM766" s="132">
        <f t="shared" ref="BM766" si="14677">E766/E777</f>
        <v>7.613988490482515E-2</v>
      </c>
      <c r="BN766" s="129">
        <f t="shared" ref="BN766" si="14678">F766/F777</f>
        <v>7.1210135430318913E-2</v>
      </c>
      <c r="BO766" s="130">
        <f t="shared" ref="BO766" si="14679">G766/G777</f>
        <v>8.1787670022964137E-2</v>
      </c>
      <c r="BP766" s="131">
        <f t="shared" ref="BP766" si="14680">H766/H777</f>
        <v>7.9086115992970121E-2</v>
      </c>
      <c r="BQ766" s="132">
        <f t="shared" ref="BQ766" si="14681">I766/I777</f>
        <v>7.9349269588313412E-2</v>
      </c>
      <c r="BR766" s="129">
        <f t="shared" ref="BR766" si="14682">J766/J777</f>
        <v>6.1187214611872147E-2</v>
      </c>
      <c r="BS766" s="130">
        <f t="shared" ref="BS766" si="14683">K766/K777</f>
        <v>4.3362831858407079E-2</v>
      </c>
      <c r="BT766" s="131">
        <f t="shared" ref="BT766" si="14684">L766/L777</f>
        <v>7.783520826999088E-2</v>
      </c>
      <c r="BU766" s="129">
        <f t="shared" ref="BU766" si="14685">M766/M777</f>
        <v>5.5371652121576888E-2</v>
      </c>
      <c r="BV766" s="133">
        <f t="shared" ref="BV766" si="14686">N766/N777</f>
        <v>6.7836113837095188E-2</v>
      </c>
      <c r="BW766" s="134">
        <f t="shared" ref="BW766" si="14687">O766/O777</f>
        <v>6.1811505507955937E-2</v>
      </c>
      <c r="BX766" s="129">
        <f t="shared" ref="BX766" si="14688">P766/P777</f>
        <v>6.7151089952392884E-2</v>
      </c>
      <c r="BY766" s="130">
        <f t="shared" ref="BY766" si="14689">Q766/Q777</f>
        <v>7.4794315632011971E-2</v>
      </c>
      <c r="BZ766" s="131">
        <f t="shared" ref="BZ766" si="14690">R766/R777</f>
        <v>6.7287043664996424E-2</v>
      </c>
      <c r="CA766" s="132">
        <f t="shared" ref="CA766" si="14691">S766/S777</f>
        <v>8.0833333333333326E-2</v>
      </c>
      <c r="CB766" s="129">
        <f t="shared" ref="CB766" si="14692">T766/T777</f>
        <v>6.5813528336380253E-2</v>
      </c>
      <c r="CC766" s="130">
        <f t="shared" ref="CC766" si="14693">U766/U777</f>
        <v>5.8536585365853662E-2</v>
      </c>
      <c r="CD766" s="131">
        <f t="shared" ref="CD766" si="14694">V766/V777</f>
        <v>7.3604060913705582E-2</v>
      </c>
      <c r="CE766" s="132">
        <f t="shared" ref="CE766" si="14695">W766/W777</f>
        <v>8.7216248506571087E-2</v>
      </c>
      <c r="CF766" s="129">
        <f t="shared" ref="CF766" si="14696">X766/X777</f>
        <v>7.55659121171771E-2</v>
      </c>
      <c r="CG766" s="130">
        <f t="shared" ref="CG766" si="14697">Y766/Y777</f>
        <v>6.9792802617230101E-2</v>
      </c>
      <c r="CH766" s="131">
        <f t="shared" ref="CH766" si="14698">Z766/Z777</f>
        <v>8.213898590870769E-2</v>
      </c>
      <c r="CI766" s="129">
        <f t="shared" ref="CI766" si="14699">AA766/AA777</f>
        <v>7.4309016764839142E-2</v>
      </c>
      <c r="CJ766" s="135">
        <f t="shared" ref="CJ766" si="14700">AB766/AB777</f>
        <v>7.3961796727296428E-2</v>
      </c>
      <c r="CK766" s="136">
        <f t="shared" ref="CK766" si="14701">AC766/AC777</f>
        <v>7.3496986623548435E-2</v>
      </c>
    </row>
    <row r="767" spans="1:89" x14ac:dyDescent="0.2">
      <c r="A767" s="146" t="s">
        <v>30</v>
      </c>
      <c r="B767" s="203">
        <v>440</v>
      </c>
      <c r="C767" s="197">
        <v>402</v>
      </c>
      <c r="D767" s="198">
        <v>102</v>
      </c>
      <c r="E767" s="199">
        <v>176</v>
      </c>
      <c r="F767" s="196">
        <v>497</v>
      </c>
      <c r="G767" s="200">
        <v>488</v>
      </c>
      <c r="H767" s="198">
        <v>732</v>
      </c>
      <c r="I767" s="199">
        <v>676</v>
      </c>
      <c r="J767" s="196">
        <v>104</v>
      </c>
      <c r="K767" s="197">
        <v>54</v>
      </c>
      <c r="L767" s="198">
        <v>296</v>
      </c>
      <c r="M767" s="196">
        <v>180</v>
      </c>
      <c r="N767" s="201">
        <v>603</v>
      </c>
      <c r="O767" s="204">
        <v>582</v>
      </c>
      <c r="P767" s="196">
        <v>263</v>
      </c>
      <c r="Q767" s="197">
        <v>353</v>
      </c>
      <c r="R767" s="198">
        <v>367</v>
      </c>
      <c r="S767" s="199">
        <v>542</v>
      </c>
      <c r="T767" s="196">
        <v>40</v>
      </c>
      <c r="U767" s="200">
        <v>47</v>
      </c>
      <c r="V767" s="198">
        <v>355</v>
      </c>
      <c r="W767" s="205">
        <v>328</v>
      </c>
      <c r="X767" s="196">
        <v>246</v>
      </c>
      <c r="Y767" s="200">
        <v>163</v>
      </c>
      <c r="Z767" s="198">
        <v>728</v>
      </c>
      <c r="AA767" s="196">
        <v>612</v>
      </c>
      <c r="AB767" s="172">
        <f t="shared" si="14345"/>
        <v>4773</v>
      </c>
      <c r="AC767" s="173">
        <f t="shared" si="14346"/>
        <v>4603</v>
      </c>
      <c r="BI767" s="146" t="s">
        <v>30</v>
      </c>
      <c r="BJ767" s="129">
        <f>B767/B777</f>
        <v>8.1632653061224483E-2</v>
      </c>
      <c r="BK767" s="130">
        <f t="shared" ref="BK767" si="14702">C767/C777</f>
        <v>7.5309104533533164E-2</v>
      </c>
      <c r="BL767" s="131">
        <f t="shared" ref="BL767" si="14703">D767/D777</f>
        <v>6.0283687943262408E-2</v>
      </c>
      <c r="BM767" s="132">
        <f t="shared" ref="BM767" si="14704">E767/E777</f>
        <v>7.7910579902611771E-2</v>
      </c>
      <c r="BN767" s="129">
        <f t="shared" ref="BN767" si="14705">F767/F777</f>
        <v>7.2375127420998983E-2</v>
      </c>
      <c r="BO767" s="130">
        <f t="shared" ref="BO767" si="14706">G767/G777</f>
        <v>8.6203850909733259E-2</v>
      </c>
      <c r="BP767" s="131">
        <f t="shared" ref="BP767" si="14707">H767/H777</f>
        <v>8.0404217926186294E-2</v>
      </c>
      <c r="BQ767" s="132">
        <f t="shared" ref="BQ767" si="14708">I767/I777</f>
        <v>7.4811863656485164E-2</v>
      </c>
      <c r="BR767" s="129">
        <f t="shared" ref="BR767" si="14709">J767/J777</f>
        <v>9.4977168949771693E-2</v>
      </c>
      <c r="BS767" s="130">
        <f t="shared" ref="BS767" si="14710">K767/K777</f>
        <v>4.7787610619469026E-2</v>
      </c>
      <c r="BT767" s="131">
        <f t="shared" ref="BT767" si="14711">L767/L777</f>
        <v>8.9996959562176959E-2</v>
      </c>
      <c r="BU767" s="129">
        <f t="shared" ref="BU767" si="14712">M767/M777</f>
        <v>5.4167920553716518E-2</v>
      </c>
      <c r="BV767" s="133">
        <f t="shared" ref="BV767" si="14713">N767/N777</f>
        <v>7.3969578017664378E-2</v>
      </c>
      <c r="BW767" s="134">
        <f t="shared" ref="BW767" si="14714">O767/O777</f>
        <v>7.1236230110159116E-2</v>
      </c>
      <c r="BX767" s="129">
        <f t="shared" ref="BX767" si="14715">P767/P777</f>
        <v>6.5898271109997492E-2</v>
      </c>
      <c r="BY767" s="130">
        <f t="shared" ref="BY767" si="14716">Q767/Q777</f>
        <v>8.8007978060334086E-2</v>
      </c>
      <c r="BZ767" s="131">
        <f t="shared" ref="BZ767" si="14717">R767/R777</f>
        <v>6.5676449534717254E-2</v>
      </c>
      <c r="CA767" s="132">
        <f t="shared" ref="CA767" si="14718">S767/S777</f>
        <v>9.0333333333333335E-2</v>
      </c>
      <c r="CB767" s="129">
        <f t="shared" ref="CB767" si="14719">T767/T777</f>
        <v>7.3126142595978064E-2</v>
      </c>
      <c r="CC767" s="130">
        <f t="shared" ref="CC767" si="14720">U767/U777</f>
        <v>7.642276422764227E-2</v>
      </c>
      <c r="CD767" s="131">
        <f t="shared" ref="CD767" si="14721">V767/V777</f>
        <v>8.1910475311490538E-2</v>
      </c>
      <c r="CE767" s="132">
        <f t="shared" ref="CE767" si="14722">W767/W777</f>
        <v>6.5312624452409401E-2</v>
      </c>
      <c r="CF767" s="129">
        <f t="shared" ref="CF767" si="14723">X767/X777</f>
        <v>8.1890812250332887E-2</v>
      </c>
      <c r="CG767" s="130">
        <f t="shared" ref="CG767" si="14724">Y767/Y777</f>
        <v>8.8876772082878946E-2</v>
      </c>
      <c r="CH767" s="131">
        <f t="shared" ref="CH767" si="14725">Z767/Z777</f>
        <v>8.7679152113693842E-2</v>
      </c>
      <c r="CI767" s="129">
        <f t="shared" ref="CI767" si="14726">AA767/AA777</f>
        <v>6.9324875396465785E-2</v>
      </c>
      <c r="CJ767" s="135">
        <f t="shared" ref="CJ767" si="14727">AB767/AB777</f>
        <v>7.7791902992372389E-2</v>
      </c>
      <c r="CK767" s="136">
        <f t="shared" ref="CK767" si="14728">AC767/AC777</f>
        <v>7.5179250984042989E-2</v>
      </c>
    </row>
    <row r="768" spans="1:89" x14ac:dyDescent="0.2">
      <c r="A768" s="137" t="s">
        <v>31</v>
      </c>
      <c r="B768" s="206">
        <v>621</v>
      </c>
      <c r="C768" s="190">
        <v>395</v>
      </c>
      <c r="D768" s="191">
        <v>117</v>
      </c>
      <c r="E768" s="192">
        <v>193</v>
      </c>
      <c r="F768" s="189">
        <v>389</v>
      </c>
      <c r="G768" s="193">
        <v>610</v>
      </c>
      <c r="H768" s="191">
        <v>656</v>
      </c>
      <c r="I768" s="192">
        <v>755</v>
      </c>
      <c r="J768" s="189">
        <v>147</v>
      </c>
      <c r="K768" s="190">
        <v>55</v>
      </c>
      <c r="L768" s="191">
        <v>506</v>
      </c>
      <c r="M768" s="189">
        <v>139</v>
      </c>
      <c r="N768" s="194">
        <v>772</v>
      </c>
      <c r="O768" s="207">
        <v>685</v>
      </c>
      <c r="P768" s="189">
        <v>232</v>
      </c>
      <c r="Q768" s="190">
        <v>423</v>
      </c>
      <c r="R768" s="191">
        <v>347</v>
      </c>
      <c r="S768" s="192">
        <v>620</v>
      </c>
      <c r="T768" s="189">
        <v>26</v>
      </c>
      <c r="U768" s="193">
        <v>42</v>
      </c>
      <c r="V768" s="191">
        <v>589</v>
      </c>
      <c r="W768" s="208">
        <v>353</v>
      </c>
      <c r="X768" s="189">
        <v>211</v>
      </c>
      <c r="Y768" s="193">
        <v>159</v>
      </c>
      <c r="Z768" s="191">
        <v>552</v>
      </c>
      <c r="AA768" s="189">
        <v>678</v>
      </c>
      <c r="AB768" s="172">
        <f t="shared" si="14345"/>
        <v>5165</v>
      </c>
      <c r="AC768" s="173">
        <f t="shared" si="14346"/>
        <v>5107</v>
      </c>
      <c r="BI768" s="137" t="s">
        <v>31</v>
      </c>
      <c r="BJ768" s="129">
        <f>B768/B777</f>
        <v>0.11521335807050093</v>
      </c>
      <c r="BK768" s="130">
        <f t="shared" ref="BK768" si="14729">C768/C777</f>
        <v>7.3997751967028846E-2</v>
      </c>
      <c r="BL768" s="131">
        <f t="shared" ref="BL768" si="14730">D768/D777</f>
        <v>6.9148936170212769E-2</v>
      </c>
      <c r="BM768" s="132">
        <f t="shared" ref="BM768" si="14731">E768/E777</f>
        <v>8.5436033643204956E-2</v>
      </c>
      <c r="BN768" s="129">
        <f t="shared" ref="BN768" si="14732">F768/F777</f>
        <v>5.6647735546818116E-2</v>
      </c>
      <c r="BO768" s="130">
        <f t="shared" ref="BO768" si="14733">G768/G777</f>
        <v>0.10775481363716657</v>
      </c>
      <c r="BP768" s="131">
        <f t="shared" ref="BP768" si="14734">H768/H777</f>
        <v>7.2056239015817217E-2</v>
      </c>
      <c r="BQ768" s="132">
        <f t="shared" ref="BQ768" si="14735">I768/I777</f>
        <v>8.3554670208056667E-2</v>
      </c>
      <c r="BR768" s="129">
        <f t="shared" ref="BR768" si="14736">J768/J777</f>
        <v>0.13424657534246576</v>
      </c>
      <c r="BS768" s="130">
        <f t="shared" ref="BS768" si="14737">K768/K777</f>
        <v>4.8672566371681415E-2</v>
      </c>
      <c r="BT768" s="131">
        <f t="shared" ref="BT768" si="14738">L768/L777</f>
        <v>0.15384615384615385</v>
      </c>
      <c r="BU768" s="129">
        <f t="shared" ref="BU768" si="14739">M768/M777</f>
        <v>4.1829671983147756E-2</v>
      </c>
      <c r="BV768" s="133">
        <f t="shared" ref="BV768" si="14740">N768/N777</f>
        <v>9.4700686947988222E-2</v>
      </c>
      <c r="BW768" s="134">
        <f t="shared" ref="BW768" si="14741">O768/O777</f>
        <v>8.3843329253365975E-2</v>
      </c>
      <c r="BX768" s="129">
        <f t="shared" ref="BX768" si="14742">P768/P777</f>
        <v>5.8130794287146077E-2</v>
      </c>
      <c r="BY768" s="130">
        <f t="shared" ref="BY768" si="14743">Q768/Q777</f>
        <v>0.10545998504113688</v>
      </c>
      <c r="BZ768" s="131">
        <f t="shared" ref="BZ768" si="14744">R768/R777</f>
        <v>6.2097351467430208E-2</v>
      </c>
      <c r="CA768" s="132">
        <f t="shared" ref="CA768" si="14745">S768/S777</f>
        <v>0.10333333333333333</v>
      </c>
      <c r="CB768" s="129">
        <f t="shared" ref="CB768" si="14746">T768/T777</f>
        <v>4.7531992687385741E-2</v>
      </c>
      <c r="CC768" s="130">
        <f t="shared" ref="CC768" si="14747">U768/U777</f>
        <v>6.8292682926829273E-2</v>
      </c>
      <c r="CD768" s="131">
        <f t="shared" ref="CD768" si="14748">V768/V777</f>
        <v>0.13590216889709275</v>
      </c>
      <c r="CE768" s="132">
        <f t="shared" ref="CE768" si="14749">W768/W777</f>
        <v>7.0290720828355233E-2</v>
      </c>
      <c r="CF768" s="129">
        <f t="shared" ref="CF768" si="14750">X768/X777</f>
        <v>7.023968042609853E-2</v>
      </c>
      <c r="CG768" s="130">
        <f t="shared" ref="CG768" si="14751">Y768/Y777</f>
        <v>8.6695747001090506E-2</v>
      </c>
      <c r="CH768" s="131">
        <f t="shared" ref="CH768" si="14752">Z768/Z777</f>
        <v>6.6481994459833799E-2</v>
      </c>
      <c r="CI768" s="129">
        <f t="shared" ref="CI768" si="14753">AA768/AA777</f>
        <v>7.6801087449025821E-2</v>
      </c>
      <c r="CJ768" s="135">
        <f t="shared" ref="CJ768" si="14754">AB768/AB777</f>
        <v>8.4180846209009716E-2</v>
      </c>
      <c r="CK768" s="136">
        <f t="shared" ref="CK768" si="14755">AC768/AC777</f>
        <v>8.3410913485880409E-2</v>
      </c>
    </row>
    <row r="769" spans="1:89" x14ac:dyDescent="0.2">
      <c r="A769" s="146" t="s">
        <v>32</v>
      </c>
      <c r="B769" s="203">
        <v>448</v>
      </c>
      <c r="C769" s="197">
        <v>504</v>
      </c>
      <c r="D769" s="198">
        <v>64</v>
      </c>
      <c r="E769" s="199">
        <v>226</v>
      </c>
      <c r="F769" s="196">
        <v>306</v>
      </c>
      <c r="G769" s="200">
        <v>785</v>
      </c>
      <c r="H769" s="198">
        <v>615</v>
      </c>
      <c r="I769" s="199">
        <v>1046</v>
      </c>
      <c r="J769" s="196">
        <v>173</v>
      </c>
      <c r="K769" s="197">
        <v>66</v>
      </c>
      <c r="L769" s="198">
        <v>582</v>
      </c>
      <c r="M769" s="196">
        <v>118</v>
      </c>
      <c r="N769" s="201">
        <v>888</v>
      </c>
      <c r="O769" s="204">
        <v>702</v>
      </c>
      <c r="P769" s="196">
        <v>234</v>
      </c>
      <c r="Q769" s="197">
        <v>439</v>
      </c>
      <c r="R769" s="198">
        <v>328</v>
      </c>
      <c r="S769" s="199">
        <v>671</v>
      </c>
      <c r="T769" s="196">
        <v>21</v>
      </c>
      <c r="U769" s="200">
        <v>30</v>
      </c>
      <c r="V769" s="198">
        <v>635</v>
      </c>
      <c r="W769" s="205">
        <v>283</v>
      </c>
      <c r="X769" s="196">
        <v>187</v>
      </c>
      <c r="Y769" s="200">
        <v>150</v>
      </c>
      <c r="Z769" s="198">
        <v>519</v>
      </c>
      <c r="AA769" s="196">
        <v>642</v>
      </c>
      <c r="AB769" s="172">
        <f t="shared" si="14345"/>
        <v>5000</v>
      </c>
      <c r="AC769" s="173">
        <f t="shared" si="14346"/>
        <v>5662</v>
      </c>
      <c r="BI769" s="146" t="s">
        <v>32</v>
      </c>
      <c r="BJ769" s="129">
        <f>B769/B777</f>
        <v>8.3116883116883117E-2</v>
      </c>
      <c r="BK769" s="130">
        <f t="shared" ref="BK769" si="14756">C769/C777</f>
        <v>9.441738478831023E-2</v>
      </c>
      <c r="BL769" s="131">
        <f t="shared" ref="BL769" si="14757">D769/D777</f>
        <v>3.7825059101654845E-2</v>
      </c>
      <c r="BM769" s="132">
        <f t="shared" ref="BM769" si="14758">E769/E777</f>
        <v>0.10004426737494466</v>
      </c>
      <c r="BN769" s="129">
        <f t="shared" ref="BN769" si="14759">F769/F777</f>
        <v>4.456094364351245E-2</v>
      </c>
      <c r="BO769" s="130">
        <f t="shared" ref="BO769" si="14760">G769/G777</f>
        <v>0.13866807984455043</v>
      </c>
      <c r="BP769" s="131">
        <f t="shared" ref="BP769" si="14761">H769/H777</f>
        <v>6.7552724077328652E-2</v>
      </c>
      <c r="BQ769" s="132">
        <f t="shared" ref="BQ769" si="14762">I769/I777</f>
        <v>0.11575918548030102</v>
      </c>
      <c r="BR769" s="129">
        <f t="shared" ref="BR769" si="14763">J769/J777</f>
        <v>0.15799086757990868</v>
      </c>
      <c r="BS769" s="130">
        <f t="shared" ref="BS769" si="14764">K769/K777</f>
        <v>5.8407079646017698E-2</v>
      </c>
      <c r="BT769" s="131">
        <f t="shared" ref="BT769" si="14765">L769/L777</f>
        <v>0.17695348130130739</v>
      </c>
      <c r="BU769" s="129">
        <f t="shared" ref="BU769" si="14766">M769/M777</f>
        <v>3.5510081251880828E-2</v>
      </c>
      <c r="BV769" s="133">
        <f t="shared" ref="BV769" si="14767">N769/N777</f>
        <v>0.10893032384690873</v>
      </c>
      <c r="BW769" s="134">
        <f t="shared" ref="BW769" si="14768">O769/O777</f>
        <v>8.5924112607099146E-2</v>
      </c>
      <c r="BX769" s="129">
        <f t="shared" ref="BX769" si="14769">P769/P777</f>
        <v>5.8631921824104233E-2</v>
      </c>
      <c r="BY769" s="130">
        <f t="shared" ref="BY769" si="14770">Q769/Q777</f>
        <v>0.10944901520817751</v>
      </c>
      <c r="BZ769" s="131">
        <f t="shared" ref="BZ769" si="14771">R769/R777</f>
        <v>5.8697208303507518E-2</v>
      </c>
      <c r="CA769" s="132">
        <f t="shared" ref="CA769" si="14772">S769/S777</f>
        <v>0.11183333333333334</v>
      </c>
      <c r="CB769" s="129">
        <f t="shared" ref="CB769" si="14773">T769/T777</f>
        <v>3.8391224862888484E-2</v>
      </c>
      <c r="CC769" s="130">
        <f t="shared" ref="CC769" si="14774">U769/U777</f>
        <v>4.878048780487805E-2</v>
      </c>
      <c r="CD769" s="131">
        <f t="shared" ref="CD769" si="14775">V769/V777</f>
        <v>0.14651592062759575</v>
      </c>
      <c r="CE769" s="132">
        <f t="shared" ref="CE769" si="14776">W769/W777</f>
        <v>5.6352050975706891E-2</v>
      </c>
      <c r="CF769" s="129">
        <f t="shared" ref="CF769" si="14777">X769/X777</f>
        <v>6.2250332889480689E-2</v>
      </c>
      <c r="CG769" s="130">
        <f t="shared" ref="CG769" si="14778">Y769/Y777</f>
        <v>8.1788440567066523E-2</v>
      </c>
      <c r="CH769" s="131">
        <f t="shared" ref="CH769" si="14779">Z769/Z777</f>
        <v>6.250752739973503E-2</v>
      </c>
      <c r="CI769" s="129">
        <f t="shared" ref="CI769" si="14780">AA769/AA777</f>
        <v>7.2723153602174892E-2</v>
      </c>
      <c r="CJ769" s="135">
        <f t="shared" ref="CJ769" si="14781">AB769/AB777</f>
        <v>8.1491622661190435E-2</v>
      </c>
      <c r="CK769" s="136">
        <f t="shared" ref="CK769" si="14782">AC769/AC777</f>
        <v>9.2475541836118058E-2</v>
      </c>
    </row>
    <row r="770" spans="1:89" x14ac:dyDescent="0.2">
      <c r="A770" s="137" t="s">
        <v>33</v>
      </c>
      <c r="B770" s="206">
        <v>103</v>
      </c>
      <c r="C770" s="190">
        <v>196</v>
      </c>
      <c r="D770" s="191">
        <v>35</v>
      </c>
      <c r="E770" s="192">
        <v>119</v>
      </c>
      <c r="F770" s="189">
        <v>151</v>
      </c>
      <c r="G770" s="193">
        <v>289</v>
      </c>
      <c r="H770" s="191">
        <v>206</v>
      </c>
      <c r="I770" s="192">
        <v>300</v>
      </c>
      <c r="J770" s="189">
        <v>35</v>
      </c>
      <c r="K770" s="190">
        <v>28</v>
      </c>
      <c r="L770" s="191">
        <v>118</v>
      </c>
      <c r="M770" s="189">
        <v>90</v>
      </c>
      <c r="N770" s="194">
        <v>200</v>
      </c>
      <c r="O770" s="207">
        <v>291</v>
      </c>
      <c r="P770" s="189">
        <v>70</v>
      </c>
      <c r="Q770" s="190">
        <v>195</v>
      </c>
      <c r="R770" s="191">
        <v>161</v>
      </c>
      <c r="S770" s="192">
        <v>221</v>
      </c>
      <c r="T770" s="189">
        <v>19</v>
      </c>
      <c r="U770" s="193">
        <v>29</v>
      </c>
      <c r="V770" s="191">
        <v>141</v>
      </c>
      <c r="W770" s="208">
        <v>102</v>
      </c>
      <c r="X770" s="189">
        <v>60</v>
      </c>
      <c r="Y770" s="193">
        <v>101</v>
      </c>
      <c r="Z770" s="191">
        <v>205</v>
      </c>
      <c r="AA770" s="189">
        <v>253</v>
      </c>
      <c r="AB770" s="172">
        <f t="shared" si="14345"/>
        <v>1504</v>
      </c>
      <c r="AC770" s="173">
        <f t="shared" si="14346"/>
        <v>2214</v>
      </c>
      <c r="BI770" s="137" t="s">
        <v>33</v>
      </c>
      <c r="BJ770" s="129">
        <f>B770/B777</f>
        <v>1.9109461966604825E-2</v>
      </c>
      <c r="BK770" s="130">
        <f t="shared" ref="BK770" si="14783">C770/C777</f>
        <v>3.6717871862120645E-2</v>
      </c>
      <c r="BL770" s="131">
        <f t="shared" ref="BL770" si="14784">D770/D777</f>
        <v>2.0685579196217493E-2</v>
      </c>
      <c r="BM770" s="132">
        <f t="shared" ref="BM770" si="14785">E770/E777</f>
        <v>5.2678176184152277E-2</v>
      </c>
      <c r="BN770" s="129">
        <f t="shared" ref="BN770" si="14786">F770/F777</f>
        <v>2.1989223824086208E-2</v>
      </c>
      <c r="BO770" s="130">
        <f t="shared" ref="BO770" si="14787">G770/G777</f>
        <v>5.1051051051051052E-2</v>
      </c>
      <c r="BP770" s="131">
        <f t="shared" ref="BP770" si="14788">H770/H777</f>
        <v>2.2627416520210896E-2</v>
      </c>
      <c r="BQ770" s="132">
        <f t="shared" ref="BQ770" si="14789">I770/I777</f>
        <v>3.3200531208499334E-2</v>
      </c>
      <c r="BR770" s="129">
        <f t="shared" ref="BR770" si="14790">J770/J777</f>
        <v>3.1963470319634701E-2</v>
      </c>
      <c r="BS770" s="130">
        <f t="shared" ref="BS770" si="14791">K770/K777</f>
        <v>2.4778761061946902E-2</v>
      </c>
      <c r="BT770" s="131">
        <f t="shared" ref="BT770" si="14792">L770/L777</f>
        <v>3.587716631194892E-2</v>
      </c>
      <c r="BU770" s="129">
        <f t="shared" ref="BU770" si="14793">M770/M777</f>
        <v>2.7083960276858259E-2</v>
      </c>
      <c r="BV770" s="133">
        <f t="shared" ref="BV770" si="14794">N770/N777</f>
        <v>2.4533856722276742E-2</v>
      </c>
      <c r="BW770" s="134">
        <f t="shared" ref="BW770" si="14795">O770/O777</f>
        <v>3.5618115055079558E-2</v>
      </c>
      <c r="BX770" s="129">
        <f t="shared" ref="BX770" si="14796">P770/P777</f>
        <v>1.7539463793535454E-2</v>
      </c>
      <c r="BY770" s="130">
        <f t="shared" ref="BY770" si="14797">Q770/Q777</f>
        <v>4.8616305160807775E-2</v>
      </c>
      <c r="BZ770" s="131">
        <f t="shared" ref="BZ770" si="14798">R770/R777</f>
        <v>2.88117394416607E-2</v>
      </c>
      <c r="CA770" s="132">
        <f t="shared" ref="CA770" si="14799">S770/S777</f>
        <v>3.6833333333333336E-2</v>
      </c>
      <c r="CB770" s="129">
        <f t="shared" ref="CB770" si="14800">T770/T777</f>
        <v>3.4734917733089579E-2</v>
      </c>
      <c r="CC770" s="130">
        <f t="shared" ref="CC770" si="14801">U770/U777</f>
        <v>4.715447154471545E-2</v>
      </c>
      <c r="CD770" s="131">
        <f t="shared" ref="CD770" si="14802">V770/V777</f>
        <v>3.2533456391324413E-2</v>
      </c>
      <c r="CE770" s="132">
        <f t="shared" ref="CE770" si="14803">W770/W777</f>
        <v>2.0310633213859019E-2</v>
      </c>
      <c r="CF770" s="129">
        <f t="shared" ref="CF770" si="14804">X770/X777</f>
        <v>1.9973368841544607E-2</v>
      </c>
      <c r="CG770" s="130">
        <f t="shared" ref="CG770" si="14805">Y770/Y777</f>
        <v>5.5070883315158123E-2</v>
      </c>
      <c r="CH770" s="131">
        <f t="shared" ref="CH770" si="14806">Z770/Z777</f>
        <v>2.4689871130916537E-2</v>
      </c>
      <c r="CI770" s="129">
        <f t="shared" ref="CI770" si="14807">AA770/AA777</f>
        <v>2.8658812868146807E-2</v>
      </c>
      <c r="CJ770" s="135">
        <f t="shared" ref="CJ770" si="14808">AB770/AB777</f>
        <v>2.4512680096486082E-2</v>
      </c>
      <c r="CK770" s="136">
        <f t="shared" ref="CK770" si="14809">AC770/AC777</f>
        <v>3.6160517418785829E-2</v>
      </c>
    </row>
    <row r="771" spans="1:89" x14ac:dyDescent="0.2">
      <c r="A771" s="146" t="s">
        <v>34</v>
      </c>
      <c r="B771" s="203">
        <v>4</v>
      </c>
      <c r="C771" s="197">
        <v>27</v>
      </c>
      <c r="D771" s="198">
        <v>9</v>
      </c>
      <c r="E771" s="199">
        <v>49</v>
      </c>
      <c r="F771" s="196">
        <v>35</v>
      </c>
      <c r="G771" s="200">
        <v>86</v>
      </c>
      <c r="H771" s="198">
        <v>65</v>
      </c>
      <c r="I771" s="199">
        <v>87</v>
      </c>
      <c r="J771" s="196">
        <v>10</v>
      </c>
      <c r="K771" s="197">
        <v>4</v>
      </c>
      <c r="L771" s="198">
        <v>33</v>
      </c>
      <c r="M771" s="196">
        <v>36</v>
      </c>
      <c r="N771" s="201">
        <v>66</v>
      </c>
      <c r="O771" s="204">
        <v>116</v>
      </c>
      <c r="P771" s="196">
        <v>39</v>
      </c>
      <c r="Q771" s="197">
        <v>55</v>
      </c>
      <c r="R771" s="198">
        <v>48</v>
      </c>
      <c r="S771" s="199">
        <v>60</v>
      </c>
      <c r="T771" s="196">
        <v>8</v>
      </c>
      <c r="U771" s="200">
        <v>20</v>
      </c>
      <c r="V771" s="198">
        <v>35</v>
      </c>
      <c r="W771" s="205">
        <v>37</v>
      </c>
      <c r="X771" s="196">
        <v>22</v>
      </c>
      <c r="Y771" s="200">
        <v>52</v>
      </c>
      <c r="Z771" s="198">
        <v>67</v>
      </c>
      <c r="AA771" s="196">
        <v>91</v>
      </c>
      <c r="AB771" s="172">
        <f t="shared" si="14345"/>
        <v>441</v>
      </c>
      <c r="AC771" s="173">
        <f t="shared" si="14346"/>
        <v>720</v>
      </c>
      <c r="BI771" s="146" t="s">
        <v>34</v>
      </c>
      <c r="BJ771" s="129">
        <f>B771/B777</f>
        <v>7.4211502782931351E-4</v>
      </c>
      <c r="BK771" s="130">
        <f t="shared" ref="BK771" si="14810">C771/C777</f>
        <v>5.0580741850880483E-3</v>
      </c>
      <c r="BL771" s="131">
        <f t="shared" ref="BL771" si="14811">D771/D777</f>
        <v>5.3191489361702126E-3</v>
      </c>
      <c r="BM771" s="132">
        <f t="shared" ref="BM771" si="14812">E771/E777</f>
        <v>2.1691013722886232E-2</v>
      </c>
      <c r="BN771" s="129">
        <f t="shared" ref="BN771" si="14813">F771/F777</f>
        <v>5.0968399592252805E-3</v>
      </c>
      <c r="BO771" s="130">
        <f t="shared" ref="BO771" si="14814">G771/G777</f>
        <v>1.519166225048578E-2</v>
      </c>
      <c r="BP771" s="131">
        <f t="shared" ref="BP771" si="14815">H771/H777</f>
        <v>7.1397188049209135E-3</v>
      </c>
      <c r="BQ771" s="132">
        <f t="shared" ref="BQ771" si="14816">I771/I777</f>
        <v>9.6281540504648076E-3</v>
      </c>
      <c r="BR771" s="129">
        <f t="shared" ref="BR771" si="14817">J771/J777</f>
        <v>9.1324200913242004E-3</v>
      </c>
      <c r="BS771" s="130">
        <f t="shared" ref="BS771" si="14818">K771/K777</f>
        <v>3.5398230088495575E-3</v>
      </c>
      <c r="BT771" s="131">
        <f t="shared" ref="BT771" si="14819">L771/L777</f>
        <v>1.0033444816053512E-2</v>
      </c>
      <c r="BU771" s="129">
        <f t="shared" ref="BU771" si="14820">M771/M777</f>
        <v>1.0833584110743304E-2</v>
      </c>
      <c r="BV771" s="133">
        <f t="shared" ref="BV771" si="14821">N771/N777</f>
        <v>8.096172718351325E-3</v>
      </c>
      <c r="BW771" s="134">
        <f t="shared" ref="BW771" si="14822">O771/O777</f>
        <v>1.419828641370869E-2</v>
      </c>
      <c r="BX771" s="129">
        <f t="shared" ref="BX771" si="14823">P771/P777</f>
        <v>9.7719869706840382E-3</v>
      </c>
      <c r="BY771" s="130">
        <f t="shared" ref="BY771" si="14824">Q771/Q777</f>
        <v>1.3712291199202194E-2</v>
      </c>
      <c r="BZ771" s="131">
        <f t="shared" ref="BZ771" si="14825">R771/R777</f>
        <v>8.5898353614889053E-3</v>
      </c>
      <c r="CA771" s="132">
        <f t="shared" ref="CA771" si="14826">S771/S777</f>
        <v>0.01</v>
      </c>
      <c r="CB771" s="129">
        <f t="shared" ref="CB771" si="14827">T771/T777</f>
        <v>1.4625228519195612E-2</v>
      </c>
      <c r="CC771" s="130">
        <f t="shared" ref="CC771" si="14828">U771/U777</f>
        <v>3.2520325203252036E-2</v>
      </c>
      <c r="CD771" s="131">
        <f t="shared" ref="CD771" si="14829">V771/V777</f>
        <v>8.0756806645131511E-3</v>
      </c>
      <c r="CE771" s="132">
        <f t="shared" ref="CE771" si="14830">W771/W777</f>
        <v>7.3675826363998409E-3</v>
      </c>
      <c r="CF771" s="129">
        <f t="shared" ref="CF771" si="14831">X771/X777</f>
        <v>7.3235685752330226E-3</v>
      </c>
      <c r="CG771" s="130">
        <f t="shared" ref="CG771" si="14832">Y771/Y777</f>
        <v>2.8353326063249727E-2</v>
      </c>
      <c r="CH771" s="131">
        <f t="shared" ref="CH771" si="14833">Z771/Z777</f>
        <v>8.069372515958087E-3</v>
      </c>
      <c r="CI771" s="129">
        <f t="shared" ref="CI771" si="14834">AA771/AA777</f>
        <v>1.0308110557317625E-2</v>
      </c>
      <c r="CJ771" s="135">
        <f t="shared" ref="CJ771" si="14835">AB771/AB777</f>
        <v>7.1875611187169957E-3</v>
      </c>
      <c r="CK771" s="136">
        <f t="shared" ref="CK771" si="14836">AC771/AC777</f>
        <v>1.1759517859767749E-2</v>
      </c>
    </row>
    <row r="772" spans="1:89" x14ac:dyDescent="0.2">
      <c r="A772" s="137" t="s">
        <v>35</v>
      </c>
      <c r="B772" s="206">
        <v>0</v>
      </c>
      <c r="C772" s="190">
        <v>19</v>
      </c>
      <c r="D772" s="191">
        <v>0</v>
      </c>
      <c r="E772" s="192">
        <v>14</v>
      </c>
      <c r="F772" s="189">
        <v>0</v>
      </c>
      <c r="G772" s="193">
        <v>15</v>
      </c>
      <c r="H772" s="191">
        <v>7</v>
      </c>
      <c r="I772" s="192">
        <v>9</v>
      </c>
      <c r="J772" s="189">
        <v>1</v>
      </c>
      <c r="K772" s="190">
        <v>2</v>
      </c>
      <c r="L772" s="191">
        <v>6</v>
      </c>
      <c r="M772" s="189">
        <v>2</v>
      </c>
      <c r="N772" s="194">
        <v>1</v>
      </c>
      <c r="O772" s="207">
        <v>3</v>
      </c>
      <c r="P772" s="189">
        <v>2</v>
      </c>
      <c r="Q772" s="190">
        <v>1</v>
      </c>
      <c r="R772" s="191">
        <v>2</v>
      </c>
      <c r="S772" s="192">
        <v>1</v>
      </c>
      <c r="T772" s="189">
        <v>0</v>
      </c>
      <c r="U772" s="193">
        <v>0</v>
      </c>
      <c r="V772" s="191">
        <v>0</v>
      </c>
      <c r="W772" s="208">
        <v>0</v>
      </c>
      <c r="X772" s="189">
        <v>0</v>
      </c>
      <c r="Y772" s="193">
        <v>0</v>
      </c>
      <c r="Z772" s="191">
        <v>0</v>
      </c>
      <c r="AA772" s="189">
        <v>0</v>
      </c>
      <c r="AB772" s="172">
        <f t="shared" si="14345"/>
        <v>19</v>
      </c>
      <c r="AC772" s="173">
        <f t="shared" si="14346"/>
        <v>66</v>
      </c>
      <c r="BI772" s="137" t="s">
        <v>35</v>
      </c>
      <c r="BJ772" s="129">
        <f>B772/B777</f>
        <v>0</v>
      </c>
      <c r="BK772" s="130">
        <f t="shared" ref="BK772" si="14837">C772/C777</f>
        <v>3.5593855376545524E-3</v>
      </c>
      <c r="BL772" s="131">
        <f t="shared" ref="BL772" si="14838">D772/D777</f>
        <v>0</v>
      </c>
      <c r="BM772" s="132">
        <f t="shared" ref="BM772" si="14839">E772/E777</f>
        <v>6.1974324922532097E-3</v>
      </c>
      <c r="BN772" s="129">
        <f t="shared" ref="BN772" si="14840">F772/F777</f>
        <v>0</v>
      </c>
      <c r="BO772" s="130">
        <f t="shared" ref="BO772" si="14841">G772/G777</f>
        <v>2.6497085320614732E-3</v>
      </c>
      <c r="BP772" s="131">
        <f t="shared" ref="BP772" si="14842">H772/H777</f>
        <v>7.688927943760984E-4</v>
      </c>
      <c r="BQ772" s="132">
        <f t="shared" ref="BQ772" si="14843">I772/I777</f>
        <v>9.9601593625498006E-4</v>
      </c>
      <c r="BR772" s="129">
        <f t="shared" ref="BR772" si="14844">J772/J777</f>
        <v>9.1324200913242006E-4</v>
      </c>
      <c r="BS772" s="130">
        <f t="shared" ref="BS772" si="14845">K772/K777</f>
        <v>1.7699115044247787E-3</v>
      </c>
      <c r="BT772" s="131">
        <f t="shared" ref="BT772" si="14846">L772/L777</f>
        <v>1.8242626938279112E-3</v>
      </c>
      <c r="BU772" s="129">
        <f t="shared" ref="BU772" si="14847">M772/M777</f>
        <v>6.0186578393018361E-4</v>
      </c>
      <c r="BV772" s="133">
        <f t="shared" ref="BV772" si="14848">N772/N777</f>
        <v>1.226692836113837E-4</v>
      </c>
      <c r="BW772" s="134">
        <f t="shared" ref="BW772" si="14849">O772/O777</f>
        <v>3.671970624235006E-4</v>
      </c>
      <c r="BX772" s="129">
        <f t="shared" ref="BX772" si="14850">P772/P777</f>
        <v>5.0112753695815586E-4</v>
      </c>
      <c r="BY772" s="130">
        <f t="shared" ref="BY772" si="14851">Q772/Q777</f>
        <v>2.493143854400399E-4</v>
      </c>
      <c r="BZ772" s="131">
        <f t="shared" ref="BZ772" si="14852">R772/R777</f>
        <v>3.5790980672870435E-4</v>
      </c>
      <c r="CA772" s="132">
        <f t="shared" ref="CA772" si="14853">S772/S777</f>
        <v>1.6666666666666666E-4</v>
      </c>
      <c r="CB772" s="129">
        <f t="shared" ref="CB772" si="14854">T772/T777</f>
        <v>0</v>
      </c>
      <c r="CC772" s="130">
        <f t="shared" ref="CC772" si="14855">U772/U777</f>
        <v>0</v>
      </c>
      <c r="CD772" s="131">
        <f t="shared" ref="CD772" si="14856">V772/V777</f>
        <v>0</v>
      </c>
      <c r="CE772" s="132">
        <f t="shared" ref="CE772" si="14857">W772/W777</f>
        <v>0</v>
      </c>
      <c r="CF772" s="129">
        <f t="shared" ref="CF772" si="14858">X772/X777</f>
        <v>0</v>
      </c>
      <c r="CG772" s="130">
        <f t="shared" ref="CG772" si="14859">Y772/Y777</f>
        <v>0</v>
      </c>
      <c r="CH772" s="131">
        <f t="shared" ref="CH772" si="14860">Z772/Z777</f>
        <v>0</v>
      </c>
      <c r="CI772" s="129">
        <f t="shared" ref="CI772" si="14861">AA772/AA777</f>
        <v>0</v>
      </c>
      <c r="CJ772" s="135">
        <f t="shared" ref="CJ772" si="14862">AB772/AB777</f>
        <v>3.0966816611252362E-4</v>
      </c>
      <c r="CK772" s="136">
        <f t="shared" ref="CK772" si="14863">AC772/AC777</f>
        <v>1.0779558038120436E-3</v>
      </c>
    </row>
    <row r="773" spans="1:89" x14ac:dyDescent="0.2">
      <c r="A773" s="146" t="s">
        <v>36</v>
      </c>
      <c r="B773" s="203">
        <v>0</v>
      </c>
      <c r="C773" s="197">
        <v>0</v>
      </c>
      <c r="D773" s="198">
        <v>0</v>
      </c>
      <c r="E773" s="199">
        <v>0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2">
        <f t="shared" si="14345"/>
        <v>0</v>
      </c>
      <c r="AC773" s="173">
        <f t="shared" si="14346"/>
        <v>0</v>
      </c>
      <c r="BI773" s="146" t="s">
        <v>36</v>
      </c>
      <c r="BJ773" s="129">
        <f>B773/B777</f>
        <v>0</v>
      </c>
      <c r="BK773" s="130">
        <f t="shared" ref="BK773" si="14864">C773/C777</f>
        <v>0</v>
      </c>
      <c r="BL773" s="131">
        <f t="shared" ref="BL773" si="14865">D773/D777</f>
        <v>0</v>
      </c>
      <c r="BM773" s="132">
        <f t="shared" ref="BM773" si="14866">E773/E777</f>
        <v>0</v>
      </c>
      <c r="BN773" s="129">
        <f t="shared" ref="BN773" si="14867">F773/F777</f>
        <v>0</v>
      </c>
      <c r="BO773" s="130">
        <f t="shared" ref="BO773" si="14868">G773/G777</f>
        <v>0</v>
      </c>
      <c r="BP773" s="131">
        <f t="shared" ref="BP773" si="14869">H773/H777</f>
        <v>0</v>
      </c>
      <c r="BQ773" s="132">
        <f t="shared" ref="BQ773" si="14870">I773/I777</f>
        <v>0</v>
      </c>
      <c r="BR773" s="129">
        <f t="shared" ref="BR773" si="14871">J773/J777</f>
        <v>0</v>
      </c>
      <c r="BS773" s="130">
        <f t="shared" ref="BS773" si="14872">K773/K777</f>
        <v>0</v>
      </c>
      <c r="BT773" s="131">
        <f t="shared" ref="BT773" si="14873">L773/L777</f>
        <v>0</v>
      </c>
      <c r="BU773" s="129">
        <f t="shared" ref="BU773" si="14874">M773/M777</f>
        <v>0</v>
      </c>
      <c r="BV773" s="133">
        <f t="shared" ref="BV773" si="14875">N773/N777</f>
        <v>0</v>
      </c>
      <c r="BW773" s="134">
        <f t="shared" ref="BW773" si="14876">O773/O777</f>
        <v>0</v>
      </c>
      <c r="BX773" s="129">
        <f t="shared" ref="BX773" si="14877">P773/P777</f>
        <v>0</v>
      </c>
      <c r="BY773" s="130">
        <f t="shared" ref="BY773" si="14878">Q773/Q777</f>
        <v>0</v>
      </c>
      <c r="BZ773" s="131">
        <f t="shared" ref="BZ773" si="14879">R773/R777</f>
        <v>0</v>
      </c>
      <c r="CA773" s="132">
        <f t="shared" ref="CA773" si="14880">S773/S777</f>
        <v>0</v>
      </c>
      <c r="CB773" s="129">
        <f t="shared" ref="CB773" si="14881">T773/T777</f>
        <v>0</v>
      </c>
      <c r="CC773" s="130">
        <f t="shared" ref="CC773" si="14882">U773/U777</f>
        <v>0</v>
      </c>
      <c r="CD773" s="131">
        <f t="shared" ref="CD773" si="14883">V773/V777</f>
        <v>0</v>
      </c>
      <c r="CE773" s="132">
        <f t="shared" ref="CE773" si="14884">W773/W777</f>
        <v>0</v>
      </c>
      <c r="CF773" s="129">
        <f t="shared" ref="CF773" si="14885">X773/X777</f>
        <v>0</v>
      </c>
      <c r="CG773" s="130">
        <f t="shared" ref="CG773" si="14886">Y773/Y777</f>
        <v>0</v>
      </c>
      <c r="CH773" s="131">
        <f t="shared" ref="CH773" si="14887">Z773/Z777</f>
        <v>0</v>
      </c>
      <c r="CI773" s="129">
        <f t="shared" ref="CI773" si="14888">AA773/AA777</f>
        <v>0</v>
      </c>
      <c r="CJ773" s="135">
        <f t="shared" ref="CJ773" si="14889">AB773/AB777</f>
        <v>0</v>
      </c>
      <c r="CK773" s="136">
        <f t="shared" ref="CK773" si="14890">AC773/AC777</f>
        <v>0</v>
      </c>
    </row>
    <row r="774" spans="1:89" x14ac:dyDescent="0.2">
      <c r="A774" s="137" t="s">
        <v>37</v>
      </c>
      <c r="B774" s="59"/>
      <c r="C774" s="60"/>
      <c r="D774" s="139"/>
      <c r="E774" s="140"/>
      <c r="F774" s="138"/>
      <c r="G774" s="141"/>
      <c r="H774" s="139"/>
      <c r="I774" s="140"/>
      <c r="J774" s="138"/>
      <c r="K774" s="141"/>
      <c r="L774" s="139"/>
      <c r="M774" s="138"/>
      <c r="N774" s="142"/>
      <c r="O774" s="143"/>
      <c r="P774" s="138"/>
      <c r="Q774" s="141"/>
      <c r="R774" s="139"/>
      <c r="S774" s="140"/>
      <c r="T774" s="138"/>
      <c r="U774" s="141"/>
      <c r="V774" s="139"/>
      <c r="W774" s="140"/>
      <c r="X774" s="138"/>
      <c r="Y774" s="141"/>
      <c r="Z774" s="144"/>
      <c r="AA774" s="145"/>
      <c r="AB774" s="172">
        <f t="shared" si="14345"/>
        <v>0</v>
      </c>
      <c r="AC774" s="173">
        <f t="shared" si="14346"/>
        <v>0</v>
      </c>
      <c r="BI774" s="137" t="s">
        <v>37</v>
      </c>
      <c r="BJ774" s="129">
        <f>B774/B777</f>
        <v>0</v>
      </c>
      <c r="BK774" s="130">
        <f t="shared" ref="BK774" si="14891">C774/C777</f>
        <v>0</v>
      </c>
      <c r="BL774" s="131">
        <f t="shared" ref="BL774" si="14892">D774/D777</f>
        <v>0</v>
      </c>
      <c r="BM774" s="132">
        <f t="shared" ref="BM774" si="14893">E774/E777</f>
        <v>0</v>
      </c>
      <c r="BN774" s="129">
        <f t="shared" ref="BN774" si="14894">F774/F777</f>
        <v>0</v>
      </c>
      <c r="BO774" s="130">
        <f t="shared" ref="BO774" si="14895">G774/G777</f>
        <v>0</v>
      </c>
      <c r="BP774" s="131">
        <f t="shared" ref="BP774" si="14896">H774/H777</f>
        <v>0</v>
      </c>
      <c r="BQ774" s="132">
        <f t="shared" ref="BQ774" si="14897">I774/I777</f>
        <v>0</v>
      </c>
      <c r="BR774" s="129">
        <f t="shared" ref="BR774" si="14898">J774/J777</f>
        <v>0</v>
      </c>
      <c r="BS774" s="130">
        <f t="shared" ref="BS774" si="14899">K774/K777</f>
        <v>0</v>
      </c>
      <c r="BT774" s="131">
        <f t="shared" ref="BT774" si="14900">L774/L777</f>
        <v>0</v>
      </c>
      <c r="BU774" s="129">
        <f t="shared" ref="BU774" si="14901">M774/M777</f>
        <v>0</v>
      </c>
      <c r="BV774" s="133">
        <f t="shared" ref="BV774" si="14902">N774/N777</f>
        <v>0</v>
      </c>
      <c r="BW774" s="134">
        <f t="shared" ref="BW774" si="14903">O774/O777</f>
        <v>0</v>
      </c>
      <c r="BX774" s="129">
        <f t="shared" ref="BX774" si="14904">P774/P777</f>
        <v>0</v>
      </c>
      <c r="BY774" s="130">
        <f t="shared" ref="BY774" si="14905">Q774/Q777</f>
        <v>0</v>
      </c>
      <c r="BZ774" s="131">
        <f t="shared" ref="BZ774" si="14906">R774/R777</f>
        <v>0</v>
      </c>
      <c r="CA774" s="132">
        <f t="shared" ref="CA774" si="14907">S774/S777</f>
        <v>0</v>
      </c>
      <c r="CB774" s="129">
        <f t="shared" ref="CB774" si="14908">T774/T777</f>
        <v>0</v>
      </c>
      <c r="CC774" s="130">
        <f t="shared" ref="CC774" si="14909">U774/U777</f>
        <v>0</v>
      </c>
      <c r="CD774" s="131">
        <f t="shared" ref="CD774" si="14910">V774/V777</f>
        <v>0</v>
      </c>
      <c r="CE774" s="132">
        <f t="shared" ref="CE774" si="14911">W774/W777</f>
        <v>0</v>
      </c>
      <c r="CF774" s="129">
        <f t="shared" ref="CF774" si="14912">X774/X777</f>
        <v>0</v>
      </c>
      <c r="CG774" s="130">
        <f t="shared" ref="CG774" si="14913">Y774/Y777</f>
        <v>0</v>
      </c>
      <c r="CH774" s="131">
        <f t="shared" ref="CH774" si="14914">Z774/Z777</f>
        <v>0</v>
      </c>
      <c r="CI774" s="129">
        <f t="shared" ref="CI774" si="14915">AA774/AA777</f>
        <v>0</v>
      </c>
      <c r="CJ774" s="135">
        <f t="shared" ref="CJ774" si="14916">AB774/AB777</f>
        <v>0</v>
      </c>
      <c r="CK774" s="136">
        <f t="shared" ref="CK774" si="14917">AC774/AC777</f>
        <v>0</v>
      </c>
    </row>
    <row r="775" spans="1:89" x14ac:dyDescent="0.2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345"/>
        <v>0</v>
      </c>
      <c r="AC775" s="173">
        <f t="shared" si="14346"/>
        <v>0</v>
      </c>
      <c r="BI775" s="146" t="s">
        <v>38</v>
      </c>
      <c r="BJ775" s="129">
        <f>B775/B777</f>
        <v>0</v>
      </c>
      <c r="BK775" s="130">
        <f t="shared" ref="BK775" si="14918">C775/C777</f>
        <v>0</v>
      </c>
      <c r="BL775" s="131">
        <f t="shared" ref="BL775" si="14919">D775/D777</f>
        <v>0</v>
      </c>
      <c r="BM775" s="132">
        <f t="shared" ref="BM775" si="14920">E775/E777</f>
        <v>0</v>
      </c>
      <c r="BN775" s="129">
        <f t="shared" ref="BN775" si="14921">F775/F777</f>
        <v>0</v>
      </c>
      <c r="BO775" s="130">
        <f t="shared" ref="BO775" si="14922">G775/G777</f>
        <v>0</v>
      </c>
      <c r="BP775" s="131">
        <f t="shared" ref="BP775" si="14923">H775/H777</f>
        <v>0</v>
      </c>
      <c r="BQ775" s="132">
        <f t="shared" ref="BQ775" si="14924">I775/I777</f>
        <v>0</v>
      </c>
      <c r="BR775" s="129">
        <f t="shared" ref="BR775" si="14925">J775/J777</f>
        <v>0</v>
      </c>
      <c r="BS775" s="130">
        <f t="shared" ref="BS775" si="14926">K775/K777</f>
        <v>0</v>
      </c>
      <c r="BT775" s="131">
        <f t="shared" ref="BT775" si="14927">L775/L777</f>
        <v>0</v>
      </c>
      <c r="BU775" s="129">
        <f t="shared" ref="BU775" si="14928">M775/M777</f>
        <v>0</v>
      </c>
      <c r="BV775" s="133">
        <f t="shared" ref="BV775" si="14929">N775/N777</f>
        <v>0</v>
      </c>
      <c r="BW775" s="134">
        <f t="shared" ref="BW775" si="14930">O775/O777</f>
        <v>0</v>
      </c>
      <c r="BX775" s="129">
        <f t="shared" ref="BX775" si="14931">P775/P777</f>
        <v>0</v>
      </c>
      <c r="BY775" s="130">
        <f t="shared" ref="BY775" si="14932">Q775/Q777</f>
        <v>0</v>
      </c>
      <c r="BZ775" s="131">
        <f t="shared" ref="BZ775" si="14933">R775/R777</f>
        <v>0</v>
      </c>
      <c r="CA775" s="132">
        <f t="shared" ref="CA775" si="14934">S775/S777</f>
        <v>0</v>
      </c>
      <c r="CB775" s="129">
        <f t="shared" ref="CB775" si="14935">T775/T777</f>
        <v>0</v>
      </c>
      <c r="CC775" s="130">
        <f t="shared" ref="CC775" si="14936">U775/U777</f>
        <v>0</v>
      </c>
      <c r="CD775" s="131">
        <f t="shared" ref="CD775" si="14937">V775/V777</f>
        <v>0</v>
      </c>
      <c r="CE775" s="132">
        <f t="shared" ref="CE775" si="14938">W775/W777</f>
        <v>0</v>
      </c>
      <c r="CF775" s="129">
        <f t="shared" ref="CF775" si="14939">X775/X777</f>
        <v>0</v>
      </c>
      <c r="CG775" s="130">
        <f t="shared" ref="CG775" si="14940">Y775/Y777</f>
        <v>0</v>
      </c>
      <c r="CH775" s="131">
        <f t="shared" ref="CH775" si="14941">Z775/Z777</f>
        <v>0</v>
      </c>
      <c r="CI775" s="129">
        <f t="shared" ref="CI775" si="14942">AA775/AA777</f>
        <v>0</v>
      </c>
      <c r="CJ775" s="135">
        <f t="shared" ref="CJ775" si="14943">AB775/AB777</f>
        <v>0</v>
      </c>
      <c r="CK775" s="136">
        <f t="shared" ref="CK775" si="14944">AC775/AC777</f>
        <v>0</v>
      </c>
    </row>
    <row r="776" spans="1:89" ht="13.5" thickBot="1" x14ac:dyDescent="0.25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345"/>
        <v>0</v>
      </c>
      <c r="AC776" s="173">
        <f t="shared" si="14346"/>
        <v>0</v>
      </c>
      <c r="BI776" s="137" t="s">
        <v>39</v>
      </c>
      <c r="BJ776" s="129">
        <f>B776/B777</f>
        <v>0</v>
      </c>
      <c r="BK776" s="130">
        <f t="shared" ref="BK776" si="14945">C776/C777</f>
        <v>0</v>
      </c>
      <c r="BL776" s="131">
        <f t="shared" ref="BL776" si="14946">D776/D777</f>
        <v>0</v>
      </c>
      <c r="BM776" s="132">
        <f t="shared" ref="BM776" si="14947">E776/E777</f>
        <v>0</v>
      </c>
      <c r="BN776" s="129">
        <f t="shared" ref="BN776" si="14948">F776/F777</f>
        <v>0</v>
      </c>
      <c r="BO776" s="130">
        <f t="shared" ref="BO776" si="14949">G776/G777</f>
        <v>0</v>
      </c>
      <c r="BP776" s="131">
        <f t="shared" ref="BP776" si="14950">H776/H777</f>
        <v>0</v>
      </c>
      <c r="BQ776" s="132">
        <f t="shared" ref="BQ776" si="14951">I776/I777</f>
        <v>0</v>
      </c>
      <c r="BR776" s="129">
        <f t="shared" ref="BR776" si="14952">J776/J777</f>
        <v>0</v>
      </c>
      <c r="BS776" s="130">
        <f t="shared" ref="BS776" si="14953">K776/K777</f>
        <v>0</v>
      </c>
      <c r="BT776" s="131">
        <f t="shared" ref="BT776" si="14954">L776/L777</f>
        <v>0</v>
      </c>
      <c r="BU776" s="129">
        <f t="shared" ref="BU776" si="14955">M776/M777</f>
        <v>0</v>
      </c>
      <c r="BV776" s="133">
        <f t="shared" ref="BV776" si="14956">N776/N777</f>
        <v>0</v>
      </c>
      <c r="BW776" s="134">
        <f t="shared" ref="BW776" si="14957">O776/O777</f>
        <v>0</v>
      </c>
      <c r="BX776" s="129">
        <f t="shared" ref="BX776" si="14958">P776/P777</f>
        <v>0</v>
      </c>
      <c r="BY776" s="130">
        <f t="shared" ref="BY776" si="14959">Q776/Q777</f>
        <v>0</v>
      </c>
      <c r="BZ776" s="131">
        <f t="shared" ref="BZ776" si="14960">R776/R777</f>
        <v>0</v>
      </c>
      <c r="CA776" s="132">
        <f t="shared" ref="CA776" si="14961">S776/S777</f>
        <v>0</v>
      </c>
      <c r="CB776" s="129">
        <f t="shared" ref="CB776" si="14962">T776/T777</f>
        <v>0</v>
      </c>
      <c r="CC776" s="130">
        <f t="shared" ref="CC776" si="14963">U776/U777</f>
        <v>0</v>
      </c>
      <c r="CD776" s="131">
        <f t="shared" ref="CD776" si="14964">V776/V777</f>
        <v>0</v>
      </c>
      <c r="CE776" s="132">
        <f t="shared" ref="CE776" si="14965">W776/W777</f>
        <v>0</v>
      </c>
      <c r="CF776" s="129">
        <f t="shared" ref="CF776" si="14966">X776/X777</f>
        <v>0</v>
      </c>
      <c r="CG776" s="130">
        <f t="shared" ref="CG776" si="14967">Y776/Y777</f>
        <v>0</v>
      </c>
      <c r="CH776" s="131">
        <f t="shared" ref="CH776" si="14968">Z776/Z777</f>
        <v>0</v>
      </c>
      <c r="CI776" s="129">
        <f t="shared" ref="CI776" si="14969">AA776/AA777</f>
        <v>0</v>
      </c>
      <c r="CJ776" s="135">
        <f t="shared" ref="CJ776" si="14970">AB776/AB777</f>
        <v>0</v>
      </c>
      <c r="CK776" s="136">
        <f t="shared" ref="CK776" si="14971">AC776/AC777</f>
        <v>0</v>
      </c>
    </row>
    <row r="777" spans="1:89" ht="14.25" thickTop="1" thickBot="1" x14ac:dyDescent="0.25">
      <c r="A777" s="269" t="s">
        <v>13</v>
      </c>
      <c r="B777" s="20">
        <f t="shared" ref="B777:AA777" si="14972">SUM(B754:B776)</f>
        <v>5390</v>
      </c>
      <c r="C777" s="21">
        <f t="shared" si="14972"/>
        <v>5338</v>
      </c>
      <c r="D777" s="20">
        <f t="shared" si="14972"/>
        <v>1692</v>
      </c>
      <c r="E777" s="21">
        <f t="shared" si="14972"/>
        <v>2259</v>
      </c>
      <c r="F777" s="20">
        <f t="shared" si="14972"/>
        <v>6867</v>
      </c>
      <c r="G777" s="21">
        <f t="shared" si="14972"/>
        <v>5661</v>
      </c>
      <c r="H777" s="20">
        <f t="shared" si="14972"/>
        <v>9104</v>
      </c>
      <c r="I777" s="21">
        <f t="shared" si="14972"/>
        <v>9036</v>
      </c>
      <c r="J777" s="20">
        <f t="shared" si="14972"/>
        <v>1095</v>
      </c>
      <c r="K777" s="21">
        <f t="shared" si="14972"/>
        <v>1130</v>
      </c>
      <c r="L777" s="20">
        <f t="shared" si="14972"/>
        <v>3289</v>
      </c>
      <c r="M777" s="21">
        <f t="shared" si="14972"/>
        <v>3323</v>
      </c>
      <c r="N777" s="20">
        <f t="shared" si="14972"/>
        <v>8152</v>
      </c>
      <c r="O777" s="21">
        <f t="shared" si="14972"/>
        <v>8170</v>
      </c>
      <c r="P777" s="20">
        <f t="shared" si="14972"/>
        <v>3991</v>
      </c>
      <c r="Q777" s="21">
        <f t="shared" si="14972"/>
        <v>4011</v>
      </c>
      <c r="R777" s="20">
        <f t="shared" si="14972"/>
        <v>5588</v>
      </c>
      <c r="S777" s="21">
        <f t="shared" si="14972"/>
        <v>6000</v>
      </c>
      <c r="T777" s="20">
        <f t="shared" si="14972"/>
        <v>547</v>
      </c>
      <c r="U777" s="21">
        <f t="shared" si="14972"/>
        <v>615</v>
      </c>
      <c r="V777" s="20">
        <f t="shared" si="14972"/>
        <v>4334</v>
      </c>
      <c r="W777" s="21">
        <f t="shared" si="14972"/>
        <v>5022</v>
      </c>
      <c r="X777" s="20">
        <f t="shared" si="14972"/>
        <v>3004</v>
      </c>
      <c r="Y777" s="21">
        <f t="shared" si="14972"/>
        <v>1834</v>
      </c>
      <c r="Z777" s="20">
        <f t="shared" si="14972"/>
        <v>8303</v>
      </c>
      <c r="AA777" s="21">
        <f t="shared" si="14972"/>
        <v>8828</v>
      </c>
      <c r="AB777" s="174">
        <f t="shared" ref="AB777:AC777" si="14973">SUM(AB753:AB776)</f>
        <v>61356</v>
      </c>
      <c r="AC777" s="175">
        <f t="shared" si="14973"/>
        <v>61227</v>
      </c>
      <c r="BI777" s="269" t="s">
        <v>13</v>
      </c>
      <c r="BJ777" s="155">
        <f>SUM(BJ753:BJ776)</f>
        <v>0.99999999999999989</v>
      </c>
      <c r="BK777" s="156">
        <f t="shared" ref="BK777:CK777" si="14974">SUM(BK753:BK776)</f>
        <v>1</v>
      </c>
      <c r="BL777" s="155">
        <f t="shared" si="14974"/>
        <v>1</v>
      </c>
      <c r="BM777" s="156">
        <f t="shared" si="14974"/>
        <v>1</v>
      </c>
      <c r="BN777" s="155">
        <f t="shared" si="14974"/>
        <v>0.99999999999999989</v>
      </c>
      <c r="BO777" s="156">
        <f t="shared" si="14974"/>
        <v>0.99999999999999989</v>
      </c>
      <c r="BP777" s="155">
        <f t="shared" si="14974"/>
        <v>1</v>
      </c>
      <c r="BQ777" s="156">
        <f t="shared" si="14974"/>
        <v>1</v>
      </c>
      <c r="BR777" s="155">
        <f t="shared" si="14974"/>
        <v>1</v>
      </c>
      <c r="BS777" s="156">
        <f t="shared" si="14974"/>
        <v>0.99999999999999989</v>
      </c>
      <c r="BT777" s="155">
        <f t="shared" si="14974"/>
        <v>1</v>
      </c>
      <c r="BU777" s="156">
        <f t="shared" si="14974"/>
        <v>1</v>
      </c>
      <c r="BV777" s="155">
        <f t="shared" si="14974"/>
        <v>1</v>
      </c>
      <c r="BW777" s="156">
        <f t="shared" si="14974"/>
        <v>1</v>
      </c>
      <c r="BX777" s="155">
        <f t="shared" si="14974"/>
        <v>1</v>
      </c>
      <c r="BY777" s="156">
        <f t="shared" si="14974"/>
        <v>0.99999999999999989</v>
      </c>
      <c r="BZ777" s="155">
        <f t="shared" si="14974"/>
        <v>1.0000000000000002</v>
      </c>
      <c r="CA777" s="156">
        <f t="shared" si="14974"/>
        <v>1</v>
      </c>
      <c r="CB777" s="155">
        <f t="shared" si="14974"/>
        <v>0.99999999999999989</v>
      </c>
      <c r="CC777" s="156">
        <f t="shared" si="14974"/>
        <v>1</v>
      </c>
      <c r="CD777" s="155">
        <f t="shared" si="14974"/>
        <v>1</v>
      </c>
      <c r="CE777" s="156">
        <f t="shared" si="14974"/>
        <v>1</v>
      </c>
      <c r="CF777" s="155">
        <f t="shared" si="14974"/>
        <v>1</v>
      </c>
      <c r="CG777" s="156">
        <f t="shared" si="14974"/>
        <v>0.99999999999999989</v>
      </c>
      <c r="CH777" s="155">
        <f t="shared" si="14974"/>
        <v>1.0000000000000002</v>
      </c>
      <c r="CI777" s="156">
        <f t="shared" si="14974"/>
        <v>0.99999999999999967</v>
      </c>
      <c r="CJ777" s="155">
        <f t="shared" si="14974"/>
        <v>1</v>
      </c>
      <c r="CK777" s="156">
        <f t="shared" si="14974"/>
        <v>0.99999999999999989</v>
      </c>
    </row>
    <row r="778" spans="1:89" ht="13.5" thickTop="1" x14ac:dyDescent="0.2">
      <c r="A778" s="187"/>
    </row>
    <row r="780" spans="1:89" x14ac:dyDescent="0.2">
      <c r="A780" s="301">
        <f>+A749+1</f>
        <v>44312</v>
      </c>
      <c r="B780" s="301"/>
      <c r="C780" s="301"/>
      <c r="D780" s="301"/>
      <c r="BI780" s="300">
        <f>+BI718+2</f>
        <v>44312</v>
      </c>
      <c r="BJ780" s="300"/>
      <c r="BK780" s="300"/>
      <c r="BL780" s="300"/>
    </row>
    <row r="781" spans="1:89" ht="13.5" thickBot="1" x14ac:dyDescent="0.25">
      <c r="AE781" s="272" t="s">
        <v>84</v>
      </c>
    </row>
    <row r="782" spans="1:89" ht="14.25" thickTop="1" thickBot="1" x14ac:dyDescent="0.25">
      <c r="A782" s="298" t="s">
        <v>0</v>
      </c>
      <c r="B782" s="292" t="s">
        <v>1</v>
      </c>
      <c r="C782" s="293"/>
      <c r="D782" s="292" t="s">
        <v>2</v>
      </c>
      <c r="E782" s="293"/>
      <c r="F782" s="292" t="s">
        <v>3</v>
      </c>
      <c r="G782" s="293"/>
      <c r="H782" s="292" t="s">
        <v>4</v>
      </c>
      <c r="I782" s="293"/>
      <c r="J782" s="292" t="s">
        <v>5</v>
      </c>
      <c r="K782" s="293"/>
      <c r="L782" s="292" t="s">
        <v>6</v>
      </c>
      <c r="M782" s="293"/>
      <c r="N782" s="292" t="s">
        <v>7</v>
      </c>
      <c r="O782" s="293"/>
      <c r="P782" s="292" t="s">
        <v>8</v>
      </c>
      <c r="Q782" s="293"/>
      <c r="R782" s="292" t="s">
        <v>9</v>
      </c>
      <c r="S782" s="293"/>
      <c r="T782" s="292" t="s">
        <v>10</v>
      </c>
      <c r="U782" s="293"/>
      <c r="V782" s="292" t="s">
        <v>11</v>
      </c>
      <c r="W782" s="293"/>
      <c r="X782" s="292" t="s">
        <v>12</v>
      </c>
      <c r="Y782" s="293"/>
      <c r="Z782" s="294" t="s">
        <v>40</v>
      </c>
      <c r="AA782" s="295"/>
      <c r="AB782" s="296" t="s">
        <v>41</v>
      </c>
      <c r="AC782" s="297"/>
      <c r="AE782" s="298" t="s">
        <v>0</v>
      </c>
      <c r="AF782" s="292" t="s">
        <v>1</v>
      </c>
      <c r="AG782" s="293"/>
      <c r="AH782" s="292" t="s">
        <v>2</v>
      </c>
      <c r="AI782" s="293"/>
      <c r="AJ782" s="292" t="s">
        <v>3</v>
      </c>
      <c r="AK782" s="293"/>
      <c r="AL782" s="292" t="s">
        <v>4</v>
      </c>
      <c r="AM782" s="293"/>
      <c r="AN782" s="292" t="s">
        <v>5</v>
      </c>
      <c r="AO782" s="293"/>
      <c r="AP782" s="292" t="s">
        <v>6</v>
      </c>
      <c r="AQ782" s="293"/>
      <c r="AR782" s="292" t="s">
        <v>7</v>
      </c>
      <c r="AS782" s="293"/>
      <c r="AT782" s="292" t="s">
        <v>8</v>
      </c>
      <c r="AU782" s="293"/>
      <c r="AV782" s="292" t="s">
        <v>9</v>
      </c>
      <c r="AW782" s="293"/>
      <c r="AX782" s="292" t="s">
        <v>10</v>
      </c>
      <c r="AY782" s="293"/>
      <c r="AZ782" s="292" t="s">
        <v>11</v>
      </c>
      <c r="BA782" s="293"/>
      <c r="BB782" s="292" t="s">
        <v>12</v>
      </c>
      <c r="BC782" s="293"/>
      <c r="BD782" s="294" t="s">
        <v>40</v>
      </c>
      <c r="BE782" s="295"/>
      <c r="BF782" s="296" t="s">
        <v>41</v>
      </c>
      <c r="BG782" s="297"/>
      <c r="BI782" s="298" t="s">
        <v>0</v>
      </c>
      <c r="BJ782" s="292" t="s">
        <v>1</v>
      </c>
      <c r="BK782" s="293"/>
      <c r="BL782" s="292" t="s">
        <v>2</v>
      </c>
      <c r="BM782" s="293"/>
      <c r="BN782" s="292" t="s">
        <v>3</v>
      </c>
      <c r="BO782" s="293"/>
      <c r="BP782" s="292" t="s">
        <v>4</v>
      </c>
      <c r="BQ782" s="293"/>
      <c r="BR782" s="292" t="s">
        <v>5</v>
      </c>
      <c r="BS782" s="293"/>
      <c r="BT782" s="292" t="s">
        <v>6</v>
      </c>
      <c r="BU782" s="293"/>
      <c r="BV782" s="292" t="s">
        <v>7</v>
      </c>
      <c r="BW782" s="293"/>
      <c r="BX782" s="292" t="s">
        <v>8</v>
      </c>
      <c r="BY782" s="293"/>
      <c r="BZ782" s="292" t="s">
        <v>9</v>
      </c>
      <c r="CA782" s="293"/>
      <c r="CB782" s="292" t="s">
        <v>10</v>
      </c>
      <c r="CC782" s="293"/>
      <c r="CD782" s="292" t="s">
        <v>11</v>
      </c>
      <c r="CE782" s="293"/>
      <c r="CF782" s="292" t="s">
        <v>12</v>
      </c>
      <c r="CG782" s="293"/>
      <c r="CH782" s="294" t="s">
        <v>40</v>
      </c>
      <c r="CI782" s="295"/>
      <c r="CJ782" s="292" t="s">
        <v>41</v>
      </c>
      <c r="CK782" s="293"/>
    </row>
    <row r="783" spans="1:89" ht="15" thickTop="1" thickBot="1" x14ac:dyDescent="0.3">
      <c r="A783" s="299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9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9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3.5" thickTop="1" x14ac:dyDescent="0.2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5" t="str">
        <f>$AE$9</f>
        <v>07:00 - 07:59</v>
      </c>
      <c r="AF784" s="126">
        <f>SUMIF($A$9:$A$32,$AE784,B$784:B$807)</f>
        <v>1128</v>
      </c>
      <c r="AG784" s="186">
        <f t="shared" ref="AG784:AV786" si="14975">SUMIF($A$9:$A$32,$AE784,C$784:C$807)</f>
        <v>431</v>
      </c>
      <c r="AH784" s="127">
        <f t="shared" si="14975"/>
        <v>644</v>
      </c>
      <c r="AI784" s="180">
        <f t="shared" si="14975"/>
        <v>341</v>
      </c>
      <c r="AJ784" s="126">
        <f t="shared" si="14975"/>
        <v>1425</v>
      </c>
      <c r="AK784" s="128">
        <f t="shared" si="14975"/>
        <v>527</v>
      </c>
      <c r="AL784" s="127">
        <f t="shared" si="14975"/>
        <v>1102</v>
      </c>
      <c r="AM784" s="180">
        <f t="shared" si="14975"/>
        <v>927</v>
      </c>
      <c r="AN784" s="126">
        <f t="shared" si="14975"/>
        <v>148</v>
      </c>
      <c r="AO784" s="128">
        <f t="shared" si="14975"/>
        <v>443</v>
      </c>
      <c r="AP784" s="127">
        <f t="shared" si="14975"/>
        <v>289</v>
      </c>
      <c r="AQ784" s="126">
        <f t="shared" si="14975"/>
        <v>1128</v>
      </c>
      <c r="AR784" s="179">
        <f t="shared" si="14975"/>
        <v>1102</v>
      </c>
      <c r="AS784" s="181">
        <f t="shared" si="14975"/>
        <v>1703</v>
      </c>
      <c r="AT784" s="126">
        <f t="shared" si="14975"/>
        <v>732</v>
      </c>
      <c r="AU784" s="128">
        <f t="shared" si="14975"/>
        <v>768</v>
      </c>
      <c r="AV784" s="127">
        <f t="shared" si="14975"/>
        <v>996</v>
      </c>
      <c r="AW784" s="180">
        <f t="shared" ref="AW784:BE786" si="14976">SUMIF($A$9:$A$32,$AE784,S$784:S$807)</f>
        <v>783</v>
      </c>
      <c r="AX784" s="126">
        <f t="shared" si="14976"/>
        <v>80</v>
      </c>
      <c r="AY784" s="128">
        <f t="shared" si="14976"/>
        <v>435</v>
      </c>
      <c r="AZ784" s="127">
        <f t="shared" si="14976"/>
        <v>386</v>
      </c>
      <c r="BA784" s="180">
        <f t="shared" si="14976"/>
        <v>994</v>
      </c>
      <c r="BB784" s="126">
        <f t="shared" si="14976"/>
        <v>602</v>
      </c>
      <c r="BC784" s="128">
        <f t="shared" si="14976"/>
        <v>711</v>
      </c>
      <c r="BD784" s="184">
        <f t="shared" si="14976"/>
        <v>1330</v>
      </c>
      <c r="BE784" s="185">
        <f t="shared" si="14976"/>
        <v>1237</v>
      </c>
      <c r="BF784" s="170">
        <f>AF784+AH784+AJ784+AL784+AN784+AP784+AR784+AT784+AV784+AX784+AZ784+BB784+BD784</f>
        <v>9964</v>
      </c>
      <c r="BG784" s="171">
        <f>AG784+AI784+AK784+AM784+AO784+AQ784+AS784+AU784+AW784+AY784+BA784+BC784+BE784</f>
        <v>10428</v>
      </c>
      <c r="BI784" s="125" t="s">
        <v>16</v>
      </c>
      <c r="BJ784" s="129">
        <f>B784/B808</f>
        <v>0</v>
      </c>
      <c r="BK784" s="130">
        <f t="shared" ref="BK784" si="14977">C784/C808</f>
        <v>0</v>
      </c>
      <c r="BL784" s="131">
        <f t="shared" ref="BL784" si="14978">D784/D808</f>
        <v>0</v>
      </c>
      <c r="BM784" s="132">
        <f t="shared" ref="BM784" si="14979">E784/E808</f>
        <v>0</v>
      </c>
      <c r="BN784" s="129">
        <f t="shared" ref="BN784" si="14980">F784/F808</f>
        <v>0</v>
      </c>
      <c r="BO784" s="130">
        <f t="shared" ref="BO784" si="14981">G784/G808</f>
        <v>0</v>
      </c>
      <c r="BP784" s="131">
        <f t="shared" ref="BP784" si="14982">H784/H808</f>
        <v>0</v>
      </c>
      <c r="BQ784" s="132">
        <f t="shared" ref="BQ784" si="14983">I784/I808</f>
        <v>0</v>
      </c>
      <c r="BR784" s="129">
        <f t="shared" ref="BR784" si="14984">J784/J808</f>
        <v>0</v>
      </c>
      <c r="BS784" s="130">
        <f t="shared" ref="BS784" si="14985">K784/K808</f>
        <v>0</v>
      </c>
      <c r="BT784" s="131">
        <f t="shared" ref="BT784" si="14986">L784/L808</f>
        <v>0</v>
      </c>
      <c r="BU784" s="129">
        <f t="shared" ref="BU784" si="14987">M784/M808</f>
        <v>0</v>
      </c>
      <c r="BV784" s="133">
        <f t="shared" ref="BV784" si="14988">N784/N808</f>
        <v>0</v>
      </c>
      <c r="BW784" s="134">
        <f t="shared" ref="BW784" si="14989">O784/O808</f>
        <v>0</v>
      </c>
      <c r="BX784" s="129">
        <f t="shared" ref="BX784" si="14990">P784/P808</f>
        <v>0</v>
      </c>
      <c r="BY784" s="130">
        <f t="shared" ref="BY784" si="14991">Q784/Q808</f>
        <v>0</v>
      </c>
      <c r="BZ784" s="131">
        <f t="shared" ref="BZ784" si="14992">R784/R808</f>
        <v>0</v>
      </c>
      <c r="CA784" s="132">
        <f t="shared" ref="CA784" si="14993">S784/S808</f>
        <v>0</v>
      </c>
      <c r="CB784" s="129">
        <f t="shared" ref="CB784" si="14994">T784/T808</f>
        <v>0</v>
      </c>
      <c r="CC784" s="130">
        <f t="shared" ref="CC784" si="14995">U784/U808</f>
        <v>0</v>
      </c>
      <c r="CD784" s="131">
        <f t="shared" ref="CD784" si="14996">V784/V808</f>
        <v>0</v>
      </c>
      <c r="CE784" s="132">
        <f t="shared" ref="CE784" si="14997">W784/W808</f>
        <v>0</v>
      </c>
      <c r="CF784" s="129">
        <f t="shared" ref="CF784" si="14998">X784/X808</f>
        <v>0</v>
      </c>
      <c r="CG784" s="130">
        <f t="shared" ref="CG784" si="14999">Y784/Y808</f>
        <v>0</v>
      </c>
      <c r="CH784" s="131">
        <f t="shared" ref="CH784" si="15000">Z784/Z808</f>
        <v>0</v>
      </c>
      <c r="CI784" s="129">
        <f t="shared" ref="CI784" si="15001">AA784/AA808</f>
        <v>0</v>
      </c>
      <c r="CJ784" s="135">
        <f t="shared" ref="CJ784" si="15002">AB784/AB808</f>
        <v>0</v>
      </c>
      <c r="CK784" s="136">
        <f t="shared" ref="CK784" si="15003">AC784/AC808</f>
        <v>0</v>
      </c>
    </row>
    <row r="785" spans="1:89" x14ac:dyDescent="0.2">
      <c r="A785" s="137" t="s">
        <v>17</v>
      </c>
      <c r="B785" s="189">
        <v>158</v>
      </c>
      <c r="C785" s="190">
        <v>0</v>
      </c>
      <c r="D785" s="191">
        <v>178</v>
      </c>
      <c r="E785" s="192">
        <v>0</v>
      </c>
      <c r="F785" s="189">
        <v>431</v>
      </c>
      <c r="G785" s="193">
        <v>0</v>
      </c>
      <c r="H785" s="191">
        <v>256</v>
      </c>
      <c r="I785" s="192">
        <v>15</v>
      </c>
      <c r="J785" s="189">
        <v>11</v>
      </c>
      <c r="K785" s="193">
        <v>11</v>
      </c>
      <c r="L785" s="191">
        <v>10</v>
      </c>
      <c r="M785" s="189">
        <v>29</v>
      </c>
      <c r="N785" s="194">
        <v>103</v>
      </c>
      <c r="O785" s="195">
        <v>76</v>
      </c>
      <c r="P785" s="189">
        <v>21</v>
      </c>
      <c r="Q785" s="193">
        <v>45</v>
      </c>
      <c r="R785" s="191">
        <v>13</v>
      </c>
      <c r="S785" s="192">
        <v>45</v>
      </c>
      <c r="T785" s="189">
        <v>0</v>
      </c>
      <c r="U785" s="193">
        <v>5</v>
      </c>
      <c r="V785" s="191">
        <v>0</v>
      </c>
      <c r="W785" s="192">
        <v>0</v>
      </c>
      <c r="X785" s="189">
        <v>2</v>
      </c>
      <c r="Y785" s="193">
        <v>0</v>
      </c>
      <c r="Z785" s="191">
        <v>0</v>
      </c>
      <c r="AA785" s="189">
        <v>0</v>
      </c>
      <c r="AB785" s="172">
        <f t="shared" ref="AB785:AB807" si="15004">SUM(B785,D785,F785,H785,J785,L785,N785,P785,R785,T785,V785,X785,Z785)</f>
        <v>1183</v>
      </c>
      <c r="AC785" s="173">
        <f t="shared" ref="AC785:AC807" si="15005">SUM(C785,E785,G785,I785,K785,M785,O785,Q785,S785,U785,W785,Y785,AA785)</f>
        <v>226</v>
      </c>
      <c r="AE785" s="277" t="str">
        <f>$AE$10</f>
        <v>08:00 - 08:59</v>
      </c>
      <c r="AF785" s="126">
        <f>SUMIF($A$9:$A$32,$AE785,B$784:B$807)</f>
        <v>860</v>
      </c>
      <c r="AG785" s="190">
        <f t="shared" si="14975"/>
        <v>462</v>
      </c>
      <c r="AH785" s="191">
        <f t="shared" si="14975"/>
        <v>316</v>
      </c>
      <c r="AI785" s="192">
        <f t="shared" si="14975"/>
        <v>248</v>
      </c>
      <c r="AJ785" s="278">
        <f t="shared" si="14975"/>
        <v>1127</v>
      </c>
      <c r="AK785" s="193">
        <f t="shared" si="14975"/>
        <v>465</v>
      </c>
      <c r="AL785" s="191">
        <f t="shared" si="14975"/>
        <v>1108</v>
      </c>
      <c r="AM785" s="192">
        <f t="shared" si="14975"/>
        <v>815</v>
      </c>
      <c r="AN785" s="278">
        <f t="shared" si="14975"/>
        <v>120</v>
      </c>
      <c r="AO785" s="193">
        <f t="shared" si="14975"/>
        <v>366</v>
      </c>
      <c r="AP785" s="191">
        <f t="shared" si="14975"/>
        <v>309</v>
      </c>
      <c r="AQ785" s="278">
        <f t="shared" si="14975"/>
        <v>889</v>
      </c>
      <c r="AR785" s="194">
        <f t="shared" si="14975"/>
        <v>953</v>
      </c>
      <c r="AS785" s="195">
        <f t="shared" si="14975"/>
        <v>1409</v>
      </c>
      <c r="AT785" s="278">
        <f t="shared" si="14975"/>
        <v>607</v>
      </c>
      <c r="AU785" s="193">
        <f t="shared" si="14975"/>
        <v>592</v>
      </c>
      <c r="AV785" s="191">
        <f t="shared" si="14975"/>
        <v>839</v>
      </c>
      <c r="AW785" s="192">
        <f t="shared" si="14976"/>
        <v>674</v>
      </c>
      <c r="AX785" s="278">
        <f t="shared" si="14976"/>
        <v>98</v>
      </c>
      <c r="AY785" s="193">
        <f t="shared" si="14976"/>
        <v>306</v>
      </c>
      <c r="AZ785" s="191">
        <f t="shared" si="14976"/>
        <v>331</v>
      </c>
      <c r="BA785" s="192">
        <f t="shared" si="14976"/>
        <v>736</v>
      </c>
      <c r="BB785" s="278">
        <f t="shared" si="14976"/>
        <v>478</v>
      </c>
      <c r="BC785" s="193">
        <f t="shared" si="14976"/>
        <v>512</v>
      </c>
      <c r="BD785" s="191">
        <f t="shared" si="14976"/>
        <v>1147</v>
      </c>
      <c r="BE785" s="278">
        <f t="shared" si="14976"/>
        <v>989</v>
      </c>
      <c r="BF785" s="172">
        <f>SUM(AF785,AH785,AJ785,AL785,AN785,AP785,AR785,AT785,AV785,AX785,AZ785,BB785,BD785)</f>
        <v>8293</v>
      </c>
      <c r="BG785" s="173">
        <f>SUM(AG785,AI785,AK785,AM785,AO785,AQ785,AS785,AU785,AW785,AY785,BA785,BC785,BE785)</f>
        <v>8463</v>
      </c>
      <c r="BI785" s="137" t="s">
        <v>17</v>
      </c>
      <c r="BJ785" s="129">
        <f>B785/B808</f>
        <v>1.6332437461236304E-2</v>
      </c>
      <c r="BK785" s="130">
        <f t="shared" ref="BK785" si="15006">C785/C808</f>
        <v>0</v>
      </c>
      <c r="BL785" s="131">
        <f t="shared" ref="BL785" si="15007">D785/D808</f>
        <v>3.6274709598532712E-2</v>
      </c>
      <c r="BM785" s="132">
        <f t="shared" ref="BM785" si="15008">E785/E808</f>
        <v>0</v>
      </c>
      <c r="BN785" s="129">
        <f t="shared" ref="BN785" si="15009">F785/F808</f>
        <v>3.4025420383674114E-2</v>
      </c>
      <c r="BO785" s="130">
        <f t="shared" ref="BO785" si="15010">G785/G808</f>
        <v>0</v>
      </c>
      <c r="BP785" s="131">
        <f t="shared" ref="BP785" si="15011">H785/H808</f>
        <v>1.814959234314073E-2</v>
      </c>
      <c r="BQ785" s="132">
        <f t="shared" ref="BQ785" si="15012">I785/I808</f>
        <v>1.0623229461756375E-3</v>
      </c>
      <c r="BR785" s="129">
        <f t="shared" ref="BR785" si="15013">J785/J808</f>
        <v>3.9725532683279165E-3</v>
      </c>
      <c r="BS785" s="130">
        <f t="shared" ref="BS785" si="15014">K785/K808</f>
        <v>3.9131981501245106E-3</v>
      </c>
      <c r="BT785" s="131">
        <f t="shared" ref="BT785" si="15015">L785/L808</f>
        <v>1.4033118158854898E-3</v>
      </c>
      <c r="BU785" s="129">
        <f t="shared" ref="BU785" si="15016">M785/M808</f>
        <v>3.7443511943189155E-3</v>
      </c>
      <c r="BV785" s="133">
        <f t="shared" ref="BV785" si="15017">N785/N808</f>
        <v>7.0601137843580783E-3</v>
      </c>
      <c r="BW785" s="134">
        <f t="shared" ref="BW785" si="15018">O785/O808</f>
        <v>4.7946501797993821E-3</v>
      </c>
      <c r="BX785" s="129">
        <f t="shared" ref="BX785" si="15019">P785/P808</f>
        <v>2.9195050743778673E-3</v>
      </c>
      <c r="BY785" s="130">
        <f t="shared" ref="BY785" si="15020">Q785/Q808</f>
        <v>5.5569276364534452E-3</v>
      </c>
      <c r="BZ785" s="131">
        <f t="shared" ref="BZ785" si="15021">R785/R808</f>
        <v>1.3914160333939848E-3</v>
      </c>
      <c r="CA785" s="132">
        <f t="shared" ref="CA785" si="15022">S785/S808</f>
        <v>4.4634001190240035E-3</v>
      </c>
      <c r="CB785" s="129">
        <f t="shared" ref="CB785" si="15023">T785/T808</f>
        <v>0</v>
      </c>
      <c r="CC785" s="130">
        <f t="shared" ref="CC785" si="15024">U785/U808</f>
        <v>2.051702913418137E-3</v>
      </c>
      <c r="CD785" s="131">
        <f t="shared" ref="CD785" si="15025">V785/V808</f>
        <v>0</v>
      </c>
      <c r="CE785" s="132">
        <f t="shared" ref="CE785" si="15026">W785/W808</f>
        <v>0</v>
      </c>
      <c r="CF785" s="129">
        <f t="shared" ref="CF785" si="15027">X785/X808</f>
        <v>2.8864193967383458E-4</v>
      </c>
      <c r="CG785" s="130">
        <f t="shared" ref="CG785" si="15028">Y785/Y808</f>
        <v>0</v>
      </c>
      <c r="CH785" s="131">
        <f t="shared" ref="CH785" si="15029">Z785/Z808</f>
        <v>0</v>
      </c>
      <c r="CI785" s="129">
        <f t="shared" ref="CI785" si="15030">AA785/AA808</f>
        <v>0</v>
      </c>
      <c r="CJ785" s="135">
        <f t="shared" ref="CJ785" si="15031">AB785/AB808</f>
        <v>1.0489169467029606E-2</v>
      </c>
      <c r="CK785" s="136">
        <f t="shared" ref="CK785" si="15032">AC785/AC808</f>
        <v>2.0078002149945362E-3</v>
      </c>
    </row>
    <row r="786" spans="1:89" ht="13.5" thickBot="1" x14ac:dyDescent="0.25">
      <c r="A786" s="146" t="s">
        <v>18</v>
      </c>
      <c r="B786" s="196">
        <v>963</v>
      </c>
      <c r="C786" s="197">
        <v>55</v>
      </c>
      <c r="D786" s="198">
        <v>638</v>
      </c>
      <c r="E786" s="199">
        <v>56</v>
      </c>
      <c r="F786" s="196">
        <v>1341</v>
      </c>
      <c r="G786" s="200">
        <v>191</v>
      </c>
      <c r="H786" s="198">
        <v>1063</v>
      </c>
      <c r="I786" s="199">
        <v>354</v>
      </c>
      <c r="J786" s="196">
        <v>46</v>
      </c>
      <c r="K786" s="200">
        <v>119</v>
      </c>
      <c r="L786" s="198">
        <v>105</v>
      </c>
      <c r="M786" s="196">
        <v>387</v>
      </c>
      <c r="N786" s="201">
        <v>756</v>
      </c>
      <c r="O786" s="202">
        <v>866</v>
      </c>
      <c r="P786" s="196">
        <v>303</v>
      </c>
      <c r="Q786" s="200">
        <v>609</v>
      </c>
      <c r="R786" s="198">
        <v>352</v>
      </c>
      <c r="S786" s="199">
        <v>517</v>
      </c>
      <c r="T786" s="196">
        <v>16</v>
      </c>
      <c r="U786" s="200">
        <v>184</v>
      </c>
      <c r="V786" s="198">
        <v>235</v>
      </c>
      <c r="W786" s="199">
        <v>643</v>
      </c>
      <c r="X786" s="196">
        <v>417</v>
      </c>
      <c r="Y786" s="200">
        <v>284</v>
      </c>
      <c r="Z786" s="198">
        <v>848</v>
      </c>
      <c r="AA786" s="196">
        <v>692</v>
      </c>
      <c r="AB786" s="172">
        <f t="shared" si="15004"/>
        <v>7083</v>
      </c>
      <c r="AC786" s="173">
        <f t="shared" si="15005"/>
        <v>4957</v>
      </c>
      <c r="AE786" s="275">
        <f>$AE$11</f>
        <v>0</v>
      </c>
      <c r="AF786" s="126">
        <f>SUMIF($A$9:$A$32,$AE786,B$784:B$807)</f>
        <v>0</v>
      </c>
      <c r="AG786" s="197">
        <f t="shared" si="14975"/>
        <v>0</v>
      </c>
      <c r="AH786" s="198">
        <f t="shared" si="14975"/>
        <v>0</v>
      </c>
      <c r="AI786" s="199">
        <f t="shared" si="14975"/>
        <v>0</v>
      </c>
      <c r="AJ786" s="196">
        <f t="shared" si="14975"/>
        <v>0</v>
      </c>
      <c r="AK786" s="200">
        <f t="shared" si="14975"/>
        <v>0</v>
      </c>
      <c r="AL786" s="198">
        <f t="shared" si="14975"/>
        <v>0</v>
      </c>
      <c r="AM786" s="199">
        <f t="shared" si="14975"/>
        <v>0</v>
      </c>
      <c r="AN786" s="196">
        <f t="shared" si="14975"/>
        <v>0</v>
      </c>
      <c r="AO786" s="200">
        <f t="shared" si="14975"/>
        <v>0</v>
      </c>
      <c r="AP786" s="198">
        <f t="shared" si="14975"/>
        <v>0</v>
      </c>
      <c r="AQ786" s="196">
        <f t="shared" si="14975"/>
        <v>0</v>
      </c>
      <c r="AR786" s="201">
        <f t="shared" si="14975"/>
        <v>0</v>
      </c>
      <c r="AS786" s="202">
        <f t="shared" si="14975"/>
        <v>0</v>
      </c>
      <c r="AT786" s="196">
        <f t="shared" si="14975"/>
        <v>0</v>
      </c>
      <c r="AU786" s="200">
        <f t="shared" si="14975"/>
        <v>0</v>
      </c>
      <c r="AV786" s="198">
        <f t="shared" si="14975"/>
        <v>0</v>
      </c>
      <c r="AW786" s="199">
        <f t="shared" si="14976"/>
        <v>0</v>
      </c>
      <c r="AX786" s="196">
        <f t="shared" si="14976"/>
        <v>0</v>
      </c>
      <c r="AY786" s="200">
        <f t="shared" si="14976"/>
        <v>0</v>
      </c>
      <c r="AZ786" s="198">
        <f t="shared" si="14976"/>
        <v>0</v>
      </c>
      <c r="BA786" s="199">
        <f t="shared" si="14976"/>
        <v>0</v>
      </c>
      <c r="BB786" s="196">
        <f t="shared" si="14976"/>
        <v>0</v>
      </c>
      <c r="BC786" s="200">
        <f t="shared" si="14976"/>
        <v>0</v>
      </c>
      <c r="BD786" s="198">
        <f t="shared" si="14976"/>
        <v>0</v>
      </c>
      <c r="BE786" s="196">
        <f t="shared" si="14976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9.9545172627661771E-2</v>
      </c>
      <c r="BK786" s="130">
        <f t="shared" ref="BK786" si="15033">C786/C808</f>
        <v>6.4395269874721927E-3</v>
      </c>
      <c r="BL786" s="131">
        <f t="shared" ref="BL786" si="15034">D786/D808</f>
        <v>0.13001834114530264</v>
      </c>
      <c r="BM786" s="132">
        <f t="shared" ref="BM786" si="15035">E786/E808</f>
        <v>1.3635256878500122E-2</v>
      </c>
      <c r="BN786" s="129">
        <f t="shared" ref="BN786" si="15036">F786/F808</f>
        <v>0.10586563511486539</v>
      </c>
      <c r="BO786" s="130">
        <f t="shared" ref="BO786" si="15037">G786/G808</f>
        <v>1.9674495261639884E-2</v>
      </c>
      <c r="BP786" s="131">
        <f t="shared" ref="BP786" si="15038">H786/H808</f>
        <v>7.5363346331088266E-2</v>
      </c>
      <c r="BQ786" s="132">
        <f t="shared" ref="BQ786" si="15039">I786/I808</f>
        <v>2.5070821529745043E-2</v>
      </c>
      <c r="BR786" s="129">
        <f t="shared" ref="BR786" si="15040">J786/J808</f>
        <v>1.6612495485734922E-2</v>
      </c>
      <c r="BS786" s="130">
        <f t="shared" ref="BS786" si="15041">K786/K808</f>
        <v>4.2333689078619709E-2</v>
      </c>
      <c r="BT786" s="131">
        <f t="shared" ref="BT786" si="15042">L786/L808</f>
        <v>1.4734774066797643E-2</v>
      </c>
      <c r="BU786" s="129">
        <f t="shared" ref="BU786" si="15043">M786/M808</f>
        <v>4.9967721110393805E-2</v>
      </c>
      <c r="BV786" s="133">
        <f t="shared" ref="BV786" si="15044">N786/N808</f>
        <v>5.1819864281307831E-2</v>
      </c>
      <c r="BW786" s="134">
        <f t="shared" ref="BW786" si="15045">O786/O808</f>
        <v>5.4633777048766638E-2</v>
      </c>
      <c r="BX786" s="129">
        <f t="shared" ref="BX786" si="15046">P786/P808</f>
        <v>4.21242875017378E-2</v>
      </c>
      <c r="BY786" s="130">
        <f t="shared" ref="BY786" si="15047">Q786/Q808</f>
        <v>7.5203754013336621E-2</v>
      </c>
      <c r="BZ786" s="131">
        <f t="shared" ref="BZ786" si="15048">R786/R808</f>
        <v>3.7675264904206356E-2</v>
      </c>
      <c r="CA786" s="132">
        <f t="shared" ref="CA786" si="15049">S786/S808</f>
        <v>5.1279508034120215E-2</v>
      </c>
      <c r="CB786" s="129">
        <f t="shared" ref="CB786" si="15050">T786/T808</f>
        <v>8.9535534415221048E-3</v>
      </c>
      <c r="CC786" s="130">
        <f t="shared" ref="CC786" si="15051">U786/U808</f>
        <v>7.5502667213787442E-2</v>
      </c>
      <c r="CD786" s="131">
        <f t="shared" ref="CD786" si="15052">V786/V808</f>
        <v>3.2885530366638681E-2</v>
      </c>
      <c r="CE786" s="132">
        <f t="shared" ref="CE786" si="15053">W786/W808</f>
        <v>7.035010940919037E-2</v>
      </c>
      <c r="CF786" s="129">
        <f t="shared" ref="CF786" si="15054">X786/X808</f>
        <v>6.0181844421994514E-2</v>
      </c>
      <c r="CG786" s="130">
        <f t="shared" ref="CG786" si="15055">Y786/Y808</f>
        <v>6.0246075519728472E-2</v>
      </c>
      <c r="CH786" s="131">
        <f t="shared" ref="CH786" si="15056">Z786/Z808</f>
        <v>5.82897992851251E-2</v>
      </c>
      <c r="CI786" s="129">
        <f t="shared" ref="CI786" si="15057">AA786/AA808</f>
        <v>4.5505359373972515E-2</v>
      </c>
      <c r="CJ786" s="135">
        <f t="shared" ref="CJ786" si="15058">AB786/AB808</f>
        <v>6.2802018034632881E-2</v>
      </c>
      <c r="CK786" s="136">
        <f t="shared" ref="CK786" si="15059">AC786/AC808</f>
        <v>4.4038343653663346E-2</v>
      </c>
    </row>
    <row r="787" spans="1:89" ht="14.25" thickTop="1" thickBot="1" x14ac:dyDescent="0.25">
      <c r="A787" s="137" t="s">
        <v>19</v>
      </c>
      <c r="B787" s="189">
        <v>1294</v>
      </c>
      <c r="C787" s="190">
        <v>413</v>
      </c>
      <c r="D787" s="191">
        <v>728</v>
      </c>
      <c r="E787" s="192">
        <v>262</v>
      </c>
      <c r="F787" s="189">
        <v>1499</v>
      </c>
      <c r="G787" s="193">
        <v>424</v>
      </c>
      <c r="H787" s="191">
        <v>1333</v>
      </c>
      <c r="I787" s="192">
        <v>764</v>
      </c>
      <c r="J787" s="189">
        <v>106</v>
      </c>
      <c r="K787" s="193">
        <v>279</v>
      </c>
      <c r="L787" s="191">
        <v>236</v>
      </c>
      <c r="M787" s="189">
        <v>867</v>
      </c>
      <c r="N787" s="194">
        <v>1016</v>
      </c>
      <c r="O787" s="195">
        <v>1503</v>
      </c>
      <c r="P787" s="189">
        <v>561</v>
      </c>
      <c r="Q787" s="193">
        <v>851</v>
      </c>
      <c r="R787" s="191">
        <v>712</v>
      </c>
      <c r="S787" s="192">
        <v>847</v>
      </c>
      <c r="T787" s="189">
        <v>59</v>
      </c>
      <c r="U787" s="193">
        <v>363</v>
      </c>
      <c r="V787" s="191">
        <v>403</v>
      </c>
      <c r="W787" s="192">
        <v>972</v>
      </c>
      <c r="X787" s="189">
        <v>663</v>
      </c>
      <c r="Y787" s="193">
        <v>522</v>
      </c>
      <c r="Z787" s="191">
        <v>1173</v>
      </c>
      <c r="AA787" s="189">
        <v>1201</v>
      </c>
      <c r="AB787" s="172">
        <f t="shared" si="15004"/>
        <v>9783</v>
      </c>
      <c r="AC787" s="173">
        <f t="shared" si="15005"/>
        <v>9268</v>
      </c>
      <c r="AE787" s="269" t="s">
        <v>13</v>
      </c>
      <c r="AF787" s="20">
        <f t="shared" ref="AF787:BG787" si="15060">SUM(AF784:AF786)</f>
        <v>1988</v>
      </c>
      <c r="AG787" s="21">
        <f t="shared" si="15060"/>
        <v>893</v>
      </c>
      <c r="AH787" s="20">
        <f t="shared" si="15060"/>
        <v>960</v>
      </c>
      <c r="AI787" s="21">
        <f t="shared" si="15060"/>
        <v>589</v>
      </c>
      <c r="AJ787" s="20">
        <f t="shared" si="15060"/>
        <v>2552</v>
      </c>
      <c r="AK787" s="21">
        <f t="shared" si="15060"/>
        <v>992</v>
      </c>
      <c r="AL787" s="20">
        <f t="shared" si="15060"/>
        <v>2210</v>
      </c>
      <c r="AM787" s="21">
        <f t="shared" si="15060"/>
        <v>1742</v>
      </c>
      <c r="AN787" s="20">
        <f t="shared" si="15060"/>
        <v>268</v>
      </c>
      <c r="AO787" s="21">
        <f t="shared" si="15060"/>
        <v>809</v>
      </c>
      <c r="AP787" s="20">
        <f t="shared" si="15060"/>
        <v>598</v>
      </c>
      <c r="AQ787" s="21">
        <f t="shared" si="15060"/>
        <v>2017</v>
      </c>
      <c r="AR787" s="20">
        <f t="shared" si="15060"/>
        <v>2055</v>
      </c>
      <c r="AS787" s="21">
        <f t="shared" si="15060"/>
        <v>3112</v>
      </c>
      <c r="AT787" s="20">
        <f t="shared" si="15060"/>
        <v>1339</v>
      </c>
      <c r="AU787" s="21">
        <f t="shared" si="15060"/>
        <v>1360</v>
      </c>
      <c r="AV787" s="20">
        <f t="shared" si="15060"/>
        <v>1835</v>
      </c>
      <c r="AW787" s="21">
        <f t="shared" si="15060"/>
        <v>1457</v>
      </c>
      <c r="AX787" s="20">
        <f t="shared" si="15060"/>
        <v>178</v>
      </c>
      <c r="AY787" s="21">
        <f t="shared" si="15060"/>
        <v>741</v>
      </c>
      <c r="AZ787" s="20">
        <f t="shared" si="15060"/>
        <v>717</v>
      </c>
      <c r="BA787" s="21">
        <f t="shared" si="15060"/>
        <v>1730</v>
      </c>
      <c r="BB787" s="20">
        <f t="shared" si="15060"/>
        <v>1080</v>
      </c>
      <c r="BC787" s="21">
        <f t="shared" si="15060"/>
        <v>1223</v>
      </c>
      <c r="BD787" s="20">
        <f t="shared" si="15060"/>
        <v>2477</v>
      </c>
      <c r="BE787" s="21">
        <f t="shared" si="15060"/>
        <v>2226</v>
      </c>
      <c r="BF787" s="174">
        <f t="shared" si="15060"/>
        <v>18257</v>
      </c>
      <c r="BG787" s="175">
        <f t="shared" si="15060"/>
        <v>18891</v>
      </c>
      <c r="BI787" s="137" t="s">
        <v>19</v>
      </c>
      <c r="BJ787" s="129">
        <f>B787/B808</f>
        <v>0.13376059541037832</v>
      </c>
      <c r="BK787" s="130">
        <f t="shared" ref="BK787" si="15061">C787/C808</f>
        <v>4.8354993560473014E-2</v>
      </c>
      <c r="BL787" s="131">
        <f t="shared" ref="BL787" si="15062">D787/D808</f>
        <v>0.14835948644793154</v>
      </c>
      <c r="BM787" s="132">
        <f t="shared" ref="BM787" si="15063">E787/E808</f>
        <v>6.3793523252982709E-2</v>
      </c>
      <c r="BN787" s="129">
        <f t="shared" ref="BN787" si="15064">F787/F808</f>
        <v>0.11833899107918212</v>
      </c>
      <c r="BO787" s="130">
        <f t="shared" ref="BO787" si="15065">G787/G808</f>
        <v>4.3675319324268644E-2</v>
      </c>
      <c r="BP787" s="131">
        <f t="shared" ref="BP787" si="15066">H787/H808</f>
        <v>9.4505494505494503E-2</v>
      </c>
      <c r="BQ787" s="132">
        <f t="shared" ref="BQ787" si="15067">I787/I808</f>
        <v>5.4107648725212468E-2</v>
      </c>
      <c r="BR787" s="129">
        <f t="shared" ref="BR787" si="15068">J787/J808</f>
        <v>3.828096785843265E-2</v>
      </c>
      <c r="BS787" s="130">
        <f t="shared" ref="BS787" si="15069">K787/K808</f>
        <v>9.9252934898612588E-2</v>
      </c>
      <c r="BT787" s="131">
        <f t="shared" ref="BT787" si="15070">L787/L808</f>
        <v>3.3118158854897557E-2</v>
      </c>
      <c r="BU787" s="129">
        <f t="shared" ref="BU787" si="15071">M787/M808</f>
        <v>0.11194318915429309</v>
      </c>
      <c r="BV787" s="133">
        <f t="shared" ref="BV787" si="15072">N787/N808</f>
        <v>6.964151072726027E-2</v>
      </c>
      <c r="BW787" s="134">
        <f t="shared" ref="BW787" si="15073">O787/O808</f>
        <v>9.4820516055769355E-2</v>
      </c>
      <c r="BX787" s="129">
        <f t="shared" ref="BX787" si="15074">P787/P808</f>
        <v>7.7992492701237315E-2</v>
      </c>
      <c r="BY787" s="130">
        <f t="shared" ref="BY787" si="15075">Q787/Q808</f>
        <v>0.10508767596937515</v>
      </c>
      <c r="BZ787" s="131">
        <f t="shared" ref="BZ787" si="15076">R787/R808</f>
        <v>7.6206785828962856E-2</v>
      </c>
      <c r="CA787" s="132">
        <f t="shared" ref="CA787" si="15077">S787/S808</f>
        <v>8.4011108906962909E-2</v>
      </c>
      <c r="CB787" s="129">
        <f t="shared" ref="CB787" si="15078">T787/T808</f>
        <v>3.301622831561276E-2</v>
      </c>
      <c r="CC787" s="130">
        <f t="shared" ref="CC787" si="15079">U787/U808</f>
        <v>0.14895363151415675</v>
      </c>
      <c r="CD787" s="131">
        <f t="shared" ref="CD787" si="15080">V787/V808</f>
        <v>5.639518611810803E-2</v>
      </c>
      <c r="CE787" s="132">
        <f t="shared" ref="CE787" si="15081">W787/W808</f>
        <v>0.10634573304157549</v>
      </c>
      <c r="CF787" s="129">
        <f t="shared" ref="CF787" si="15082">X787/X808</f>
        <v>9.5684803001876179E-2</v>
      </c>
      <c r="CG787" s="130">
        <f t="shared" ref="CG787" si="15083">Y787/Y808</f>
        <v>0.11073398387781078</v>
      </c>
      <c r="CH787" s="131">
        <f t="shared" ref="CH787" si="15084">Z787/Z808</f>
        <v>8.0629639813032714E-2</v>
      </c>
      <c r="CI787" s="129">
        <f t="shared" ref="CI787" si="15085">AA787/AA808</f>
        <v>7.8976787005984081E-2</v>
      </c>
      <c r="CJ787" s="135">
        <f t="shared" ref="CJ787" si="15086">AB787/AB808</f>
        <v>8.6741796192688611E-2</v>
      </c>
      <c r="CK787" s="136">
        <f t="shared" ref="CK787" si="15087">AC787/AC808</f>
        <v>8.2337576958271513E-2</v>
      </c>
    </row>
    <row r="788" spans="1:89" ht="13.5" thickTop="1" x14ac:dyDescent="0.2">
      <c r="A788" s="146" t="s">
        <v>20</v>
      </c>
      <c r="B788" s="196">
        <v>1128</v>
      </c>
      <c r="C788" s="197">
        <v>431</v>
      </c>
      <c r="D788" s="198">
        <v>644</v>
      </c>
      <c r="E788" s="199">
        <v>341</v>
      </c>
      <c r="F788" s="196">
        <v>1425</v>
      </c>
      <c r="G788" s="200">
        <v>527</v>
      </c>
      <c r="H788" s="198">
        <v>1102</v>
      </c>
      <c r="I788" s="199">
        <v>927</v>
      </c>
      <c r="J788" s="196">
        <v>148</v>
      </c>
      <c r="K788" s="200">
        <v>443</v>
      </c>
      <c r="L788" s="198">
        <v>289</v>
      </c>
      <c r="M788" s="196">
        <v>1128</v>
      </c>
      <c r="N788" s="201">
        <v>1102</v>
      </c>
      <c r="O788" s="202">
        <v>1703</v>
      </c>
      <c r="P788" s="196">
        <v>732</v>
      </c>
      <c r="Q788" s="200">
        <v>768</v>
      </c>
      <c r="R788" s="198">
        <v>996</v>
      </c>
      <c r="S788" s="199">
        <v>783</v>
      </c>
      <c r="T788" s="196">
        <v>80</v>
      </c>
      <c r="U788" s="200">
        <v>435</v>
      </c>
      <c r="V788" s="198">
        <v>386</v>
      </c>
      <c r="W788" s="199">
        <v>994</v>
      </c>
      <c r="X788" s="196">
        <v>602</v>
      </c>
      <c r="Y788" s="200">
        <v>711</v>
      </c>
      <c r="Z788" s="198">
        <v>1330</v>
      </c>
      <c r="AA788" s="196">
        <v>1237</v>
      </c>
      <c r="AB788" s="172">
        <f t="shared" si="15004"/>
        <v>9964</v>
      </c>
      <c r="AC788" s="173">
        <f t="shared" si="15005"/>
        <v>10428</v>
      </c>
      <c r="BI788" s="146" t="s">
        <v>20</v>
      </c>
      <c r="BJ788" s="129">
        <f>B788/B808</f>
        <v>0.11660119909034526</v>
      </c>
      <c r="BK788" s="130">
        <f t="shared" ref="BK788" si="15088">C788/C808</f>
        <v>5.0462475120009363E-2</v>
      </c>
      <c r="BL788" s="131">
        <f t="shared" ref="BL788" si="15089">D788/D808</f>
        <v>0.13124108416547789</v>
      </c>
      <c r="BM788" s="132">
        <f t="shared" ref="BM788" si="15090">E788/E808</f>
        <v>8.3028974920866819E-2</v>
      </c>
      <c r="BN788" s="129">
        <f t="shared" ref="BN788" si="15091">F788/F808</f>
        <v>0.11249703955159075</v>
      </c>
      <c r="BO788" s="130">
        <f t="shared" ref="BO788" si="15092">G788/G808</f>
        <v>5.4285125669550884E-2</v>
      </c>
      <c r="BP788" s="131">
        <f t="shared" ref="BP788" si="15093">H788/H808</f>
        <v>7.812832328961361E-2</v>
      </c>
      <c r="BQ788" s="132">
        <f t="shared" ref="BQ788" si="15094">I788/I808</f>
        <v>6.5651558073654387E-2</v>
      </c>
      <c r="BR788" s="129">
        <f t="shared" ref="BR788" si="15095">J788/J808</f>
        <v>5.3448898519321053E-2</v>
      </c>
      <c r="BS788" s="130">
        <f t="shared" ref="BS788" si="15096">K788/K808</f>
        <v>0.1575951618641053</v>
      </c>
      <c r="BT788" s="131">
        <f t="shared" ref="BT788" si="15097">L788/L808</f>
        <v>4.0555711479090657E-2</v>
      </c>
      <c r="BU788" s="129">
        <f t="shared" ref="BU788" si="15098">M788/M808</f>
        <v>0.14564234990316333</v>
      </c>
      <c r="BV788" s="133">
        <f t="shared" ref="BV788" si="15099">N788/N808</f>
        <v>7.5536363013229149E-2</v>
      </c>
      <c r="BW788" s="134">
        <f t="shared" ref="BW788" si="15100">O788/O808</f>
        <v>0.10743801652892562</v>
      </c>
      <c r="BX788" s="129">
        <f t="shared" ref="BX788" si="15101">P788/P808</f>
        <v>0.10176560544974281</v>
      </c>
      <c r="BY788" s="130">
        <f t="shared" ref="BY788" si="15102">Q788/Q808</f>
        <v>9.4838231662138797E-2</v>
      </c>
      <c r="BZ788" s="131">
        <f t="shared" ref="BZ788" si="15103">R788/R808</f>
        <v>0.10660387455849299</v>
      </c>
      <c r="CA788" s="132">
        <f t="shared" ref="CA788" si="15104">S788/S808</f>
        <v>7.7663162071017658E-2</v>
      </c>
      <c r="CB788" s="129">
        <f t="shared" ref="CB788" si="15105">T788/T808</f>
        <v>4.4767767207610519E-2</v>
      </c>
      <c r="CC788" s="130">
        <f t="shared" ref="CC788" si="15106">U788/U808</f>
        <v>0.17849815346737793</v>
      </c>
      <c r="CD788" s="131">
        <f t="shared" ref="CD788" si="15107">V788/V808</f>
        <v>5.401623285754268E-2</v>
      </c>
      <c r="CE788" s="132">
        <f t="shared" ref="CE788" si="15108">W788/W808</f>
        <v>0.1087527352297593</v>
      </c>
      <c r="CF788" s="129">
        <f t="shared" ref="CF788" si="15109">X788/X808</f>
        <v>8.6881223841824215E-2</v>
      </c>
      <c r="CG788" s="130">
        <f t="shared" ref="CG788" si="15110">Y788/Y808</f>
        <v>0.15082732286805262</v>
      </c>
      <c r="CH788" s="131">
        <f t="shared" ref="CH788" si="15111">Z788/Z808</f>
        <v>9.1421501237283473E-2</v>
      </c>
      <c r="CI788" s="129">
        <f t="shared" ref="CI788" si="15112">AA788/AA808</f>
        <v>8.1344117840468202E-2</v>
      </c>
      <c r="CJ788" s="135">
        <f t="shared" ref="CJ788" si="15113">AB788/AB808</f>
        <v>8.8346647987728649E-2</v>
      </c>
      <c r="CK788" s="136">
        <f t="shared" ref="CK788" si="15114">AC788/AC808</f>
        <v>9.2643100185677105E-2</v>
      </c>
    </row>
    <row r="789" spans="1:89" ht="13.5" thickBot="1" x14ac:dyDescent="0.25">
      <c r="A789" s="137" t="s">
        <v>21</v>
      </c>
      <c r="B789" s="189">
        <v>860</v>
      </c>
      <c r="C789" s="190">
        <v>462</v>
      </c>
      <c r="D789" s="191">
        <v>316</v>
      </c>
      <c r="E789" s="192">
        <v>248</v>
      </c>
      <c r="F789" s="189">
        <v>1127</v>
      </c>
      <c r="G789" s="193">
        <v>465</v>
      </c>
      <c r="H789" s="191">
        <v>1108</v>
      </c>
      <c r="I789" s="192">
        <v>815</v>
      </c>
      <c r="J789" s="189">
        <v>120</v>
      </c>
      <c r="K789" s="193">
        <v>366</v>
      </c>
      <c r="L789" s="191">
        <v>309</v>
      </c>
      <c r="M789" s="189">
        <v>889</v>
      </c>
      <c r="N789" s="194">
        <v>953</v>
      </c>
      <c r="O789" s="195">
        <v>1409</v>
      </c>
      <c r="P789" s="189">
        <v>607</v>
      </c>
      <c r="Q789" s="193">
        <v>592</v>
      </c>
      <c r="R789" s="191">
        <v>839</v>
      </c>
      <c r="S789" s="192">
        <v>674</v>
      </c>
      <c r="T789" s="189">
        <v>98</v>
      </c>
      <c r="U789" s="193">
        <v>306</v>
      </c>
      <c r="V789" s="191">
        <v>331</v>
      </c>
      <c r="W789" s="192">
        <v>736</v>
      </c>
      <c r="X789" s="189">
        <v>478</v>
      </c>
      <c r="Y789" s="193">
        <v>512</v>
      </c>
      <c r="Z789" s="191">
        <v>1147</v>
      </c>
      <c r="AA789" s="189">
        <v>989</v>
      </c>
      <c r="AB789" s="172">
        <f t="shared" si="15004"/>
        <v>8293</v>
      </c>
      <c r="AC789" s="173">
        <f t="shared" si="15005"/>
        <v>8463</v>
      </c>
      <c r="AE789" s="272" t="s">
        <v>85</v>
      </c>
      <c r="BI789" s="137" t="s">
        <v>21</v>
      </c>
      <c r="BJ789" s="129">
        <f>B789/B808</f>
        <v>8.8898077320653301E-2</v>
      </c>
      <c r="BK789" s="130">
        <f t="shared" ref="BK789" si="15115">C789/C808</f>
        <v>5.4092026694766419E-2</v>
      </c>
      <c r="BL789" s="131">
        <f t="shared" ref="BL789" si="15116">D789/D808</f>
        <v>6.4397799062563682E-2</v>
      </c>
      <c r="BM789" s="132">
        <f t="shared" ref="BM789" si="15117">E789/E808</f>
        <v>6.0384709033357679E-2</v>
      </c>
      <c r="BN789" s="129">
        <f t="shared" ref="BN789" si="15118">F789/F808</f>
        <v>8.8971342859398436E-2</v>
      </c>
      <c r="BO789" s="130">
        <f t="shared" ref="BO789" si="15119">G789/G808</f>
        <v>4.7898640296662548E-2</v>
      </c>
      <c r="BP789" s="131">
        <f t="shared" ref="BP789" si="15120">H789/H808</f>
        <v>7.8553704360155976E-2</v>
      </c>
      <c r="BQ789" s="132">
        <f t="shared" ref="BQ789" si="15121">I789/I808</f>
        <v>5.7719546742209631E-2</v>
      </c>
      <c r="BR789" s="129">
        <f t="shared" ref="BR789" si="15122">J789/J808</f>
        <v>4.3336944745395449E-2</v>
      </c>
      <c r="BS789" s="130">
        <f t="shared" ref="BS789" si="15123">K789/K808</f>
        <v>0.13020277481323372</v>
      </c>
      <c r="BT789" s="131">
        <f t="shared" ref="BT789" si="15124">L789/L808</f>
        <v>4.3362335110861634E-2</v>
      </c>
      <c r="BU789" s="129">
        <f t="shared" ref="BU789" si="15125">M789/M808</f>
        <v>0.11478373143963848</v>
      </c>
      <c r="BV789" s="133">
        <f t="shared" ref="BV789" si="15126">N789/N808</f>
        <v>6.5323188703817939E-2</v>
      </c>
      <c r="BW789" s="134">
        <f t="shared" ref="BW789" si="15127">O789/O808</f>
        <v>8.8890290833385913E-2</v>
      </c>
      <c r="BX789" s="129">
        <f t="shared" ref="BX789" si="15128">P789/P808</f>
        <v>8.4387599054636456E-2</v>
      </c>
      <c r="BY789" s="130">
        <f t="shared" ref="BY789" si="15129">Q789/Q808</f>
        <v>7.3104470239565331E-2</v>
      </c>
      <c r="BZ789" s="131">
        <f t="shared" ref="BZ789" si="15130">R789/R808</f>
        <v>8.9799850155196398E-2</v>
      </c>
      <c r="CA789" s="132">
        <f t="shared" ref="CA789" si="15131">S789/S808</f>
        <v>6.6851815116048402E-2</v>
      </c>
      <c r="CB789" s="129">
        <f t="shared" ref="CB789" si="15132">T789/T808</f>
        <v>5.4840514829322888E-2</v>
      </c>
      <c r="CC789" s="130">
        <f t="shared" ref="CC789" si="15133">U789/U808</f>
        <v>0.12556421830118999</v>
      </c>
      <c r="CD789" s="131">
        <f t="shared" ref="CD789" si="15134">V789/V808</f>
        <v>4.6319619367478311E-2</v>
      </c>
      <c r="CE789" s="132">
        <f t="shared" ref="CE789" si="15135">W789/W808</f>
        <v>8.0525164113785561E-2</v>
      </c>
      <c r="CF789" s="129">
        <f t="shared" ref="CF789" si="15136">X789/X808</f>
        <v>6.8985423582046471E-2</v>
      </c>
      <c r="CG789" s="130">
        <f t="shared" ref="CG789" si="15137">Y789/Y808</f>
        <v>0.10861264319049639</v>
      </c>
      <c r="CH789" s="131">
        <f t="shared" ref="CH789" si="15138">Z789/Z808</f>
        <v>7.8842452570800109E-2</v>
      </c>
      <c r="CI789" s="129">
        <f t="shared" ref="CI789" si="15139">AA789/AA808</f>
        <v>6.5035838758466497E-2</v>
      </c>
      <c r="CJ789" s="135">
        <f t="shared" ref="CJ789" si="15140">AB789/AB808</f>
        <v>7.3530585283243036E-2</v>
      </c>
      <c r="CK789" s="136">
        <f t="shared" ref="CK789" si="15141">AC789/AC808</f>
        <v>7.5185899201321946E-2</v>
      </c>
    </row>
    <row r="790" spans="1:89" ht="14.25" thickTop="1" thickBot="1" x14ac:dyDescent="0.25">
      <c r="A790" s="146" t="s">
        <v>22</v>
      </c>
      <c r="B790" s="196">
        <v>705</v>
      </c>
      <c r="C790" s="197">
        <v>578</v>
      </c>
      <c r="D790" s="198">
        <v>304</v>
      </c>
      <c r="E790" s="199">
        <v>285</v>
      </c>
      <c r="F790" s="196">
        <v>1152</v>
      </c>
      <c r="G790" s="200">
        <v>349</v>
      </c>
      <c r="H790" s="198">
        <v>1142</v>
      </c>
      <c r="I790" s="199">
        <v>789</v>
      </c>
      <c r="J790" s="196">
        <v>185</v>
      </c>
      <c r="K790" s="200">
        <v>373</v>
      </c>
      <c r="L790" s="198">
        <v>350</v>
      </c>
      <c r="M790" s="196">
        <v>823</v>
      </c>
      <c r="N790" s="201">
        <v>899</v>
      </c>
      <c r="O790" s="202">
        <v>1337</v>
      </c>
      <c r="P790" s="196">
        <v>420</v>
      </c>
      <c r="Q790" s="200">
        <v>533</v>
      </c>
      <c r="R790" s="198">
        <v>800</v>
      </c>
      <c r="S790" s="199">
        <v>584</v>
      </c>
      <c r="T790" s="196">
        <v>82</v>
      </c>
      <c r="U790" s="200">
        <v>203</v>
      </c>
      <c r="V790" s="198">
        <v>380</v>
      </c>
      <c r="W790" s="199">
        <v>779</v>
      </c>
      <c r="X790" s="196">
        <v>415</v>
      </c>
      <c r="Y790" s="200">
        <v>369</v>
      </c>
      <c r="Z790" s="198">
        <v>1052</v>
      </c>
      <c r="AA790" s="196">
        <v>1050</v>
      </c>
      <c r="AB790" s="172">
        <f t="shared" si="15004"/>
        <v>7886</v>
      </c>
      <c r="AC790" s="173">
        <f t="shared" si="15005"/>
        <v>8052</v>
      </c>
      <c r="AE790" s="298" t="s">
        <v>0</v>
      </c>
      <c r="AF790" s="292" t="s">
        <v>1</v>
      </c>
      <c r="AG790" s="293"/>
      <c r="AH790" s="292" t="s">
        <v>2</v>
      </c>
      <c r="AI790" s="293"/>
      <c r="AJ790" s="292" t="s">
        <v>3</v>
      </c>
      <c r="AK790" s="293"/>
      <c r="AL790" s="292" t="s">
        <v>4</v>
      </c>
      <c r="AM790" s="293"/>
      <c r="AN790" s="292" t="s">
        <v>5</v>
      </c>
      <c r="AO790" s="293"/>
      <c r="AP790" s="292" t="s">
        <v>6</v>
      </c>
      <c r="AQ790" s="293"/>
      <c r="AR790" s="292" t="s">
        <v>7</v>
      </c>
      <c r="AS790" s="293"/>
      <c r="AT790" s="292" t="s">
        <v>8</v>
      </c>
      <c r="AU790" s="293"/>
      <c r="AV790" s="292" t="s">
        <v>9</v>
      </c>
      <c r="AW790" s="293"/>
      <c r="AX790" s="292" t="s">
        <v>10</v>
      </c>
      <c r="AY790" s="293"/>
      <c r="AZ790" s="292" t="s">
        <v>11</v>
      </c>
      <c r="BA790" s="293"/>
      <c r="BB790" s="292" t="s">
        <v>12</v>
      </c>
      <c r="BC790" s="293"/>
      <c r="BD790" s="294" t="s">
        <v>40</v>
      </c>
      <c r="BE790" s="295"/>
      <c r="BF790" s="296" t="s">
        <v>41</v>
      </c>
      <c r="BG790" s="297"/>
      <c r="BI790" s="146" t="s">
        <v>22</v>
      </c>
      <c r="BJ790" s="129">
        <f>B790/B808</f>
        <v>7.2875749431465783E-2</v>
      </c>
      <c r="BK790" s="130">
        <f t="shared" ref="BK790" si="15142">C790/C808</f>
        <v>6.7673574522889593E-2</v>
      </c>
      <c r="BL790" s="131">
        <f t="shared" ref="BL790" si="15143">D790/D808</f>
        <v>6.1952313022213164E-2</v>
      </c>
      <c r="BM790" s="132">
        <f t="shared" ref="BM790" si="15144">E790/E808</f>
        <v>6.9393718042366687E-2</v>
      </c>
      <c r="BN790" s="129">
        <f t="shared" ref="BN790" si="15145">F790/F808</f>
        <v>9.094497513223336E-2</v>
      </c>
      <c r="BO790" s="130">
        <f t="shared" ref="BO790" si="15146">G790/G808</f>
        <v>3.5949732179645651E-2</v>
      </c>
      <c r="BP790" s="131">
        <f t="shared" ref="BP790" si="15147">H790/H808</f>
        <v>8.0964197093229356E-2</v>
      </c>
      <c r="BQ790" s="132">
        <f t="shared" ref="BQ790" si="15148">I790/I808</f>
        <v>5.5878186968838527E-2</v>
      </c>
      <c r="BR790" s="129">
        <f t="shared" ref="BR790" si="15149">J790/J808</f>
        <v>6.6811123149151316E-2</v>
      </c>
      <c r="BS790" s="130">
        <f t="shared" ref="BS790" si="15150">K790/K808</f>
        <v>0.1326929918178584</v>
      </c>
      <c r="BT790" s="131">
        <f t="shared" ref="BT790" si="15151">L790/L808</f>
        <v>4.9115913555992138E-2</v>
      </c>
      <c r="BU790" s="129">
        <f t="shared" ref="BU790" si="15152">M790/M808</f>
        <v>0.10626210458360233</v>
      </c>
      <c r="BV790" s="133">
        <f t="shared" ref="BV790" si="15153">N790/N808</f>
        <v>6.1621769826581671E-2</v>
      </c>
      <c r="BW790" s="134">
        <f t="shared" ref="BW790" si="15154">O790/O808</f>
        <v>8.4347990663049655E-2</v>
      </c>
      <c r="BX790" s="129">
        <f t="shared" ref="BX790" si="15155">P790/P808</f>
        <v>5.8390101487557348E-2</v>
      </c>
      <c r="BY790" s="130">
        <f t="shared" ref="BY790" si="15156">Q790/Q808</f>
        <v>6.5818720671770803E-2</v>
      </c>
      <c r="BZ790" s="131">
        <f t="shared" ref="BZ790" si="15157">R790/R808</f>
        <v>8.5625602055014446E-2</v>
      </c>
      <c r="CA790" s="132">
        <f t="shared" ref="CA790" si="15158">S790/S808</f>
        <v>5.7925014878000398E-2</v>
      </c>
      <c r="CB790" s="129">
        <f t="shared" ref="CB790" si="15159">T790/T808</f>
        <v>4.5886961387800781E-2</v>
      </c>
      <c r="CC790" s="130">
        <f t="shared" ref="CC790" si="15160">U790/U808</f>
        <v>8.3299138284776364E-2</v>
      </c>
      <c r="CD790" s="131">
        <f t="shared" ref="CD790" si="15161">V790/V808</f>
        <v>5.3176602294990202E-2</v>
      </c>
      <c r="CE790" s="132">
        <f t="shared" ref="CE790" si="15162">W790/W808</f>
        <v>8.5229759299781188E-2</v>
      </c>
      <c r="CF790" s="129">
        <f t="shared" ref="CF790" si="15163">X790/X808</f>
        <v>5.9893202482320683E-2</v>
      </c>
      <c r="CG790" s="130">
        <f t="shared" ref="CG790" si="15164">Y790/Y808</f>
        <v>7.8277471361900719E-2</v>
      </c>
      <c r="CH790" s="131">
        <f t="shared" ref="CH790" si="15165">Z790/Z808</f>
        <v>7.231234533956557E-2</v>
      </c>
      <c r="CI790" s="129">
        <f t="shared" ref="CI790" si="15166">AA790/AA808</f>
        <v>6.9047149339120137E-2</v>
      </c>
      <c r="CJ790" s="135">
        <f t="shared" ref="CJ790" si="15167">AB790/AB808</f>
        <v>6.992188539052871E-2</v>
      </c>
      <c r="CK790" s="136">
        <f t="shared" ref="CK790" si="15168">AC790/AC808</f>
        <v>7.1534545712991185E-2</v>
      </c>
    </row>
    <row r="791" spans="1:89" ht="15" thickTop="1" thickBot="1" x14ac:dyDescent="0.3">
      <c r="A791" s="137" t="s">
        <v>23</v>
      </c>
      <c r="B791" s="189">
        <v>537</v>
      </c>
      <c r="C791" s="190">
        <v>437</v>
      </c>
      <c r="D791" s="191">
        <v>200</v>
      </c>
      <c r="E791" s="192">
        <v>284</v>
      </c>
      <c r="F791" s="189">
        <v>867</v>
      </c>
      <c r="G791" s="193">
        <v>424</v>
      </c>
      <c r="H791" s="191">
        <v>868</v>
      </c>
      <c r="I791" s="192">
        <v>828</v>
      </c>
      <c r="J791" s="189">
        <v>159</v>
      </c>
      <c r="K791" s="193">
        <v>291</v>
      </c>
      <c r="L791" s="191">
        <v>294</v>
      </c>
      <c r="M791" s="189">
        <v>697</v>
      </c>
      <c r="N791" s="194">
        <v>792</v>
      </c>
      <c r="O791" s="195">
        <v>1141</v>
      </c>
      <c r="P791" s="189">
        <v>360</v>
      </c>
      <c r="Q791" s="193">
        <v>419</v>
      </c>
      <c r="R791" s="191">
        <v>647</v>
      </c>
      <c r="S791" s="192">
        <v>602</v>
      </c>
      <c r="T791" s="189">
        <v>92</v>
      </c>
      <c r="U791" s="193">
        <v>158</v>
      </c>
      <c r="V791" s="191">
        <v>343</v>
      </c>
      <c r="W791" s="192">
        <v>533</v>
      </c>
      <c r="X791" s="189">
        <v>347</v>
      </c>
      <c r="Y791" s="193">
        <v>235</v>
      </c>
      <c r="Z791" s="191">
        <v>845</v>
      </c>
      <c r="AA791" s="189">
        <v>1046</v>
      </c>
      <c r="AB791" s="172">
        <f t="shared" si="15004"/>
        <v>6351</v>
      </c>
      <c r="AC791" s="173">
        <f t="shared" si="15005"/>
        <v>7095</v>
      </c>
      <c r="AE791" s="299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5.5509613396733513E-2</v>
      </c>
      <c r="BK791" s="130">
        <f t="shared" ref="BK791" si="15169">C791/C808</f>
        <v>5.1164968973188153E-2</v>
      </c>
      <c r="BL791" s="131">
        <f t="shared" ref="BL791" si="15170">D791/D808</f>
        <v>4.0758100672508658E-2</v>
      </c>
      <c r="BM791" s="132">
        <f t="shared" ref="BM791" si="15171">E791/E808</f>
        <v>6.9150231312393479E-2</v>
      </c>
      <c r="BN791" s="129">
        <f t="shared" ref="BN791" si="15172">F791/F808</f>
        <v>6.8445567221915207E-2</v>
      </c>
      <c r="BO791" s="130">
        <f t="shared" ref="BO791" si="15173">G791/G808</f>
        <v>4.3675319324268644E-2</v>
      </c>
      <c r="BP791" s="131">
        <f t="shared" ref="BP791" si="15174">H791/H808</f>
        <v>6.1538461538461542E-2</v>
      </c>
      <c r="BQ791" s="132">
        <f t="shared" ref="BQ791" si="15175">I791/I808</f>
        <v>5.8640226628895183E-2</v>
      </c>
      <c r="BR791" s="129">
        <f t="shared" ref="BR791" si="15176">J791/J808</f>
        <v>5.7421451787648972E-2</v>
      </c>
      <c r="BS791" s="130">
        <f t="shared" ref="BS791" si="15177">K791/K808</f>
        <v>0.10352187833511206</v>
      </c>
      <c r="BT791" s="131">
        <f t="shared" ref="BT791" si="15178">L791/L808</f>
        <v>4.1257367387033402E-2</v>
      </c>
      <c r="BU791" s="129">
        <f t="shared" ref="BU791" si="15179">M791/M808</f>
        <v>8.9993544222078767E-2</v>
      </c>
      <c r="BV791" s="133">
        <f t="shared" ref="BV791" si="15180">N791/N808</f>
        <v>5.4287476866132015E-2</v>
      </c>
      <c r="BW791" s="134">
        <f t="shared" ref="BW791" si="15181">O791/O808</f>
        <v>7.198284019935651E-2</v>
      </c>
      <c r="BX791" s="129">
        <f t="shared" ref="BX791" si="15182">P791/P808</f>
        <v>5.0048658417906296E-2</v>
      </c>
      <c r="BY791" s="130">
        <f t="shared" ref="BY791" si="15183">Q791/Q808</f>
        <v>5.1741170659422082E-2</v>
      </c>
      <c r="BZ791" s="131">
        <f t="shared" ref="BZ791" si="15184">R791/R808</f>
        <v>6.9249705661992941E-2</v>
      </c>
      <c r="CA791" s="132">
        <f t="shared" ref="CA791" si="15185">S791/S808</f>
        <v>5.9710374925609995E-2</v>
      </c>
      <c r="CB791" s="129">
        <f t="shared" ref="CB791" si="15186">T791/T808</f>
        <v>5.1482932288752101E-2</v>
      </c>
      <c r="CC791" s="130">
        <f t="shared" ref="CC791" si="15187">U791/U808</f>
        <v>6.4833812064013133E-2</v>
      </c>
      <c r="CD791" s="131">
        <f t="shared" ref="CD791" si="15188">V791/V808</f>
        <v>4.7998880492583267E-2</v>
      </c>
      <c r="CE791" s="132">
        <f t="shared" ref="CE791" si="15189">W791/W808</f>
        <v>5.8315098468271334E-2</v>
      </c>
      <c r="CF791" s="129">
        <f t="shared" ref="CF791" si="15190">X791/X808</f>
        <v>5.0079376533410304E-2</v>
      </c>
      <c r="CG791" s="130">
        <f t="shared" ref="CG791" si="15191">Y791/Y808</f>
        <v>4.9851506151887992E-2</v>
      </c>
      <c r="CH791" s="131">
        <f t="shared" ref="CH791" si="15192">Z791/Z808</f>
        <v>5.8083585372559803E-2</v>
      </c>
      <c r="CI791" s="129">
        <f t="shared" ref="CI791" si="15193">AA791/AA808</f>
        <v>6.878411257973302E-2</v>
      </c>
      <c r="CJ791" s="135">
        <f t="shared" ref="CJ791" si="15194">AB791/AB808</f>
        <v>5.6311678178448878E-2</v>
      </c>
      <c r="CK791" s="136">
        <f t="shared" ref="CK791" si="15195">AC791/AC808</f>
        <v>6.3032489050381571E-2</v>
      </c>
    </row>
    <row r="792" spans="1:89" ht="13.5" thickTop="1" x14ac:dyDescent="0.2">
      <c r="A792" s="146" t="s">
        <v>24</v>
      </c>
      <c r="B792" s="203">
        <v>418</v>
      </c>
      <c r="C792" s="197">
        <v>446</v>
      </c>
      <c r="D792" s="198">
        <v>149</v>
      </c>
      <c r="E792" s="199">
        <v>258</v>
      </c>
      <c r="F792" s="196">
        <v>605</v>
      </c>
      <c r="G792" s="200">
        <v>394</v>
      </c>
      <c r="H792" s="198">
        <v>750</v>
      </c>
      <c r="I792" s="199">
        <v>808</v>
      </c>
      <c r="J792" s="196">
        <v>167</v>
      </c>
      <c r="K792" s="200">
        <v>151</v>
      </c>
      <c r="L792" s="198">
        <v>401</v>
      </c>
      <c r="M792" s="196">
        <v>431</v>
      </c>
      <c r="N792" s="201">
        <v>728</v>
      </c>
      <c r="O792" s="204">
        <v>814</v>
      </c>
      <c r="P792" s="196">
        <v>350</v>
      </c>
      <c r="Q792" s="200">
        <v>340</v>
      </c>
      <c r="R792" s="198">
        <v>570</v>
      </c>
      <c r="S792" s="199">
        <v>547</v>
      </c>
      <c r="T792" s="196">
        <v>98</v>
      </c>
      <c r="U792" s="200">
        <v>123</v>
      </c>
      <c r="V792" s="198">
        <v>321</v>
      </c>
      <c r="W792" s="205">
        <v>474</v>
      </c>
      <c r="X792" s="196">
        <v>287</v>
      </c>
      <c r="Y792" s="200">
        <v>179</v>
      </c>
      <c r="Z792" s="198">
        <v>907</v>
      </c>
      <c r="AA792" s="196">
        <v>882</v>
      </c>
      <c r="AB792" s="172">
        <f t="shared" si="15004"/>
        <v>5751</v>
      </c>
      <c r="AC792" s="173">
        <f t="shared" si="15005"/>
        <v>5847</v>
      </c>
      <c r="AE792" s="275" t="str">
        <f>$AE$17</f>
        <v>17:00 - 17:59</v>
      </c>
      <c r="AF792" s="126">
        <f t="shared" ref="AF792:AU794" si="15196">SUMIF($A$9:$A$32,$AE792,B$784:B$807)</f>
        <v>503</v>
      </c>
      <c r="AG792" s="186">
        <f t="shared" si="15196"/>
        <v>948</v>
      </c>
      <c r="AH792" s="127">
        <f t="shared" si="15196"/>
        <v>288</v>
      </c>
      <c r="AI792" s="180">
        <f t="shared" si="15196"/>
        <v>331</v>
      </c>
      <c r="AJ792" s="126">
        <f t="shared" si="15196"/>
        <v>592</v>
      </c>
      <c r="AK792" s="128">
        <f t="shared" si="15196"/>
        <v>1224</v>
      </c>
      <c r="AL792" s="127">
        <f t="shared" si="15196"/>
        <v>969</v>
      </c>
      <c r="AM792" s="180">
        <f t="shared" si="15196"/>
        <v>1312</v>
      </c>
      <c r="AN792" s="126">
        <f t="shared" si="15196"/>
        <v>397</v>
      </c>
      <c r="AO792" s="128">
        <f t="shared" si="15196"/>
        <v>79</v>
      </c>
      <c r="AP792" s="127">
        <f t="shared" si="15196"/>
        <v>899</v>
      </c>
      <c r="AQ792" s="126">
        <f t="shared" si="15196"/>
        <v>276</v>
      </c>
      <c r="AR792" s="179">
        <f t="shared" si="15196"/>
        <v>1566</v>
      </c>
      <c r="AS792" s="181">
        <f t="shared" si="15196"/>
        <v>985</v>
      </c>
      <c r="AT792" s="126">
        <f t="shared" si="15196"/>
        <v>704</v>
      </c>
      <c r="AU792" s="128">
        <f t="shared" si="15196"/>
        <v>633</v>
      </c>
      <c r="AV792" s="127">
        <f t="shared" ref="AP792:BE794" si="15197">SUMIF($A$9:$A$32,$AE792,R$784:R$807)</f>
        <v>663</v>
      </c>
      <c r="AW792" s="180">
        <f t="shared" si="15197"/>
        <v>901</v>
      </c>
      <c r="AX792" s="126">
        <f t="shared" si="15197"/>
        <v>296</v>
      </c>
      <c r="AY792" s="128">
        <f t="shared" si="15197"/>
        <v>62</v>
      </c>
      <c r="AZ792" s="127">
        <f t="shared" si="15197"/>
        <v>813</v>
      </c>
      <c r="BA792" s="180">
        <f t="shared" si="15197"/>
        <v>616</v>
      </c>
      <c r="BB792" s="126">
        <f t="shared" si="15197"/>
        <v>882</v>
      </c>
      <c r="BC792" s="128">
        <f t="shared" si="15197"/>
        <v>226</v>
      </c>
      <c r="BD792" s="184">
        <f t="shared" si="15197"/>
        <v>1078</v>
      </c>
      <c r="BE792" s="185">
        <f t="shared" si="15197"/>
        <v>1336</v>
      </c>
      <c r="BF792" s="170">
        <f>AF792+AH792+AJ792+AL792+AN792+AP792+AR792+AT792+AV792+AX792+AZ792+BB792+BD792</f>
        <v>9650</v>
      </c>
      <c r="BG792" s="171">
        <f>AG792+AI792+AK792+AM792+AO792+AQ792+AS792+AU792+AW792+AY792+BA792+BC792+BE792</f>
        <v>8929</v>
      </c>
      <c r="BI792" s="146" t="s">
        <v>24</v>
      </c>
      <c r="BJ792" s="129">
        <f>B792/B808</f>
        <v>4.3208600372131485E-2</v>
      </c>
      <c r="BK792" s="130">
        <f t="shared" ref="BK792" si="15198">C792/C808</f>
        <v>5.2218709752956331E-2</v>
      </c>
      <c r="BL792" s="131">
        <f t="shared" ref="BL792" si="15199">D792/D808</f>
        <v>3.0364785001018954E-2</v>
      </c>
      <c r="BM792" s="132">
        <f t="shared" ref="BM792" si="15200">E792/E808</f>
        <v>6.2819576333089849E-2</v>
      </c>
      <c r="BN792" s="129">
        <f t="shared" ref="BN792" si="15201">F792/F808</f>
        <v>4.7761901002605196E-2</v>
      </c>
      <c r="BO792" s="130">
        <f t="shared" ref="BO792" si="15202">G792/G808</f>
        <v>4.0585084466419445E-2</v>
      </c>
      <c r="BP792" s="131">
        <f t="shared" ref="BP792" si="15203">H792/H808</f>
        <v>5.3172633817795106E-2</v>
      </c>
      <c r="BQ792" s="132">
        <f t="shared" ref="BQ792" si="15204">I792/I808</f>
        <v>5.7223796033994336E-2</v>
      </c>
      <c r="BR792" s="129">
        <f t="shared" ref="BR792" si="15205">J792/J808</f>
        <v>6.0310581437341998E-2</v>
      </c>
      <c r="BS792" s="130">
        <f t="shared" ref="BS792" si="15206">K792/K808</f>
        <v>5.3717538242618289E-2</v>
      </c>
      <c r="BT792" s="131">
        <f t="shared" ref="BT792" si="15207">L792/L808</f>
        <v>5.6272803817008138E-2</v>
      </c>
      <c r="BU792" s="129">
        <f t="shared" ref="BU792" si="15208">M792/M808</f>
        <v>5.5648805681084573E-2</v>
      </c>
      <c r="BV792" s="133">
        <f t="shared" ref="BV792" si="15209">N792/N808</f>
        <v>4.9900610048666805E-2</v>
      </c>
      <c r="BW792" s="134">
        <f t="shared" ref="BW792" si="15210">O792/O808</f>
        <v>5.1353226925746009E-2</v>
      </c>
      <c r="BX792" s="129">
        <f t="shared" ref="BX792" si="15211">P792/P808</f>
        <v>4.8658417906297789E-2</v>
      </c>
      <c r="BY792" s="130">
        <f t="shared" ref="BY792" si="15212">Q792/Q808</f>
        <v>4.1985675475426032E-2</v>
      </c>
      <c r="BZ792" s="131">
        <f t="shared" ref="BZ792" si="15213">R792/R808</f>
        <v>6.1008241464197796E-2</v>
      </c>
      <c r="CA792" s="132">
        <f t="shared" ref="CA792" si="15214">S792/S808</f>
        <v>5.425510811346955E-2</v>
      </c>
      <c r="CB792" s="129">
        <f t="shared" ref="CB792" si="15215">T792/T808</f>
        <v>5.4840514829322888E-2</v>
      </c>
      <c r="CC792" s="130">
        <f t="shared" ref="CC792" si="15216">U792/U808</f>
        <v>5.0471891670086172E-2</v>
      </c>
      <c r="CD792" s="131">
        <f t="shared" ref="CD792" si="15217">V792/V808</f>
        <v>4.4920235096557515E-2</v>
      </c>
      <c r="CE792" s="132">
        <f t="shared" ref="CE792" si="15218">W792/W808</f>
        <v>5.1859956236323848E-2</v>
      </c>
      <c r="CF792" s="129">
        <f t="shared" ref="CF792" si="15219">X792/X808</f>
        <v>4.142011834319527E-2</v>
      </c>
      <c r="CG792" s="130">
        <f t="shared" ref="CG792" si="15220">Y792/Y808</f>
        <v>3.7971998302927447E-2</v>
      </c>
      <c r="CH792" s="131">
        <f t="shared" ref="CH792" si="15221">Z792/Z808</f>
        <v>6.2345339565576023E-2</v>
      </c>
      <c r="CI792" s="129">
        <f t="shared" ref="CI792" si="15222">AA792/AA808</f>
        <v>5.7999605444860922E-2</v>
      </c>
      <c r="CJ792" s="135">
        <f t="shared" ref="CJ792" si="15223">AB792/AB808</f>
        <v>5.0991727476658713E-2</v>
      </c>
      <c r="CK792" s="136">
        <f t="shared" ref="CK792" si="15224">AC792/AC808</f>
        <v>5.1945167509172802E-2</v>
      </c>
    </row>
    <row r="793" spans="1:89" x14ac:dyDescent="0.2">
      <c r="A793" s="137" t="s">
        <v>25</v>
      </c>
      <c r="B793" s="206">
        <v>399</v>
      </c>
      <c r="C793" s="190">
        <v>410</v>
      </c>
      <c r="D793" s="191">
        <v>160</v>
      </c>
      <c r="E793" s="192">
        <v>237</v>
      </c>
      <c r="F793" s="189">
        <v>541</v>
      </c>
      <c r="G793" s="193">
        <v>412</v>
      </c>
      <c r="H793" s="191">
        <v>685</v>
      </c>
      <c r="I793" s="192">
        <v>685</v>
      </c>
      <c r="J793" s="189">
        <v>117</v>
      </c>
      <c r="K793" s="190">
        <v>128</v>
      </c>
      <c r="L793" s="191">
        <v>338</v>
      </c>
      <c r="M793" s="189">
        <v>334</v>
      </c>
      <c r="N793" s="194">
        <v>638</v>
      </c>
      <c r="O793" s="207">
        <v>683</v>
      </c>
      <c r="P793" s="189">
        <v>298</v>
      </c>
      <c r="Q793" s="190">
        <v>287</v>
      </c>
      <c r="R793" s="191">
        <v>537</v>
      </c>
      <c r="S793" s="192">
        <v>488</v>
      </c>
      <c r="T793" s="198">
        <v>76</v>
      </c>
      <c r="U793" s="189">
        <v>86</v>
      </c>
      <c r="V793" s="191">
        <v>312</v>
      </c>
      <c r="W793" s="208">
        <v>456</v>
      </c>
      <c r="X793" s="189">
        <v>256</v>
      </c>
      <c r="Y793" s="193">
        <v>223</v>
      </c>
      <c r="Z793" s="191">
        <v>768</v>
      </c>
      <c r="AA793" s="189">
        <v>942</v>
      </c>
      <c r="AB793" s="172">
        <f t="shared" si="15004"/>
        <v>5125</v>
      </c>
      <c r="AC793" s="173">
        <f t="shared" si="15005"/>
        <v>5371</v>
      </c>
      <c r="AE793" s="277" t="str">
        <f>$AE$18</f>
        <v>18:00 - 18:59</v>
      </c>
      <c r="AF793" s="126">
        <f t="shared" si="15196"/>
        <v>597</v>
      </c>
      <c r="AG793" s="190">
        <f t="shared" si="15196"/>
        <v>981</v>
      </c>
      <c r="AH793" s="191">
        <f t="shared" si="15196"/>
        <v>202</v>
      </c>
      <c r="AI793" s="192">
        <f t="shared" si="15196"/>
        <v>317</v>
      </c>
      <c r="AJ793" s="278">
        <f t="shared" si="15196"/>
        <v>432</v>
      </c>
      <c r="AK793" s="193">
        <f t="shared" si="15196"/>
        <v>1208</v>
      </c>
      <c r="AL793" s="191">
        <f t="shared" si="15196"/>
        <v>826</v>
      </c>
      <c r="AM793" s="192">
        <f t="shared" si="15196"/>
        <v>1379</v>
      </c>
      <c r="AN793" s="278">
        <f t="shared" si="15196"/>
        <v>250</v>
      </c>
      <c r="AO793" s="193">
        <f t="shared" si="15196"/>
        <v>102</v>
      </c>
      <c r="AP793" s="191">
        <f t="shared" si="15197"/>
        <v>810</v>
      </c>
      <c r="AQ793" s="278">
        <f t="shared" si="15197"/>
        <v>237</v>
      </c>
      <c r="AR793" s="194">
        <f t="shared" si="15197"/>
        <v>1274</v>
      </c>
      <c r="AS793" s="195">
        <f t="shared" si="15197"/>
        <v>938</v>
      </c>
      <c r="AT793" s="278">
        <f t="shared" si="15197"/>
        <v>496</v>
      </c>
      <c r="AU793" s="193">
        <f t="shared" si="15197"/>
        <v>689</v>
      </c>
      <c r="AV793" s="191">
        <f t="shared" si="15197"/>
        <v>535</v>
      </c>
      <c r="AW793" s="192">
        <f t="shared" si="15197"/>
        <v>829</v>
      </c>
      <c r="AX793" s="278">
        <f t="shared" si="15197"/>
        <v>166</v>
      </c>
      <c r="AY793" s="193">
        <f t="shared" si="15197"/>
        <v>51</v>
      </c>
      <c r="AZ793" s="191">
        <f t="shared" si="15197"/>
        <v>875</v>
      </c>
      <c r="BA793" s="192">
        <f t="shared" si="15197"/>
        <v>445</v>
      </c>
      <c r="BB793" s="278">
        <f t="shared" si="15197"/>
        <v>585</v>
      </c>
      <c r="BC793" s="193">
        <f t="shared" si="15197"/>
        <v>225</v>
      </c>
      <c r="BD793" s="191">
        <f t="shared" si="15197"/>
        <v>796</v>
      </c>
      <c r="BE793" s="278">
        <f t="shared" si="15197"/>
        <v>1024</v>
      </c>
      <c r="BF793" s="172">
        <f>SUM(AF793,AH793,AJ793,AL793,AN793,AP793,AR793,AT793,AV793,AX793,AZ793,BB793,BD793)</f>
        <v>7844</v>
      </c>
      <c r="BG793" s="173">
        <f>SUM(AG793,AI793,AK793,AM793,AO793,AQ793,AS793,AU793,AW793,AY793,BA793,BC793,BE793)</f>
        <v>8425</v>
      </c>
      <c r="BI793" s="137" t="s">
        <v>25</v>
      </c>
      <c r="BJ793" s="129">
        <f>B793/B808</f>
        <v>4.1244573082489147E-2</v>
      </c>
      <c r="BK793" s="130">
        <f t="shared" ref="BK793" si="15225">C793/C808</f>
        <v>4.8003746633883619E-2</v>
      </c>
      <c r="BL793" s="131">
        <f t="shared" ref="BL793" si="15226">D793/D808</f>
        <v>3.2606480538006931E-2</v>
      </c>
      <c r="BM793" s="132">
        <f t="shared" ref="BM793" si="15227">E793/E808</f>
        <v>5.7706355003652302E-2</v>
      </c>
      <c r="BN793" s="129">
        <f t="shared" ref="BN793" si="15228">F793/F808</f>
        <v>4.2709402384147784E-2</v>
      </c>
      <c r="BO793" s="130">
        <f t="shared" ref="BO793" si="15229">G793/G808</f>
        <v>4.2439225381128966E-2</v>
      </c>
      <c r="BP793" s="131">
        <f t="shared" ref="BP793" si="15230">H793/H808</f>
        <v>4.8564338886919529E-2</v>
      </c>
      <c r="BQ793" s="132">
        <f t="shared" ref="BQ793" si="15231">I793/I808</f>
        <v>4.8512747875354111E-2</v>
      </c>
      <c r="BR793" s="129">
        <f t="shared" ref="BR793" si="15232">J793/J808</f>
        <v>4.2253521126760563E-2</v>
      </c>
      <c r="BS793" s="130">
        <f t="shared" ref="BS793" si="15233">K793/K808</f>
        <v>4.5535396655994306E-2</v>
      </c>
      <c r="BT793" s="131">
        <f t="shared" ref="BT793" si="15234">L793/L808</f>
        <v>4.7431939376929556E-2</v>
      </c>
      <c r="BU793" s="129">
        <f t="shared" ref="BU793" si="15235">M793/M808</f>
        <v>4.3124596513879926E-2</v>
      </c>
      <c r="BV793" s="133">
        <f t="shared" ref="BV793" si="15236">N793/N808</f>
        <v>4.3731578586606347E-2</v>
      </c>
      <c r="BW793" s="134">
        <f t="shared" ref="BW793" si="15237">O793/O808</f>
        <v>4.3088764115828654E-2</v>
      </c>
      <c r="BX793" s="129">
        <f t="shared" ref="BX793" si="15238">P793/P808</f>
        <v>4.1429167245933547E-2</v>
      </c>
      <c r="BY793" s="130">
        <f t="shared" ref="BY793" si="15239">Q793/Q808</f>
        <v>3.5440849592491976E-2</v>
      </c>
      <c r="BZ793" s="131">
        <f t="shared" ref="BZ793" si="15240">R793/R808</f>
        <v>5.7476185379428446E-2</v>
      </c>
      <c r="CA793" s="132">
        <f t="shared" ref="CA793" si="15241">S793/S808</f>
        <v>4.8403094624082522E-2</v>
      </c>
      <c r="CB793" s="129">
        <f t="shared" ref="CB793" si="15242">T793/T808</f>
        <v>4.2529378847229994E-2</v>
      </c>
      <c r="CC793" s="130">
        <f t="shared" ref="CC793" si="15243">U793/U808</f>
        <v>3.528929011079196E-2</v>
      </c>
      <c r="CD793" s="131">
        <f t="shared" ref="CD793" si="15244">V793/V808</f>
        <v>4.3660789252728802E-2</v>
      </c>
      <c r="CE793" s="132">
        <f t="shared" ref="CE793" si="15245">W793/W808</f>
        <v>4.9890590809628009E-2</v>
      </c>
      <c r="CF793" s="129">
        <f t="shared" ref="CF793" si="15246">X793/X808</f>
        <v>3.6946168278250827E-2</v>
      </c>
      <c r="CG793" s="130">
        <f t="shared" ref="CG793" si="15247">Y793/Y808</f>
        <v>4.7305897327110734E-2</v>
      </c>
      <c r="CH793" s="131">
        <f t="shared" ref="CH793" si="15248">Z793/Z808</f>
        <v>5.2790761616717072E-2</v>
      </c>
      <c r="CI793" s="129">
        <f t="shared" ref="CI793" si="15249">AA793/AA808</f>
        <v>6.1945156835667786E-2</v>
      </c>
      <c r="CJ793" s="135">
        <f t="shared" ref="CJ793" si="15250">AB793/AB808</f>
        <v>4.544124557779098E-2</v>
      </c>
      <c r="CK793" s="136">
        <f t="shared" ref="CK793" si="15251">AC793/AC808</f>
        <v>4.7716349357237411E-2</v>
      </c>
    </row>
    <row r="794" spans="1:89" ht="13.5" thickBot="1" x14ac:dyDescent="0.25">
      <c r="A794" s="146" t="s">
        <v>26</v>
      </c>
      <c r="B794" s="203">
        <v>348</v>
      </c>
      <c r="C794" s="197">
        <v>431</v>
      </c>
      <c r="D794" s="198">
        <v>153</v>
      </c>
      <c r="E794" s="199">
        <v>200</v>
      </c>
      <c r="F794" s="196">
        <v>487</v>
      </c>
      <c r="G794" s="200">
        <v>369</v>
      </c>
      <c r="H794" s="198">
        <v>737</v>
      </c>
      <c r="I794" s="199">
        <v>609</v>
      </c>
      <c r="J794" s="196">
        <v>183</v>
      </c>
      <c r="K794" s="197">
        <v>106</v>
      </c>
      <c r="L794" s="198">
        <v>352</v>
      </c>
      <c r="M794" s="196">
        <v>287</v>
      </c>
      <c r="N794" s="201">
        <v>559</v>
      </c>
      <c r="O794" s="204">
        <v>667</v>
      </c>
      <c r="P794" s="196">
        <v>308</v>
      </c>
      <c r="Q794" s="197">
        <v>270</v>
      </c>
      <c r="R794" s="198">
        <v>455</v>
      </c>
      <c r="S794" s="199">
        <v>449</v>
      </c>
      <c r="T794" s="196">
        <v>72</v>
      </c>
      <c r="U794" s="200">
        <v>98</v>
      </c>
      <c r="V794" s="198">
        <v>352</v>
      </c>
      <c r="W794" s="205">
        <v>352</v>
      </c>
      <c r="X794" s="196">
        <v>259</v>
      </c>
      <c r="Y794" s="200">
        <v>164</v>
      </c>
      <c r="Z794" s="198">
        <v>780</v>
      </c>
      <c r="AA794" s="196">
        <v>841</v>
      </c>
      <c r="AB794" s="172">
        <f t="shared" si="15004"/>
        <v>5045</v>
      </c>
      <c r="AC794" s="173">
        <f t="shared" si="15005"/>
        <v>4843</v>
      </c>
      <c r="AE794" s="275">
        <f>$AE$19</f>
        <v>0</v>
      </c>
      <c r="AF794" s="126">
        <f t="shared" si="15196"/>
        <v>0</v>
      </c>
      <c r="AG794" s="197">
        <f t="shared" si="15196"/>
        <v>0</v>
      </c>
      <c r="AH794" s="198">
        <f t="shared" si="15196"/>
        <v>0</v>
      </c>
      <c r="AI794" s="199">
        <f t="shared" si="15196"/>
        <v>0</v>
      </c>
      <c r="AJ794" s="196">
        <f t="shared" si="15196"/>
        <v>0</v>
      </c>
      <c r="AK794" s="200">
        <f t="shared" si="15196"/>
        <v>0</v>
      </c>
      <c r="AL794" s="198">
        <f t="shared" si="15196"/>
        <v>0</v>
      </c>
      <c r="AM794" s="199">
        <f t="shared" si="15196"/>
        <v>0</v>
      </c>
      <c r="AN794" s="196">
        <f t="shared" si="15196"/>
        <v>0</v>
      </c>
      <c r="AO794" s="200">
        <f t="shared" si="15196"/>
        <v>0</v>
      </c>
      <c r="AP794" s="198">
        <f t="shared" si="15197"/>
        <v>0</v>
      </c>
      <c r="AQ794" s="196">
        <f t="shared" si="15197"/>
        <v>0</v>
      </c>
      <c r="AR794" s="201">
        <f t="shared" si="15197"/>
        <v>0</v>
      </c>
      <c r="AS794" s="202">
        <f t="shared" si="15197"/>
        <v>0</v>
      </c>
      <c r="AT794" s="196">
        <f t="shared" si="15197"/>
        <v>0</v>
      </c>
      <c r="AU794" s="200">
        <f t="shared" si="15197"/>
        <v>0</v>
      </c>
      <c r="AV794" s="198">
        <f t="shared" si="15197"/>
        <v>0</v>
      </c>
      <c r="AW794" s="199">
        <f t="shared" si="15197"/>
        <v>0</v>
      </c>
      <c r="AX794" s="196">
        <f t="shared" si="15197"/>
        <v>0</v>
      </c>
      <c r="AY794" s="200">
        <f t="shared" si="15197"/>
        <v>0</v>
      </c>
      <c r="AZ794" s="198">
        <f t="shared" si="15197"/>
        <v>0</v>
      </c>
      <c r="BA794" s="199">
        <f t="shared" si="15197"/>
        <v>0</v>
      </c>
      <c r="BB794" s="196">
        <f t="shared" si="15197"/>
        <v>0</v>
      </c>
      <c r="BC794" s="200">
        <f t="shared" si="15197"/>
        <v>0</v>
      </c>
      <c r="BD794" s="198">
        <f t="shared" si="15197"/>
        <v>0</v>
      </c>
      <c r="BE794" s="196">
        <f t="shared" si="15197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3.5972710357659705E-2</v>
      </c>
      <c r="BK794" s="130">
        <f t="shared" ref="BK794" si="15252">C794/C808</f>
        <v>5.0462475120009363E-2</v>
      </c>
      <c r="BL794" s="131">
        <f t="shared" ref="BL794" si="15253">D794/D808</f>
        <v>3.1179947014469127E-2</v>
      </c>
      <c r="BM794" s="132">
        <f t="shared" ref="BM794" si="15254">E794/E808</f>
        <v>4.8697345994643294E-2</v>
      </c>
      <c r="BN794" s="129">
        <f t="shared" ref="BN794" si="15255">F794/F808</f>
        <v>3.844635667482435E-2</v>
      </c>
      <c r="BO794" s="130">
        <f t="shared" ref="BO794" si="15256">G794/G808</f>
        <v>3.8009888751545116E-2</v>
      </c>
      <c r="BP794" s="131">
        <f t="shared" ref="BP794" si="15257">H794/H808</f>
        <v>5.2250974831619994E-2</v>
      </c>
      <c r="BQ794" s="132">
        <f t="shared" ref="BQ794" si="15258">I794/I808</f>
        <v>4.3130311614730875E-2</v>
      </c>
      <c r="BR794" s="129">
        <f t="shared" ref="BR794" si="15259">J794/J808</f>
        <v>6.6088840736728063E-2</v>
      </c>
      <c r="BS794" s="130">
        <f t="shared" ref="BS794" si="15260">K794/K808</f>
        <v>3.7709000355745287E-2</v>
      </c>
      <c r="BT794" s="131">
        <f t="shared" ref="BT794" si="15261">L794/L808</f>
        <v>4.9396575919169239E-2</v>
      </c>
      <c r="BU794" s="129">
        <f t="shared" ref="BU794" si="15262">M794/M808</f>
        <v>3.7056165267914783E-2</v>
      </c>
      <c r="BV794" s="133">
        <f t="shared" ref="BV794" si="15263">N794/N808</f>
        <v>3.8316539858797724E-2</v>
      </c>
      <c r="BW794" s="134">
        <f t="shared" ref="BW794" si="15264">O794/O808</f>
        <v>4.2079364077976154E-2</v>
      </c>
      <c r="BX794" s="129">
        <f t="shared" ref="BX794" si="15265">P794/P808</f>
        <v>4.2819407757542054E-2</v>
      </c>
      <c r="BY794" s="130">
        <f t="shared" ref="BY794" si="15266">Q794/Q808</f>
        <v>3.3341565818720671E-2</v>
      </c>
      <c r="BZ794" s="131">
        <f t="shared" ref="BZ794" si="15267">R794/R808</f>
        <v>4.8699561168789471E-2</v>
      </c>
      <c r="CA794" s="132">
        <f t="shared" ref="CA794" si="15268">S794/S808</f>
        <v>4.453481452092839E-2</v>
      </c>
      <c r="CB794" s="129">
        <f t="shared" ref="CB794" si="15269">T794/T808</f>
        <v>4.0290990486849469E-2</v>
      </c>
      <c r="CC794" s="130">
        <f t="shared" ref="CC794" si="15270">U794/U808</f>
        <v>4.0213377102995489E-2</v>
      </c>
      <c r="CD794" s="131">
        <f t="shared" ref="CD794" si="15271">V794/V808</f>
        <v>4.925832633641198E-2</v>
      </c>
      <c r="CE794" s="132">
        <f t="shared" ref="CE794" si="15272">W794/W808</f>
        <v>3.8512035010940922E-2</v>
      </c>
      <c r="CF794" s="129">
        <f t="shared" ref="CF794" si="15273">X794/X808</f>
        <v>3.737913118776158E-2</v>
      </c>
      <c r="CG794" s="130">
        <f t="shared" ref="CG794" si="15274">Y794/Y808</f>
        <v>3.4789987271955876E-2</v>
      </c>
      <c r="CH794" s="131">
        <f t="shared" ref="CH794" si="15275">Z794/Z808</f>
        <v>5.3615617266978277E-2</v>
      </c>
      <c r="CI794" s="129">
        <f t="shared" ref="CI794" si="15276">AA794/AA808</f>
        <v>5.5303478661142894E-2</v>
      </c>
      <c r="CJ794" s="135">
        <f t="shared" ref="CJ794" si="15277">AB794/AB808</f>
        <v>4.4731918817552292E-2</v>
      </c>
      <c r="CK794" s="136">
        <f t="shared" ref="CK794" si="15278">AC794/AC808</f>
        <v>4.3025559474418315E-2</v>
      </c>
    </row>
    <row r="795" spans="1:89" ht="14.25" thickTop="1" thickBot="1" x14ac:dyDescent="0.25">
      <c r="A795" s="137" t="s">
        <v>27</v>
      </c>
      <c r="B795" s="206">
        <v>319</v>
      </c>
      <c r="C795" s="190">
        <v>459</v>
      </c>
      <c r="D795" s="191">
        <v>182</v>
      </c>
      <c r="E795" s="192">
        <v>213</v>
      </c>
      <c r="F795" s="189">
        <v>485</v>
      </c>
      <c r="G795" s="193">
        <v>492</v>
      </c>
      <c r="H795" s="191">
        <v>669</v>
      </c>
      <c r="I795" s="192">
        <v>792</v>
      </c>
      <c r="J795" s="189">
        <v>167</v>
      </c>
      <c r="K795" s="190">
        <v>106</v>
      </c>
      <c r="L795" s="191">
        <v>404</v>
      </c>
      <c r="M795" s="189">
        <v>302</v>
      </c>
      <c r="N795" s="194">
        <v>750</v>
      </c>
      <c r="O795" s="207">
        <v>618</v>
      </c>
      <c r="P795" s="189">
        <v>377</v>
      </c>
      <c r="Q795" s="190">
        <v>363</v>
      </c>
      <c r="R795" s="191">
        <v>438</v>
      </c>
      <c r="S795" s="192">
        <v>495</v>
      </c>
      <c r="T795" s="189">
        <v>98</v>
      </c>
      <c r="U795" s="193">
        <v>75</v>
      </c>
      <c r="V795" s="191">
        <v>327</v>
      </c>
      <c r="W795" s="208">
        <v>435</v>
      </c>
      <c r="X795" s="189">
        <v>297</v>
      </c>
      <c r="Y795" s="193">
        <v>143</v>
      </c>
      <c r="Z795" s="191">
        <v>845</v>
      </c>
      <c r="AA795" s="189">
        <v>884</v>
      </c>
      <c r="AB795" s="172">
        <f t="shared" si="15004"/>
        <v>5358</v>
      </c>
      <c r="AC795" s="173">
        <f t="shared" si="15005"/>
        <v>5377</v>
      </c>
      <c r="AE795" s="269" t="s">
        <v>13</v>
      </c>
      <c r="AF795" s="20">
        <f t="shared" ref="AF795:BG795" si="15279">SUM(AF792:AF794)</f>
        <v>1100</v>
      </c>
      <c r="AG795" s="21">
        <f t="shared" si="15279"/>
        <v>1929</v>
      </c>
      <c r="AH795" s="20">
        <f t="shared" si="15279"/>
        <v>490</v>
      </c>
      <c r="AI795" s="21">
        <f t="shared" si="15279"/>
        <v>648</v>
      </c>
      <c r="AJ795" s="20">
        <f t="shared" si="15279"/>
        <v>1024</v>
      </c>
      <c r="AK795" s="21">
        <f t="shared" si="15279"/>
        <v>2432</v>
      </c>
      <c r="AL795" s="20">
        <f t="shared" si="15279"/>
        <v>1795</v>
      </c>
      <c r="AM795" s="21">
        <f t="shared" si="15279"/>
        <v>2691</v>
      </c>
      <c r="AN795" s="20">
        <f t="shared" si="15279"/>
        <v>647</v>
      </c>
      <c r="AO795" s="21">
        <f t="shared" si="15279"/>
        <v>181</v>
      </c>
      <c r="AP795" s="20">
        <f t="shared" si="15279"/>
        <v>1709</v>
      </c>
      <c r="AQ795" s="21">
        <f t="shared" si="15279"/>
        <v>513</v>
      </c>
      <c r="AR795" s="20">
        <f t="shared" si="15279"/>
        <v>2840</v>
      </c>
      <c r="AS795" s="21">
        <f t="shared" si="15279"/>
        <v>1923</v>
      </c>
      <c r="AT795" s="20">
        <f t="shared" si="15279"/>
        <v>1200</v>
      </c>
      <c r="AU795" s="21">
        <f t="shared" si="15279"/>
        <v>1322</v>
      </c>
      <c r="AV795" s="20">
        <f t="shared" si="15279"/>
        <v>1198</v>
      </c>
      <c r="AW795" s="21">
        <f t="shared" si="15279"/>
        <v>1730</v>
      </c>
      <c r="AX795" s="20">
        <f t="shared" si="15279"/>
        <v>462</v>
      </c>
      <c r="AY795" s="21">
        <f t="shared" si="15279"/>
        <v>113</v>
      </c>
      <c r="AZ795" s="20">
        <f t="shared" si="15279"/>
        <v>1688</v>
      </c>
      <c r="BA795" s="21">
        <f t="shared" si="15279"/>
        <v>1061</v>
      </c>
      <c r="BB795" s="20">
        <f t="shared" si="15279"/>
        <v>1467</v>
      </c>
      <c r="BC795" s="21">
        <f t="shared" si="15279"/>
        <v>451</v>
      </c>
      <c r="BD795" s="20">
        <f t="shared" si="15279"/>
        <v>1874</v>
      </c>
      <c r="BE795" s="21">
        <f t="shared" si="15279"/>
        <v>2360</v>
      </c>
      <c r="BF795" s="174">
        <f t="shared" si="15279"/>
        <v>17494</v>
      </c>
      <c r="BG795" s="175">
        <f t="shared" si="15279"/>
        <v>17354</v>
      </c>
      <c r="BI795" s="137" t="s">
        <v>27</v>
      </c>
      <c r="BJ795" s="129">
        <f>B795/B808</f>
        <v>3.2974984494521395E-2</v>
      </c>
      <c r="BK795" s="130">
        <f t="shared" ref="BK795" si="15280">C795/C808</f>
        <v>5.3740779768177031E-2</v>
      </c>
      <c r="BL795" s="131">
        <f t="shared" ref="BL795" si="15281">D795/D808</f>
        <v>3.7089871611982884E-2</v>
      </c>
      <c r="BM795" s="132">
        <f t="shared" ref="BM795" si="15282">E795/E808</f>
        <v>5.1862673484295109E-2</v>
      </c>
      <c r="BN795" s="129">
        <f t="shared" ref="BN795" si="15283">F795/F808</f>
        <v>3.8288466092997554E-2</v>
      </c>
      <c r="BO795" s="130">
        <f t="shared" ref="BO795" si="15284">G795/G808</f>
        <v>5.0679851668726822E-2</v>
      </c>
      <c r="BP795" s="131">
        <f t="shared" ref="BP795" si="15285">H795/H808</f>
        <v>4.7429989365473234E-2</v>
      </c>
      <c r="BQ795" s="132">
        <f t="shared" ref="BQ795" si="15286">I795/I808</f>
        <v>5.6090651558073655E-2</v>
      </c>
      <c r="BR795" s="129">
        <f t="shared" ref="BR795" si="15287">J795/J808</f>
        <v>6.0310581437341998E-2</v>
      </c>
      <c r="BS795" s="130">
        <f t="shared" ref="BS795" si="15288">K795/K808</f>
        <v>3.7709000355745287E-2</v>
      </c>
      <c r="BT795" s="131">
        <f t="shared" ref="BT795" si="15289">L795/L808</f>
        <v>5.6693797361773789E-2</v>
      </c>
      <c r="BU795" s="129">
        <f t="shared" ref="BU795" si="15290">M795/M808</f>
        <v>3.8992898644286636E-2</v>
      </c>
      <c r="BV795" s="133">
        <f t="shared" ref="BV795" si="15291">N795/N808</f>
        <v>5.1408595517170468E-2</v>
      </c>
      <c r="BW795" s="134">
        <f t="shared" ref="BW795" si="15292">O795/O808</f>
        <v>3.8988076462052865E-2</v>
      </c>
      <c r="BX795" s="129">
        <f t="shared" ref="BX795" si="15293">P795/P808</f>
        <v>5.2412067287640765E-2</v>
      </c>
      <c r="BY795" s="130">
        <f t="shared" ref="BY795" si="15294">Q795/Q808</f>
        <v>4.4825882934057794E-2</v>
      </c>
      <c r="BZ795" s="131">
        <f t="shared" ref="BZ795" si="15295">R795/R808</f>
        <v>4.688001712512041E-2</v>
      </c>
      <c r="CA795" s="132">
        <f t="shared" ref="CA795" si="15296">S795/S808</f>
        <v>4.9097401309264037E-2</v>
      </c>
      <c r="CB795" s="129">
        <f t="shared" ref="CB795" si="15297">T795/T808</f>
        <v>5.4840514829322888E-2</v>
      </c>
      <c r="CC795" s="130">
        <f t="shared" ref="CC795" si="15298">U795/U808</f>
        <v>3.0775543701272057E-2</v>
      </c>
      <c r="CD795" s="131">
        <f t="shared" ref="CD795" si="15299">V795/V808</f>
        <v>4.5759865659109993E-2</v>
      </c>
      <c r="CE795" s="132">
        <f t="shared" ref="CE795" si="15300">W795/W808</f>
        <v>4.7592997811816196E-2</v>
      </c>
      <c r="CF795" s="129">
        <f t="shared" ref="CF795" si="15301">X795/X808</f>
        <v>4.2863328041564439E-2</v>
      </c>
      <c r="CG795" s="130">
        <f t="shared" ref="CG795" si="15302">Y795/Y808</f>
        <v>3.0335171828595672E-2</v>
      </c>
      <c r="CH795" s="131">
        <f t="shared" ref="CH795" si="15303">Z795/Z808</f>
        <v>5.8083585372559803E-2</v>
      </c>
      <c r="CI795" s="129">
        <f t="shared" ref="CI795" si="15304">AA795/AA808</f>
        <v>5.813112382455448E-2</v>
      </c>
      <c r="CJ795" s="135">
        <f t="shared" ref="CJ795" si="15305">AB795/AB808</f>
        <v>4.7507159766986162E-2</v>
      </c>
      <c r="CK795" s="136">
        <f t="shared" ref="CK795" si="15306">AC795/AC808</f>
        <v>4.7769653787723992E-2</v>
      </c>
    </row>
    <row r="796" spans="1:89" ht="13.5" thickTop="1" x14ac:dyDescent="0.2">
      <c r="A796" s="146" t="s">
        <v>28</v>
      </c>
      <c r="B796" s="203">
        <v>395</v>
      </c>
      <c r="C796" s="197">
        <v>583</v>
      </c>
      <c r="D796" s="198">
        <v>222</v>
      </c>
      <c r="E796" s="199">
        <v>260</v>
      </c>
      <c r="F796" s="196">
        <v>426</v>
      </c>
      <c r="G796" s="200">
        <v>647</v>
      </c>
      <c r="H796" s="198">
        <v>732</v>
      </c>
      <c r="I796" s="199">
        <v>970</v>
      </c>
      <c r="J796" s="196">
        <v>158</v>
      </c>
      <c r="K796" s="197">
        <v>68</v>
      </c>
      <c r="L796" s="198">
        <v>541</v>
      </c>
      <c r="M796" s="196">
        <v>241</v>
      </c>
      <c r="N796" s="201">
        <v>951</v>
      </c>
      <c r="O796" s="204">
        <v>660</v>
      </c>
      <c r="P796" s="196">
        <v>397</v>
      </c>
      <c r="Q796" s="197">
        <v>325</v>
      </c>
      <c r="R796" s="198">
        <v>484</v>
      </c>
      <c r="S796" s="199">
        <v>533</v>
      </c>
      <c r="T796" s="196">
        <v>149</v>
      </c>
      <c r="U796" s="200">
        <v>53</v>
      </c>
      <c r="V796" s="198">
        <v>513</v>
      </c>
      <c r="W796" s="205">
        <v>466</v>
      </c>
      <c r="X796" s="196">
        <v>402</v>
      </c>
      <c r="Y796" s="200">
        <v>166</v>
      </c>
      <c r="Z796" s="198">
        <v>854</v>
      </c>
      <c r="AA796" s="196">
        <v>861</v>
      </c>
      <c r="AB796" s="172">
        <f t="shared" si="15004"/>
        <v>6224</v>
      </c>
      <c r="AC796" s="173">
        <f t="shared" si="15005"/>
        <v>5833</v>
      </c>
      <c r="BI796" s="146" t="s">
        <v>28</v>
      </c>
      <c r="BJ796" s="129">
        <f>B796/B808</f>
        <v>4.0831093653090761E-2</v>
      </c>
      <c r="BK796" s="130">
        <f t="shared" ref="BK796" si="15307">C796/C808</f>
        <v>6.8258986067205249E-2</v>
      </c>
      <c r="BL796" s="131">
        <f t="shared" ref="BL796" si="15308">D796/D808</f>
        <v>4.5241491746484612E-2</v>
      </c>
      <c r="BM796" s="132">
        <f t="shared" ref="BM796" si="15309">E796/E808</f>
        <v>6.3306549793036279E-2</v>
      </c>
      <c r="BN796" s="129">
        <f t="shared" ref="BN796" si="15310">F796/F808</f>
        <v>3.3630693929107128E-2</v>
      </c>
      <c r="BO796" s="130">
        <f t="shared" ref="BO796" si="15311">G796/G808</f>
        <v>6.6646065100947671E-2</v>
      </c>
      <c r="BP796" s="131">
        <f t="shared" ref="BP796" si="15312">H796/H808</f>
        <v>5.1896490606168029E-2</v>
      </c>
      <c r="BQ796" s="132">
        <f t="shared" ref="BQ796" si="15313">I796/I808</f>
        <v>6.8696883852691223E-2</v>
      </c>
      <c r="BR796" s="129">
        <f t="shared" ref="BR796" si="15314">J796/J808</f>
        <v>5.7060310581437339E-2</v>
      </c>
      <c r="BS796" s="130">
        <f t="shared" ref="BS796" si="15315">K796/K808</f>
        <v>2.4190679473496977E-2</v>
      </c>
      <c r="BT796" s="131">
        <f t="shared" ref="BT796" si="15316">L796/L808</f>
        <v>7.5919169239404991E-2</v>
      </c>
      <c r="BU796" s="129">
        <f t="shared" ref="BU796" si="15317">M796/M808</f>
        <v>3.1116849580374435E-2</v>
      </c>
      <c r="BV796" s="133">
        <f t="shared" ref="BV796" si="15318">N796/N808</f>
        <v>6.5186099115772153E-2</v>
      </c>
      <c r="BW796" s="134">
        <f t="shared" ref="BW796" si="15319">O796/O808</f>
        <v>4.1637751561415685E-2</v>
      </c>
      <c r="BX796" s="129">
        <f t="shared" ref="BX796" si="15320">P796/P808</f>
        <v>5.5192548310857778E-2</v>
      </c>
      <c r="BY796" s="130">
        <f t="shared" ref="BY796" si="15321">Q796/Q808</f>
        <v>4.0133366263274885E-2</v>
      </c>
      <c r="BZ796" s="131">
        <f t="shared" ref="BZ796" si="15322">R796/R808</f>
        <v>5.1803489243283742E-2</v>
      </c>
      <c r="CA796" s="132">
        <f t="shared" ref="CA796" si="15323">S796/S808</f>
        <v>5.2866494743106528E-2</v>
      </c>
      <c r="CB796" s="129">
        <f t="shared" ref="CB796" si="15324">T796/T808</f>
        <v>8.3379966424174598E-2</v>
      </c>
      <c r="CC796" s="130">
        <f t="shared" ref="CC796" si="15325">U796/U808</f>
        <v>2.1748050882232254E-2</v>
      </c>
      <c r="CD796" s="131">
        <f t="shared" ref="CD796" si="15326">V796/V808</f>
        <v>7.1788413098236775E-2</v>
      </c>
      <c r="CE796" s="132">
        <f t="shared" ref="CE796" si="15327">W796/W808</f>
        <v>5.0984682713347919E-2</v>
      </c>
      <c r="CF796" s="129">
        <f t="shared" ref="CF796" si="15328">X796/X808</f>
        <v>5.8017029874440754E-2</v>
      </c>
      <c r="CG796" s="130">
        <f t="shared" ref="CG796" si="15329">Y796/Y808</f>
        <v>3.5214255409418756E-2</v>
      </c>
      <c r="CH796" s="131">
        <f t="shared" ref="CH796" si="15330">Z796/Z808</f>
        <v>5.8702227110255703E-2</v>
      </c>
      <c r="CI796" s="129">
        <f t="shared" ref="CI796" si="15331">AA796/AA808</f>
        <v>5.661866245807852E-2</v>
      </c>
      <c r="CJ796" s="135">
        <f t="shared" ref="CJ796" si="15332">AB796/AB808</f>
        <v>5.5185621946569959E-2</v>
      </c>
      <c r="CK796" s="136">
        <f t="shared" ref="CK796" si="15333">AC796/AC808</f>
        <v>5.1820790504704117E-2</v>
      </c>
    </row>
    <row r="797" spans="1:89" x14ac:dyDescent="0.2">
      <c r="A797" s="137" t="s">
        <v>29</v>
      </c>
      <c r="B797" s="206">
        <v>393</v>
      </c>
      <c r="C797" s="190">
        <v>892</v>
      </c>
      <c r="D797" s="191">
        <v>310</v>
      </c>
      <c r="E797" s="192">
        <v>274</v>
      </c>
      <c r="F797" s="189">
        <v>555</v>
      </c>
      <c r="G797" s="193">
        <v>1027</v>
      </c>
      <c r="H797" s="191">
        <v>790</v>
      </c>
      <c r="I797" s="192">
        <v>1344</v>
      </c>
      <c r="J797" s="189">
        <v>284</v>
      </c>
      <c r="K797" s="190">
        <v>91</v>
      </c>
      <c r="L797" s="191">
        <v>848</v>
      </c>
      <c r="M797" s="189">
        <v>262</v>
      </c>
      <c r="N797" s="194">
        <v>1164</v>
      </c>
      <c r="O797" s="207">
        <v>827</v>
      </c>
      <c r="P797" s="189">
        <v>609</v>
      </c>
      <c r="Q797" s="190">
        <v>481</v>
      </c>
      <c r="R797" s="191">
        <v>574</v>
      </c>
      <c r="S797" s="192">
        <v>764</v>
      </c>
      <c r="T797" s="189">
        <v>270</v>
      </c>
      <c r="U797" s="193">
        <v>63</v>
      </c>
      <c r="V797" s="191">
        <v>659</v>
      </c>
      <c r="W797" s="208">
        <v>546</v>
      </c>
      <c r="X797" s="189">
        <v>574</v>
      </c>
      <c r="Y797" s="193">
        <v>196</v>
      </c>
      <c r="Z797" s="191">
        <v>1002</v>
      </c>
      <c r="AA797" s="189">
        <v>989</v>
      </c>
      <c r="AB797" s="172">
        <f t="shared" si="15004"/>
        <v>8032</v>
      </c>
      <c r="AC797" s="173">
        <f t="shared" si="15005"/>
        <v>7756</v>
      </c>
      <c r="BI797" s="137" t="s">
        <v>29</v>
      </c>
      <c r="BJ797" s="129">
        <f>B797/B808</f>
        <v>4.0624353938391568E-2</v>
      </c>
      <c r="BK797" s="130">
        <f t="shared" ref="BK797" si="15334">C797/C808</f>
        <v>0.10443741950591266</v>
      </c>
      <c r="BL797" s="131">
        <f t="shared" ref="BL797" si="15335">D797/D808</f>
        <v>6.3175056042388419E-2</v>
      </c>
      <c r="BM797" s="132">
        <f t="shared" ref="BM797" si="15336">E797/E808</f>
        <v>6.6715364012661316E-2</v>
      </c>
      <c r="BN797" s="129">
        <f t="shared" ref="BN797" si="15337">F797/F808</f>
        <v>4.3814636456935341E-2</v>
      </c>
      <c r="BO797" s="130">
        <f t="shared" ref="BO797" si="15338">G797/G808</f>
        <v>0.10578903996703749</v>
      </c>
      <c r="BP797" s="131">
        <f t="shared" ref="BP797" si="15339">H797/H808</f>
        <v>5.6008507621410845E-2</v>
      </c>
      <c r="BQ797" s="132">
        <f t="shared" ref="BQ797" si="15340">I797/I808</f>
        <v>9.5184135977337117E-2</v>
      </c>
      <c r="BR797" s="129">
        <f t="shared" ref="BR797" si="15341">J797/J808</f>
        <v>0.10256410256410256</v>
      </c>
      <c r="BS797" s="130">
        <f t="shared" ref="BS797" si="15342">K797/K808</f>
        <v>3.2372821060120953E-2</v>
      </c>
      <c r="BT797" s="131">
        <f t="shared" ref="BT797" si="15343">L797/L808</f>
        <v>0.11900084198708953</v>
      </c>
      <c r="BU797" s="129">
        <f t="shared" ref="BU797" si="15344">M797/M808</f>
        <v>3.3828276307295027E-2</v>
      </c>
      <c r="BV797" s="133">
        <f t="shared" ref="BV797" si="15345">N797/N808</f>
        <v>7.9786140242648573E-2</v>
      </c>
      <c r="BW797" s="134">
        <f t="shared" ref="BW797" si="15346">O797/O808</f>
        <v>5.217336445650117E-2</v>
      </c>
      <c r="BX797" s="129">
        <f t="shared" ref="BX797" si="15347">P797/P808</f>
        <v>8.4665647156958151E-2</v>
      </c>
      <c r="BY797" s="130">
        <f t="shared" ref="BY797" si="15348">Q797/Q808</f>
        <v>5.9397382069646829E-2</v>
      </c>
      <c r="BZ797" s="131">
        <f t="shared" ref="BZ797" si="15349">R797/R808</f>
        <v>6.1436369474472868E-2</v>
      </c>
      <c r="CA797" s="132">
        <f t="shared" ref="CA797" si="15350">S797/S808</f>
        <v>7.5778615354096412E-2</v>
      </c>
      <c r="CB797" s="129">
        <f t="shared" ref="CB797" si="15351">T797/T808</f>
        <v>0.15109121432568551</v>
      </c>
      <c r="CC797" s="130">
        <f t="shared" ref="CC797" si="15352">U797/U808</f>
        <v>2.5851456709068528E-2</v>
      </c>
      <c r="CD797" s="131">
        <f t="shared" ref="CD797" si="15353">V797/V808</f>
        <v>9.221942345368038E-2</v>
      </c>
      <c r="CE797" s="132">
        <f t="shared" ref="CE797" si="15354">W797/W808</f>
        <v>5.9737417943107218E-2</v>
      </c>
      <c r="CF797" s="129">
        <f t="shared" ref="CF797" si="15355">X797/X808</f>
        <v>8.2840236686390539E-2</v>
      </c>
      <c r="CG797" s="130">
        <f t="shared" ref="CG797" si="15356">Y797/Y808</f>
        <v>4.1578277471361898E-2</v>
      </c>
      <c r="CH797" s="131">
        <f t="shared" ref="CH797" si="15357">Z797/Z808</f>
        <v>6.8875446796810555E-2</v>
      </c>
      <c r="CI797" s="129">
        <f t="shared" ref="CI797" si="15358">AA797/AA808</f>
        <v>6.5035838758466497E-2</v>
      </c>
      <c r="CJ797" s="135">
        <f t="shared" ref="CJ797" si="15359">AB797/AB808</f>
        <v>7.1216406727964324E-2</v>
      </c>
      <c r="CK797" s="136">
        <f t="shared" ref="CK797" si="15360">AC797/AC808</f>
        <v>6.8904860475653196E-2</v>
      </c>
    </row>
    <row r="798" spans="1:89" x14ac:dyDescent="0.2">
      <c r="A798" s="146" t="s">
        <v>30</v>
      </c>
      <c r="B798" s="203">
        <v>503</v>
      </c>
      <c r="C798" s="197">
        <v>948</v>
      </c>
      <c r="D798" s="198">
        <v>288</v>
      </c>
      <c r="E798" s="199">
        <v>331</v>
      </c>
      <c r="F798" s="196">
        <v>592</v>
      </c>
      <c r="G798" s="200">
        <v>1224</v>
      </c>
      <c r="H798" s="198">
        <v>969</v>
      </c>
      <c r="I798" s="199">
        <v>1312</v>
      </c>
      <c r="J798" s="196">
        <v>397</v>
      </c>
      <c r="K798" s="197">
        <v>79</v>
      </c>
      <c r="L798" s="198">
        <v>899</v>
      </c>
      <c r="M798" s="196">
        <v>276</v>
      </c>
      <c r="N798" s="201">
        <v>1566</v>
      </c>
      <c r="O798" s="204">
        <v>985</v>
      </c>
      <c r="P798" s="196">
        <v>704</v>
      </c>
      <c r="Q798" s="197">
        <v>633</v>
      </c>
      <c r="R798" s="198">
        <v>663</v>
      </c>
      <c r="S798" s="199">
        <v>901</v>
      </c>
      <c r="T798" s="196">
        <v>296</v>
      </c>
      <c r="U798" s="200">
        <v>62</v>
      </c>
      <c r="V798" s="198">
        <v>813</v>
      </c>
      <c r="W798" s="205">
        <v>616</v>
      </c>
      <c r="X798" s="196">
        <v>882</v>
      </c>
      <c r="Y798" s="200">
        <v>226</v>
      </c>
      <c r="Z798" s="198">
        <v>1078</v>
      </c>
      <c r="AA798" s="196">
        <v>1336</v>
      </c>
      <c r="AB798" s="172">
        <f t="shared" si="15004"/>
        <v>9650</v>
      </c>
      <c r="AC798" s="173">
        <f t="shared" si="15005"/>
        <v>8929</v>
      </c>
      <c r="BI798" s="146" t="s">
        <v>30</v>
      </c>
      <c r="BJ798" s="129">
        <f>B798/B808</f>
        <v>5.1995038246847217E-2</v>
      </c>
      <c r="BK798" s="130">
        <f t="shared" ref="BK798" si="15361">C798/C808</f>
        <v>0.11099402880224798</v>
      </c>
      <c r="BL798" s="131">
        <f t="shared" ref="BL798" si="15362">D798/D808</f>
        <v>5.8691664968412473E-2</v>
      </c>
      <c r="BM798" s="132">
        <f t="shared" ref="BM798" si="15363">E798/E808</f>
        <v>8.0594107621134642E-2</v>
      </c>
      <c r="BN798" s="129">
        <f t="shared" ref="BN798" si="15364">F798/F808</f>
        <v>4.6735612220731033E-2</v>
      </c>
      <c r="BO798" s="130">
        <f t="shared" ref="BO798" si="15365">G798/G808</f>
        <v>0.12608158220024721</v>
      </c>
      <c r="BP798" s="131">
        <f t="shared" ref="BP798" si="15366">H798/H808</f>
        <v>6.869904289259128E-2</v>
      </c>
      <c r="BQ798" s="132">
        <f t="shared" ref="BQ798" si="15367">I798/I808</f>
        <v>9.2917847025495756E-2</v>
      </c>
      <c r="BR798" s="129">
        <f t="shared" ref="BR798" si="15368">J798/J808</f>
        <v>0.14337305886601662</v>
      </c>
      <c r="BS798" s="130">
        <f t="shared" ref="BS798" si="15369">K798/K808</f>
        <v>2.8103877623621487E-2</v>
      </c>
      <c r="BT798" s="131">
        <f t="shared" ref="BT798" si="15370">L798/L808</f>
        <v>0.12615773224810553</v>
      </c>
      <c r="BU798" s="129">
        <f t="shared" ref="BU798" si="15371">M798/M808</f>
        <v>3.5635894125242089E-2</v>
      </c>
      <c r="BV798" s="133">
        <f t="shared" ref="BV798" si="15372">N798/N808</f>
        <v>0.10734114743985194</v>
      </c>
      <c r="BW798" s="134">
        <f t="shared" ref="BW798" si="15373">O798/O808</f>
        <v>6.2141189830294617E-2</v>
      </c>
      <c r="BX798" s="129">
        <f t="shared" ref="BX798" si="15374">P798/P808</f>
        <v>9.7872932017238984E-2</v>
      </c>
      <c r="BY798" s="130">
        <f t="shared" ref="BY798" si="15375">Q798/Q808</f>
        <v>7.8167448752778465E-2</v>
      </c>
      <c r="BZ798" s="131">
        <f t="shared" ref="BZ798" si="15376">R798/R808</f>
        <v>7.0962217703093231E-2</v>
      </c>
      <c r="CA798" s="132">
        <f t="shared" ref="CA798" si="15377">S798/S808</f>
        <v>8.9367189049791712E-2</v>
      </c>
      <c r="CB798" s="129">
        <f t="shared" ref="CB798" si="15378">T798/T808</f>
        <v>0.16564073866815893</v>
      </c>
      <c r="CC798" s="130">
        <f t="shared" ref="CC798" si="15379">U798/U808</f>
        <v>2.5441116126384899E-2</v>
      </c>
      <c r="CD798" s="131">
        <f t="shared" ref="CD798" si="15380">V798/V808</f>
        <v>0.11376994122586062</v>
      </c>
      <c r="CE798" s="132">
        <f t="shared" ref="CE798" si="15381">W798/W808</f>
        <v>6.7396061269146615E-2</v>
      </c>
      <c r="CF798" s="129">
        <f t="shared" ref="CF798" si="15382">X798/X808</f>
        <v>0.12729109539616107</v>
      </c>
      <c r="CG798" s="130">
        <f t="shared" ref="CG798" si="15383">Y798/Y808</f>
        <v>4.7942299533305047E-2</v>
      </c>
      <c r="CH798" s="131">
        <f t="shared" ref="CH798" si="15384">Z798/Z808</f>
        <v>7.4099532581798189E-2</v>
      </c>
      <c r="CI798" s="129">
        <f t="shared" ref="CI798" si="15385">AA798/AA808</f>
        <v>8.785427763529953E-2</v>
      </c>
      <c r="CJ798" s="135">
        <f t="shared" ref="CJ798" si="15386">AB798/AB808</f>
        <v>8.5562540453791788E-2</v>
      </c>
      <c r="CK798" s="136">
        <f t="shared" ref="CK798" si="15387">AC798/AC808</f>
        <v>7.932587663577971E-2</v>
      </c>
    </row>
    <row r="799" spans="1:89" x14ac:dyDescent="0.2">
      <c r="A799" s="137" t="s">
        <v>31</v>
      </c>
      <c r="B799" s="206">
        <v>597</v>
      </c>
      <c r="C799" s="190">
        <v>981</v>
      </c>
      <c r="D799" s="191">
        <v>202</v>
      </c>
      <c r="E799" s="192">
        <v>317</v>
      </c>
      <c r="F799" s="189">
        <v>432</v>
      </c>
      <c r="G799" s="193">
        <v>1208</v>
      </c>
      <c r="H799" s="191">
        <v>826</v>
      </c>
      <c r="I799" s="192">
        <v>1379</v>
      </c>
      <c r="J799" s="189">
        <v>250</v>
      </c>
      <c r="K799" s="190">
        <v>102</v>
      </c>
      <c r="L799" s="191">
        <v>810</v>
      </c>
      <c r="M799" s="189">
        <v>237</v>
      </c>
      <c r="N799" s="194">
        <v>1274</v>
      </c>
      <c r="O799" s="207">
        <v>938</v>
      </c>
      <c r="P799" s="189">
        <v>496</v>
      </c>
      <c r="Q799" s="190">
        <v>689</v>
      </c>
      <c r="R799" s="191">
        <v>535</v>
      </c>
      <c r="S799" s="192">
        <v>829</v>
      </c>
      <c r="T799" s="189">
        <v>166</v>
      </c>
      <c r="U799" s="193">
        <v>51</v>
      </c>
      <c r="V799" s="191">
        <v>875</v>
      </c>
      <c r="W799" s="208">
        <v>445</v>
      </c>
      <c r="X799" s="189">
        <v>585</v>
      </c>
      <c r="Y799" s="193">
        <v>225</v>
      </c>
      <c r="Z799" s="191">
        <v>796</v>
      </c>
      <c r="AA799" s="189">
        <v>1024</v>
      </c>
      <c r="AB799" s="172">
        <f t="shared" si="15004"/>
        <v>7844</v>
      </c>
      <c r="AC799" s="173">
        <f t="shared" si="15005"/>
        <v>8425</v>
      </c>
      <c r="BI799" s="137" t="s">
        <v>31</v>
      </c>
      <c r="BJ799" s="129">
        <f>B799/B808</f>
        <v>6.1711804837709321E-2</v>
      </c>
      <c r="BK799" s="130">
        <f t="shared" ref="BK799" si="15388">C799/C808</f>
        <v>0.1148577449947313</v>
      </c>
      <c r="BL799" s="131">
        <f t="shared" ref="BL799" si="15389">D799/D808</f>
        <v>4.1165681679233748E-2</v>
      </c>
      <c r="BM799" s="132">
        <f t="shared" ref="BM799" si="15390">E799/E808</f>
        <v>7.7185293401509619E-2</v>
      </c>
      <c r="BN799" s="129">
        <f t="shared" ref="BN799" si="15391">F799/F808</f>
        <v>3.4104365674587508E-2</v>
      </c>
      <c r="BO799" s="130">
        <f t="shared" ref="BO799" si="15392">G799/G808</f>
        <v>0.12443345694272764</v>
      </c>
      <c r="BP799" s="131">
        <f t="shared" ref="BP799" si="15393">H799/H808</f>
        <v>5.8560794044665014E-2</v>
      </c>
      <c r="BQ799" s="132">
        <f t="shared" ref="BQ799" si="15394">I799/I808</f>
        <v>9.7662889518413593E-2</v>
      </c>
      <c r="BR799" s="129">
        <f t="shared" ref="BR799" si="15395">J799/J808</f>
        <v>9.0285301552907191E-2</v>
      </c>
      <c r="BS799" s="130">
        <f t="shared" ref="BS799" si="15396">K799/K808</f>
        <v>3.6286019210245463E-2</v>
      </c>
      <c r="BT799" s="131">
        <f t="shared" ref="BT799" si="15397">L799/L808</f>
        <v>0.11366825708672466</v>
      </c>
      <c r="BU799" s="129">
        <f t="shared" ref="BU799" si="15398">M799/M808</f>
        <v>3.0600387346675275E-2</v>
      </c>
      <c r="BV799" s="133">
        <f t="shared" ref="BV799" si="15399">N799/N808</f>
        <v>8.7326067585166908E-2</v>
      </c>
      <c r="BW799" s="134">
        <f t="shared" ref="BW799" si="15400">O799/O808</f>
        <v>5.9176077219102896E-2</v>
      </c>
      <c r="BX799" s="129">
        <f t="shared" ref="BX799" si="15401">P799/P808</f>
        <v>6.8955929375782016E-2</v>
      </c>
      <c r="BY799" s="130">
        <f t="shared" ref="BY799" si="15402">Q799/Q808</f>
        <v>8.5082736478142754E-2</v>
      </c>
      <c r="BZ799" s="131">
        <f t="shared" ref="BZ799" si="15403">R799/R808</f>
        <v>5.726212137429091E-2</v>
      </c>
      <c r="CA799" s="132">
        <f t="shared" ref="CA799" si="15404">S799/S808</f>
        <v>8.2225748859353298E-2</v>
      </c>
      <c r="CB799" s="129">
        <f t="shared" ref="CB799" si="15405">T799/T808</f>
        <v>9.2893116955791832E-2</v>
      </c>
      <c r="CC799" s="130">
        <f t="shared" ref="CC799" si="15406">U799/U808</f>
        <v>2.0927369716864999E-2</v>
      </c>
      <c r="CD799" s="131">
        <f t="shared" ref="CD799" si="15407">V799/V808</f>
        <v>0.12244612370556955</v>
      </c>
      <c r="CE799" s="132">
        <f t="shared" ref="CE799" si="15408">W799/W808</f>
        <v>4.8687089715536105E-2</v>
      </c>
      <c r="CF799" s="129">
        <f t="shared" ref="CF799" si="15409">X799/X808</f>
        <v>8.4427767354596617E-2</v>
      </c>
      <c r="CG799" s="130">
        <f t="shared" ref="CG799" si="15410">Y799/Y808</f>
        <v>4.7730165464573614E-2</v>
      </c>
      <c r="CH799" s="131">
        <f t="shared" ref="CH799" si="15411">Z799/Z808</f>
        <v>5.4715424800659884E-2</v>
      </c>
      <c r="CI799" s="129">
        <f t="shared" ref="CI799" si="15412">AA799/AA808</f>
        <v>6.7337410403103828E-2</v>
      </c>
      <c r="CJ799" s="135">
        <f t="shared" ref="CJ799" si="15413">AB799/AB808</f>
        <v>6.9549488841403398E-2</v>
      </c>
      <c r="CK799" s="136">
        <f t="shared" ref="CK799" si="15414">AC799/AC808</f>
        <v>7.4848304474906938E-2</v>
      </c>
    </row>
    <row r="800" spans="1:89" x14ac:dyDescent="0.2">
      <c r="A800" s="146" t="s">
        <v>32</v>
      </c>
      <c r="B800" s="203">
        <v>507</v>
      </c>
      <c r="C800" s="197">
        <v>733</v>
      </c>
      <c r="D800" s="198">
        <v>131</v>
      </c>
      <c r="E800" s="199">
        <v>340</v>
      </c>
      <c r="F800" s="196">
        <v>359</v>
      </c>
      <c r="G800" s="200">
        <v>1064</v>
      </c>
      <c r="H800" s="198">
        <v>647</v>
      </c>
      <c r="I800" s="199">
        <v>1192</v>
      </c>
      <c r="J800" s="196">
        <v>191</v>
      </c>
      <c r="K800" s="197">
        <v>62</v>
      </c>
      <c r="L800" s="198">
        <v>677</v>
      </c>
      <c r="M800" s="196">
        <v>262</v>
      </c>
      <c r="N800" s="201">
        <v>971</v>
      </c>
      <c r="O800" s="204">
        <v>894</v>
      </c>
      <c r="P800" s="196">
        <v>380</v>
      </c>
      <c r="Q800" s="197">
        <v>549</v>
      </c>
      <c r="R800" s="198">
        <v>429</v>
      </c>
      <c r="S800" s="199">
        <v>694</v>
      </c>
      <c r="T800" s="196">
        <v>81</v>
      </c>
      <c r="U800" s="200">
        <v>60</v>
      </c>
      <c r="V800" s="198">
        <v>658</v>
      </c>
      <c r="W800" s="205">
        <v>356</v>
      </c>
      <c r="X800" s="196">
        <v>293</v>
      </c>
      <c r="Y800" s="200">
        <v>260</v>
      </c>
      <c r="Z800" s="198">
        <v>605</v>
      </c>
      <c r="AA800" s="196">
        <v>812</v>
      </c>
      <c r="AB800" s="172">
        <f t="shared" si="15004"/>
        <v>5929</v>
      </c>
      <c r="AC800" s="173">
        <f t="shared" si="15005"/>
        <v>7278</v>
      </c>
      <c r="BI800" s="146" t="s">
        <v>32</v>
      </c>
      <c r="BJ800" s="129">
        <f>B800/B808</f>
        <v>5.240851767624561E-2</v>
      </c>
      <c r="BK800" s="130">
        <f t="shared" ref="BK800" si="15415">C800/C808</f>
        <v>8.582133239667486E-2</v>
      </c>
      <c r="BL800" s="131">
        <f t="shared" ref="BL800" si="15416">D800/D808</f>
        <v>2.6696555940493173E-2</v>
      </c>
      <c r="BM800" s="132">
        <f t="shared" ref="BM800" si="15417">E800/E808</f>
        <v>8.2785488190893597E-2</v>
      </c>
      <c r="BN800" s="129">
        <f t="shared" ref="BN800" si="15418">F800/F808</f>
        <v>2.8341359437909528E-2</v>
      </c>
      <c r="BO800" s="130">
        <f t="shared" ref="BO800" si="15419">G800/G808</f>
        <v>0.10960032962505151</v>
      </c>
      <c r="BP800" s="131">
        <f t="shared" ref="BP800" si="15420">H800/H808</f>
        <v>4.5870258773484579E-2</v>
      </c>
      <c r="BQ800" s="132">
        <f t="shared" ref="BQ800" si="15421">I800/I808</f>
        <v>8.4419263456090646E-2</v>
      </c>
      <c r="BR800" s="129">
        <f t="shared" ref="BR800" si="15422">J800/J808</f>
        <v>6.8977970386421089E-2</v>
      </c>
      <c r="BS800" s="130">
        <f t="shared" ref="BS800" si="15423">K800/K808</f>
        <v>2.2056207755247245E-2</v>
      </c>
      <c r="BT800" s="131">
        <f t="shared" ref="BT800" si="15424">L800/L808</f>
        <v>9.5004209935447656E-2</v>
      </c>
      <c r="BU800" s="129">
        <f t="shared" ref="BU800" si="15425">M800/M808</f>
        <v>3.3828276307295027E-2</v>
      </c>
      <c r="BV800" s="133">
        <f t="shared" ref="BV800" si="15426">N800/N808</f>
        <v>6.6556994996230037E-2</v>
      </c>
      <c r="BW800" s="134">
        <f t="shared" ref="BW800" si="15427">O800/O808</f>
        <v>5.6400227115008514E-2</v>
      </c>
      <c r="BX800" s="129">
        <f t="shared" ref="BX800" si="15428">P800/P808</f>
        <v>5.2829139441123316E-2</v>
      </c>
      <c r="BY800" s="130">
        <f t="shared" ref="BY800" si="15429">Q800/Q808</f>
        <v>6.7794517164732032E-2</v>
      </c>
      <c r="BZ800" s="131">
        <f t="shared" ref="BZ800" si="15430">R800/R808</f>
        <v>4.5916729102001501E-2</v>
      </c>
      <c r="CA800" s="132">
        <f t="shared" ref="CA800" si="15431">S800/S808</f>
        <v>6.8835548502281296E-2</v>
      </c>
      <c r="CB800" s="129">
        <f t="shared" ref="CB800" si="15432">T800/T808</f>
        <v>4.5327364297705654E-2</v>
      </c>
      <c r="CC800" s="130">
        <f t="shared" ref="CC800" si="15433">U800/U808</f>
        <v>2.4620434961017644E-2</v>
      </c>
      <c r="CD800" s="131">
        <f t="shared" ref="CD800" si="15434">V800/V808</f>
        <v>9.2079485026588304E-2</v>
      </c>
      <c r="CE800" s="132">
        <f t="shared" ref="CE800" si="15435">W800/W808</f>
        <v>3.8949671772428883E-2</v>
      </c>
      <c r="CF800" s="129">
        <f t="shared" ref="CF800" si="15436">X800/X808</f>
        <v>4.228604416221677E-2</v>
      </c>
      <c r="CG800" s="130">
        <f t="shared" ref="CG800" si="15437">Y800/Y808</f>
        <v>5.5154857870173948E-2</v>
      </c>
      <c r="CH800" s="131">
        <f t="shared" ref="CH800" si="15438">Z800/Z808</f>
        <v>4.1586472367335717E-2</v>
      </c>
      <c r="CI800" s="129">
        <f t="shared" ref="CI800" si="15439">AA800/AA808</f>
        <v>5.3396462155586244E-2</v>
      </c>
      <c r="CJ800" s="135">
        <f t="shared" ref="CJ800" si="15440">AB800/AB808</f>
        <v>5.2569979518189799E-2</v>
      </c>
      <c r="CK800" s="136">
        <f t="shared" ref="CK800" si="15441">AC800/AC808</f>
        <v>6.4658274180222283E-2</v>
      </c>
    </row>
    <row r="801" spans="1:89" x14ac:dyDescent="0.2">
      <c r="A801" s="137" t="s">
        <v>33</v>
      </c>
      <c r="B801" s="206">
        <v>132</v>
      </c>
      <c r="C801" s="190">
        <v>176</v>
      </c>
      <c r="D801" s="191">
        <v>72</v>
      </c>
      <c r="E801" s="192">
        <v>114</v>
      </c>
      <c r="F801" s="189">
        <v>278</v>
      </c>
      <c r="G801" s="193">
        <v>351</v>
      </c>
      <c r="H801" s="191">
        <v>320</v>
      </c>
      <c r="I801" s="192">
        <v>392</v>
      </c>
      <c r="J801" s="189">
        <v>68</v>
      </c>
      <c r="K801" s="190">
        <v>27</v>
      </c>
      <c r="L801" s="191">
        <v>189</v>
      </c>
      <c r="M801" s="189">
        <v>209</v>
      </c>
      <c r="N801" s="194">
        <v>248</v>
      </c>
      <c r="O801" s="207">
        <v>545</v>
      </c>
      <c r="P801" s="189">
        <v>172</v>
      </c>
      <c r="Q801" s="190">
        <v>244</v>
      </c>
      <c r="R801" s="191">
        <v>223</v>
      </c>
      <c r="S801" s="192">
        <v>257</v>
      </c>
      <c r="T801" s="189">
        <v>27</v>
      </c>
      <c r="U801" s="193">
        <v>64</v>
      </c>
      <c r="V801" s="191">
        <v>170</v>
      </c>
      <c r="W801" s="208">
        <v>209</v>
      </c>
      <c r="X801" s="189">
        <v>126</v>
      </c>
      <c r="Y801" s="193">
        <v>180</v>
      </c>
      <c r="Z801" s="191">
        <v>348</v>
      </c>
      <c r="AA801" s="189">
        <v>290</v>
      </c>
      <c r="AB801" s="172">
        <f t="shared" si="15004"/>
        <v>2373</v>
      </c>
      <c r="AC801" s="173">
        <f t="shared" si="15005"/>
        <v>3058</v>
      </c>
      <c r="BI801" s="137" t="s">
        <v>33</v>
      </c>
      <c r="BJ801" s="129">
        <f>B801/B808</f>
        <v>1.3644821170146785E-2</v>
      </c>
      <c r="BK801" s="130">
        <f t="shared" ref="BK801" si="15442">C801/C808</f>
        <v>2.0606486359911018E-2</v>
      </c>
      <c r="BL801" s="131">
        <f t="shared" ref="BL801" si="15443">D801/D808</f>
        <v>1.4672916242103118E-2</v>
      </c>
      <c r="BM801" s="132">
        <f t="shared" ref="BM801" si="15444">E801/E808</f>
        <v>2.7757487216946677E-2</v>
      </c>
      <c r="BN801" s="129">
        <f t="shared" ref="BN801" si="15445">F801/F808</f>
        <v>2.1946790873924371E-2</v>
      </c>
      <c r="BO801" s="130">
        <f t="shared" ref="BO801" si="15446">G801/G808</f>
        <v>3.6155747836835603E-2</v>
      </c>
      <c r="BP801" s="131">
        <f t="shared" ref="BP801" si="15447">H801/H808</f>
        <v>2.2686990428925913E-2</v>
      </c>
      <c r="BQ801" s="132">
        <f t="shared" ref="BQ801" si="15448">I801/I808</f>
        <v>2.7762039660056657E-2</v>
      </c>
      <c r="BR801" s="129">
        <f t="shared" ref="BR801" si="15449">J801/J808</f>
        <v>2.4557602022390754E-2</v>
      </c>
      <c r="BS801" s="130">
        <f t="shared" ref="BS801" si="15450">K801/K808</f>
        <v>9.6051227321237997E-3</v>
      </c>
      <c r="BT801" s="131">
        <f t="shared" ref="BT801" si="15451">L801/L808</f>
        <v>2.6522593320235755E-2</v>
      </c>
      <c r="BU801" s="129">
        <f t="shared" ref="BU801" si="15452">M801/M808</f>
        <v>2.6985151710781148E-2</v>
      </c>
      <c r="BV801" s="133">
        <f t="shared" ref="BV801" si="15453">N801/N808</f>
        <v>1.6999108917677704E-2</v>
      </c>
      <c r="BW801" s="134">
        <f t="shared" ref="BW801" si="15454">O801/O808</f>
        <v>3.4382688789350829E-2</v>
      </c>
      <c r="BX801" s="129">
        <f t="shared" ref="BX801" si="15455">P801/P808</f>
        <v>2.3912136799666341E-2</v>
      </c>
      <c r="BY801" s="130">
        <f t="shared" ref="BY801" si="15456">Q801/Q808</f>
        <v>3.0130896517658681E-2</v>
      </c>
      <c r="BZ801" s="131">
        <f t="shared" ref="BZ801" si="15457">R801/R808</f>
        <v>2.3868136572835277E-2</v>
      </c>
      <c r="CA801" s="132">
        <f t="shared" ref="CA801" si="15458">S801/S808</f>
        <v>2.5490974013092641E-2</v>
      </c>
      <c r="CB801" s="129">
        <f t="shared" ref="CB801" si="15459">T801/T808</f>
        <v>1.510912143256855E-2</v>
      </c>
      <c r="CC801" s="130">
        <f t="shared" ref="CC801" si="15460">U801/U808</f>
        <v>2.6261797291752154E-2</v>
      </c>
      <c r="CD801" s="131">
        <f t="shared" ref="CD801" si="15461">V801/V808</f>
        <v>2.3789532605653512E-2</v>
      </c>
      <c r="CE801" s="132">
        <f t="shared" ref="CE801" si="15462">W801/W808</f>
        <v>2.2866520787746172E-2</v>
      </c>
      <c r="CF801" s="129">
        <f t="shared" ref="CF801" si="15463">X801/X808</f>
        <v>1.8184442199451579E-2</v>
      </c>
      <c r="CG801" s="130">
        <f t="shared" ref="CG801" si="15464">Y801/Y808</f>
        <v>3.8184132371658887E-2</v>
      </c>
      <c r="CH801" s="131">
        <f t="shared" ref="CH801" si="15465">Z801/Z808</f>
        <v>2.3920813857574923E-2</v>
      </c>
      <c r="CI801" s="129">
        <f t="shared" ref="CI801" si="15466">AA801/AA808</f>
        <v>1.9070165055566517E-2</v>
      </c>
      <c r="CJ801" s="135">
        <f t="shared" ref="CJ801" si="15467">AB801/AB808</f>
        <v>2.1040405025580095E-2</v>
      </c>
      <c r="CK801" s="136">
        <f t="shared" ref="CK801" si="15468">AC801/AC808</f>
        <v>2.7167491404660585E-2</v>
      </c>
    </row>
    <row r="802" spans="1:89" x14ac:dyDescent="0.2">
      <c r="A802" s="146" t="s">
        <v>34</v>
      </c>
      <c r="B802" s="203">
        <v>18</v>
      </c>
      <c r="C802" s="197">
        <v>85</v>
      </c>
      <c r="D802" s="198">
        <v>30</v>
      </c>
      <c r="E802" s="199">
        <v>58</v>
      </c>
      <c r="F802" s="196">
        <v>65</v>
      </c>
      <c r="G802" s="200">
        <v>114</v>
      </c>
      <c r="H802" s="198">
        <v>97</v>
      </c>
      <c r="I802" s="199">
        <v>112</v>
      </c>
      <c r="J802" s="196">
        <v>10</v>
      </c>
      <c r="K802" s="197">
        <v>7</v>
      </c>
      <c r="L802" s="198">
        <v>60</v>
      </c>
      <c r="M802" s="196">
        <v>80</v>
      </c>
      <c r="N802" s="201">
        <v>104</v>
      </c>
      <c r="O802" s="204">
        <v>178</v>
      </c>
      <c r="P802" s="196">
        <v>89</v>
      </c>
      <c r="Q802" s="197">
        <v>98</v>
      </c>
      <c r="R802" s="198">
        <v>72</v>
      </c>
      <c r="S802" s="199">
        <v>65</v>
      </c>
      <c r="T802" s="196">
        <v>23</v>
      </c>
      <c r="U802" s="200">
        <v>48</v>
      </c>
      <c r="V802" s="198">
        <v>67</v>
      </c>
      <c r="W802" s="205">
        <v>124</v>
      </c>
      <c r="X802" s="196">
        <v>39</v>
      </c>
      <c r="Y802" s="200">
        <v>113</v>
      </c>
      <c r="Z802" s="198">
        <v>164</v>
      </c>
      <c r="AA802" s="196">
        <v>123</v>
      </c>
      <c r="AB802" s="172">
        <f t="shared" si="15004"/>
        <v>838</v>
      </c>
      <c r="AC802" s="173">
        <f t="shared" si="15005"/>
        <v>1205</v>
      </c>
      <c r="BI802" s="146" t="s">
        <v>34</v>
      </c>
      <c r="BJ802" s="129">
        <f>B802/B808</f>
        <v>1.8606574322927434E-3</v>
      </c>
      <c r="BK802" s="130">
        <f t="shared" ref="BK802" si="15469">C802/C808</f>
        <v>9.9519962533661157E-3</v>
      </c>
      <c r="BL802" s="131">
        <f t="shared" ref="BL802" si="15470">D802/D808</f>
        <v>6.1137151008762991E-3</v>
      </c>
      <c r="BM802" s="132">
        <f t="shared" ref="BM802" si="15471">E802/E808</f>
        <v>1.4122230338446555E-2</v>
      </c>
      <c r="BN802" s="129">
        <f t="shared" ref="BN802" si="15472">F802/F808</f>
        <v>5.1314439093708064E-3</v>
      </c>
      <c r="BO802" s="130">
        <f t="shared" ref="BO802" si="15473">G802/G808</f>
        <v>1.1742892459826947E-2</v>
      </c>
      <c r="BP802" s="131">
        <f t="shared" ref="BP802" si="15474">H802/H808</f>
        <v>6.8769939737681673E-3</v>
      </c>
      <c r="BQ802" s="132">
        <f t="shared" ref="BQ802" si="15475">I802/I808</f>
        <v>7.9320113314447598E-3</v>
      </c>
      <c r="BR802" s="129">
        <f t="shared" ref="BR802" si="15476">J802/J808</f>
        <v>3.6114120621162874E-3</v>
      </c>
      <c r="BS802" s="130">
        <f t="shared" ref="BS802" si="15477">K802/K808</f>
        <v>2.4902170046246885E-3</v>
      </c>
      <c r="BT802" s="131">
        <f t="shared" ref="BT802" si="15478">L802/L808</f>
        <v>8.4198708953129378E-3</v>
      </c>
      <c r="BU802" s="129">
        <f t="shared" ref="BU802" si="15479">M802/M808</f>
        <v>1.0329244673983214E-2</v>
      </c>
      <c r="BV802" s="133">
        <f t="shared" ref="BV802" si="15480">N802/N808</f>
        <v>7.128658578380972E-3</v>
      </c>
      <c r="BW802" s="134">
        <f t="shared" ref="BW802" si="15481">O802/O808</f>
        <v>1.1229575421109078E-2</v>
      </c>
      <c r="BX802" s="129">
        <f t="shared" ref="BX802" si="15482">P802/P808</f>
        <v>1.2373140553315724E-2</v>
      </c>
      <c r="BY802" s="130">
        <f t="shared" ref="BY802" si="15483">Q802/Q808</f>
        <v>1.2101753519387503E-2</v>
      </c>
      <c r="BZ802" s="131">
        <f t="shared" ref="BZ802" si="15484">R802/R808</f>
        <v>7.7063041849513006E-3</v>
      </c>
      <c r="CA802" s="132">
        <f t="shared" ref="CA802" si="15485">S802/S808</f>
        <v>6.4471335052568935E-3</v>
      </c>
      <c r="CB802" s="129">
        <f t="shared" ref="CB802" si="15486">T802/T808</f>
        <v>1.2870733072188025E-2</v>
      </c>
      <c r="CC802" s="130">
        <f t="shared" ref="CC802" si="15487">U802/U808</f>
        <v>1.9696347968814115E-2</v>
      </c>
      <c r="CD802" s="131">
        <f t="shared" ref="CD802" si="15488">V802/V808</f>
        <v>9.3758746151693263E-3</v>
      </c>
      <c r="CE802" s="132">
        <f t="shared" ref="CE802" si="15489">W802/W808</f>
        <v>1.3566739606126914E-2</v>
      </c>
      <c r="CF802" s="129">
        <f t="shared" ref="CF802" si="15490">X802/X808</f>
        <v>5.6285178236397749E-3</v>
      </c>
      <c r="CG802" s="130">
        <f t="shared" ref="CG802" si="15491">Y802/Y808</f>
        <v>2.3971149766652523E-2</v>
      </c>
      <c r="CH802" s="131">
        <f t="shared" ref="CH802" si="15492">Z802/Z808</f>
        <v>1.1273027220236459E-2</v>
      </c>
      <c r="CI802" s="129">
        <f t="shared" ref="CI802" si="15493">AA802/AA808</f>
        <v>8.0883803511540737E-3</v>
      </c>
      <c r="CJ802" s="135">
        <f t="shared" ref="CJ802" si="15494">AB802/AB808</f>
        <v>7.4301978135002614E-3</v>
      </c>
      <c r="CK802" s="136">
        <f t="shared" ref="CK802" si="15495">AC802/AC808</f>
        <v>1.070530645605494E-2</v>
      </c>
    </row>
    <row r="803" spans="1:89" x14ac:dyDescent="0.2">
      <c r="A803" s="137" t="s">
        <v>35</v>
      </c>
      <c r="B803" s="206">
        <v>0</v>
      </c>
      <c r="C803" s="190">
        <v>20</v>
      </c>
      <c r="D803" s="191">
        <v>0</v>
      </c>
      <c r="E803" s="192">
        <v>26</v>
      </c>
      <c r="F803" s="189">
        <v>0</v>
      </c>
      <c r="G803" s="193">
        <v>26</v>
      </c>
      <c r="H803" s="191">
        <v>11</v>
      </c>
      <c r="I803" s="192">
        <v>32</v>
      </c>
      <c r="J803" s="189">
        <v>2</v>
      </c>
      <c r="K803" s="190">
        <v>2</v>
      </c>
      <c r="L803" s="191">
        <v>14</v>
      </c>
      <c r="M803" s="189">
        <v>4</v>
      </c>
      <c r="N803" s="194">
        <v>15</v>
      </c>
      <c r="O803" s="207">
        <v>7</v>
      </c>
      <c r="P803" s="189">
        <v>9</v>
      </c>
      <c r="Q803" s="190">
        <v>2</v>
      </c>
      <c r="R803" s="191">
        <v>4</v>
      </c>
      <c r="S803" s="192">
        <v>8</v>
      </c>
      <c r="T803" s="189">
        <v>4</v>
      </c>
      <c r="U803" s="193">
        <v>0</v>
      </c>
      <c r="V803" s="191">
        <v>1</v>
      </c>
      <c r="W803" s="208">
        <v>4</v>
      </c>
      <c r="X803" s="189">
        <v>5</v>
      </c>
      <c r="Y803" s="193">
        <v>6</v>
      </c>
      <c r="Z803" s="191">
        <v>6</v>
      </c>
      <c r="AA803" s="189">
        <v>8</v>
      </c>
      <c r="AB803" s="172">
        <f t="shared" si="15004"/>
        <v>71</v>
      </c>
      <c r="AC803" s="173">
        <f t="shared" si="15005"/>
        <v>145</v>
      </c>
      <c r="BI803" s="137" t="s">
        <v>35</v>
      </c>
      <c r="BJ803" s="129">
        <f>B803/B808</f>
        <v>0</v>
      </c>
      <c r="BK803" s="130">
        <f t="shared" ref="BK803" si="15496">C803/C808</f>
        <v>2.3416461772626158E-3</v>
      </c>
      <c r="BL803" s="131">
        <f t="shared" ref="BL803" si="15497">D803/D808</f>
        <v>0</v>
      </c>
      <c r="BM803" s="132">
        <f t="shared" ref="BM803" si="15498">E803/E808</f>
        <v>6.3306549793036276E-3</v>
      </c>
      <c r="BN803" s="129">
        <f t="shared" ref="BN803" si="15499">F803/F808</f>
        <v>0</v>
      </c>
      <c r="BO803" s="130">
        <f t="shared" ref="BO803" si="15500">G803/G808</f>
        <v>2.6782035434693035E-3</v>
      </c>
      <c r="BP803" s="131">
        <f t="shared" ref="BP803" si="15501">H803/H808</f>
        <v>7.7986529599432825E-4</v>
      </c>
      <c r="BQ803" s="132">
        <f t="shared" ref="BQ803" si="15502">I803/I808</f>
        <v>2.2662889518413596E-3</v>
      </c>
      <c r="BR803" s="129">
        <f t="shared" ref="BR803" si="15503">J803/J808</f>
        <v>7.2228241242325753E-4</v>
      </c>
      <c r="BS803" s="130">
        <f t="shared" ref="BS803" si="15504">K803/K808</f>
        <v>7.1149057274991104E-4</v>
      </c>
      <c r="BT803" s="131">
        <f t="shared" ref="BT803" si="15505">L803/L808</f>
        <v>1.9646365422396855E-3</v>
      </c>
      <c r="BU803" s="129">
        <f t="shared" ref="BU803" si="15506">M803/M808</f>
        <v>5.164622336991608E-4</v>
      </c>
      <c r="BV803" s="133">
        <f t="shared" ref="BV803" si="15507">N803/N808</f>
        <v>1.0281719103434094E-3</v>
      </c>
      <c r="BW803" s="134">
        <f t="shared" ref="BW803" si="15508">O803/O808</f>
        <v>4.4161251656046939E-4</v>
      </c>
      <c r="BX803" s="129">
        <f t="shared" ref="BX803" si="15509">P803/P808</f>
        <v>1.2512164604476575E-3</v>
      </c>
      <c r="BY803" s="130">
        <f t="shared" ref="BY803" si="15510">Q803/Q808</f>
        <v>2.4697456162015312E-4</v>
      </c>
      <c r="BZ803" s="131">
        <f t="shared" ref="BZ803" si="15511">R803/R808</f>
        <v>4.2812801027507225E-4</v>
      </c>
      <c r="CA803" s="132">
        <f t="shared" ref="CA803" si="15512">S803/S808</f>
        <v>7.9349335449315612E-4</v>
      </c>
      <c r="CB803" s="129">
        <f t="shared" ref="CB803" si="15513">T803/T808</f>
        <v>2.2383883603805262E-3</v>
      </c>
      <c r="CC803" s="130">
        <f t="shared" ref="CC803" si="15514">U803/U808</f>
        <v>0</v>
      </c>
      <c r="CD803" s="131">
        <f t="shared" ref="CD803" si="15515">V803/V808</f>
        <v>1.3993842709207949E-4</v>
      </c>
      <c r="CE803" s="132">
        <f t="shared" ref="CE803" si="15516">W803/W808</f>
        <v>4.3763676148796501E-4</v>
      </c>
      <c r="CF803" s="129">
        <f t="shared" ref="CF803" si="15517">X803/X808</f>
        <v>7.2160484918458651E-4</v>
      </c>
      <c r="CG803" s="130">
        <f t="shared" ref="CG803" si="15518">Y803/Y808</f>
        <v>1.2728044123886295E-3</v>
      </c>
      <c r="CH803" s="131">
        <f t="shared" ref="CH803" si="15519">Z803/Z808</f>
        <v>4.1242782513060212E-4</v>
      </c>
      <c r="CI803" s="129">
        <f t="shared" ref="CI803" si="15520">AA803/AA808</f>
        <v>5.2607351877424866E-4</v>
      </c>
      <c r="CJ803" s="135">
        <f t="shared" ref="CJ803" si="15521">AB803/AB808</f>
        <v>6.2952749971183599E-4</v>
      </c>
      <c r="CK803" s="136">
        <f t="shared" ref="CK803" si="15522">AC803/AC808</f>
        <v>1.2881904034256981E-3</v>
      </c>
    </row>
    <row r="804" spans="1:89" x14ac:dyDescent="0.2">
      <c r="A804" s="146" t="s">
        <v>36</v>
      </c>
      <c r="B804" s="203">
        <v>0</v>
      </c>
      <c r="C804" s="197">
        <v>1</v>
      </c>
      <c r="D804" s="198">
        <v>0</v>
      </c>
      <c r="E804" s="199">
        <v>3</v>
      </c>
      <c r="F804" s="196">
        <v>0</v>
      </c>
      <c r="G804" s="200">
        <v>0</v>
      </c>
      <c r="H804" s="198">
        <v>0</v>
      </c>
      <c r="I804" s="199">
        <v>1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2">
        <f t="shared" si="15004"/>
        <v>0</v>
      </c>
      <c r="AC804" s="173">
        <f t="shared" si="15005"/>
        <v>5</v>
      </c>
      <c r="BI804" s="146" t="s">
        <v>36</v>
      </c>
      <c r="BJ804" s="129">
        <f>B804/B808</f>
        <v>0</v>
      </c>
      <c r="BK804" s="130">
        <f t="shared" ref="BK804" si="15523">C804/C808</f>
        <v>1.1708230886313078E-4</v>
      </c>
      <c r="BL804" s="131">
        <f t="shared" ref="BL804" si="15524">D804/D808</f>
        <v>0</v>
      </c>
      <c r="BM804" s="132">
        <f t="shared" ref="BM804" si="15525">E804/E808</f>
        <v>7.3046018991964939E-4</v>
      </c>
      <c r="BN804" s="129">
        <f t="shared" ref="BN804" si="15526">F804/F808</f>
        <v>0</v>
      </c>
      <c r="BO804" s="130">
        <f t="shared" ref="BO804" si="15527">G804/G808</f>
        <v>0</v>
      </c>
      <c r="BP804" s="131">
        <f t="shared" ref="BP804" si="15528">H804/H808</f>
        <v>0</v>
      </c>
      <c r="BQ804" s="132">
        <f t="shared" ref="BQ804" si="15529">I804/I808</f>
        <v>7.0821529745042488E-5</v>
      </c>
      <c r="BR804" s="129">
        <f t="shared" ref="BR804" si="15530">J804/J808</f>
        <v>0</v>
      </c>
      <c r="BS804" s="130">
        <f t="shared" ref="BS804" si="15531">K804/K808</f>
        <v>0</v>
      </c>
      <c r="BT804" s="131">
        <f t="shared" ref="BT804" si="15532">L804/L808</f>
        <v>0</v>
      </c>
      <c r="BU804" s="129">
        <f t="shared" ref="BU804" si="15533">M804/M808</f>
        <v>0</v>
      </c>
      <c r="BV804" s="133">
        <f t="shared" ref="BV804" si="15534">N804/N808</f>
        <v>0</v>
      </c>
      <c r="BW804" s="134">
        <f t="shared" ref="BW804" si="15535">O804/O808</f>
        <v>0</v>
      </c>
      <c r="BX804" s="129">
        <f t="shared" ref="BX804" si="15536">P804/P808</f>
        <v>0</v>
      </c>
      <c r="BY804" s="130">
        <f t="shared" ref="BY804" si="15537">Q804/Q808</f>
        <v>0</v>
      </c>
      <c r="BZ804" s="131">
        <f t="shared" ref="BZ804" si="15538">R804/R808</f>
        <v>0</v>
      </c>
      <c r="CA804" s="132">
        <f t="shared" ref="CA804" si="15539">S804/S808</f>
        <v>0</v>
      </c>
      <c r="CB804" s="129">
        <f t="shared" ref="CB804" si="15540">T804/T808</f>
        <v>0</v>
      </c>
      <c r="CC804" s="130">
        <f t="shared" ref="CC804" si="15541">U804/U808</f>
        <v>0</v>
      </c>
      <c r="CD804" s="131">
        <f t="shared" ref="CD804" si="15542">V804/V808</f>
        <v>0</v>
      </c>
      <c r="CE804" s="132">
        <f t="shared" ref="CE804" si="15543">W804/W808</f>
        <v>0</v>
      </c>
      <c r="CF804" s="129">
        <f t="shared" ref="CF804" si="15544">X804/X808</f>
        <v>0</v>
      </c>
      <c r="CG804" s="130">
        <f t="shared" ref="CG804" si="15545">Y804/Y808</f>
        <v>0</v>
      </c>
      <c r="CH804" s="131">
        <f t="shared" ref="CH804" si="15546">Z804/Z808</f>
        <v>0</v>
      </c>
      <c r="CI804" s="129">
        <f t="shared" ref="CI804" si="15547">AA804/AA808</f>
        <v>0</v>
      </c>
      <c r="CJ804" s="135">
        <f t="shared" ref="CJ804" si="15548">AB804/AB808</f>
        <v>0</v>
      </c>
      <c r="CK804" s="136">
        <f t="shared" ref="CK804" si="15549">AC804/AC808</f>
        <v>4.4420358738817174E-5</v>
      </c>
    </row>
    <row r="805" spans="1:89" x14ac:dyDescent="0.2">
      <c r="A805" s="137" t="s">
        <v>37</v>
      </c>
      <c r="B805" s="59">
        <v>0</v>
      </c>
      <c r="C805" s="60">
        <v>0</v>
      </c>
      <c r="D805" s="139">
        <v>0</v>
      </c>
      <c r="E805" s="140">
        <v>0</v>
      </c>
      <c r="F805" s="138">
        <v>0</v>
      </c>
      <c r="G805" s="141">
        <v>0</v>
      </c>
      <c r="H805" s="139">
        <v>0</v>
      </c>
      <c r="I805" s="140">
        <v>0</v>
      </c>
      <c r="J805" s="138">
        <v>0</v>
      </c>
      <c r="K805" s="141">
        <v>0</v>
      </c>
      <c r="L805" s="139">
        <v>0</v>
      </c>
      <c r="M805" s="138">
        <v>0</v>
      </c>
      <c r="N805" s="142">
        <v>0</v>
      </c>
      <c r="O805" s="143">
        <v>0</v>
      </c>
      <c r="P805" s="138">
        <v>0</v>
      </c>
      <c r="Q805" s="141">
        <v>0</v>
      </c>
      <c r="R805" s="139"/>
      <c r="S805" s="140">
        <v>0</v>
      </c>
      <c r="T805" s="138">
        <v>0</v>
      </c>
      <c r="U805" s="141">
        <v>0</v>
      </c>
      <c r="V805" s="139">
        <v>0</v>
      </c>
      <c r="W805" s="140">
        <v>0</v>
      </c>
      <c r="X805" s="138">
        <v>0</v>
      </c>
      <c r="Y805" s="141">
        <v>0</v>
      </c>
      <c r="Z805" s="144">
        <v>0</v>
      </c>
      <c r="AA805" s="145">
        <v>0</v>
      </c>
      <c r="AB805" s="172">
        <f t="shared" si="15004"/>
        <v>0</v>
      </c>
      <c r="AC805" s="173">
        <f t="shared" si="15005"/>
        <v>0</v>
      </c>
      <c r="BI805" s="137" t="s">
        <v>37</v>
      </c>
      <c r="BJ805" s="129">
        <f>B805/B808</f>
        <v>0</v>
      </c>
      <c r="BK805" s="130">
        <f t="shared" ref="BK805" si="15550">C805/C808</f>
        <v>0</v>
      </c>
      <c r="BL805" s="131">
        <f t="shared" ref="BL805" si="15551">D805/D808</f>
        <v>0</v>
      </c>
      <c r="BM805" s="132">
        <f t="shared" ref="BM805" si="15552">E805/E808</f>
        <v>0</v>
      </c>
      <c r="BN805" s="129">
        <f t="shared" ref="BN805" si="15553">F805/F808</f>
        <v>0</v>
      </c>
      <c r="BO805" s="130">
        <f t="shared" ref="BO805" si="15554">G805/G808</f>
        <v>0</v>
      </c>
      <c r="BP805" s="131">
        <f t="shared" ref="BP805" si="15555">H805/H808</f>
        <v>0</v>
      </c>
      <c r="BQ805" s="132">
        <f t="shared" ref="BQ805" si="15556">I805/I808</f>
        <v>0</v>
      </c>
      <c r="BR805" s="129">
        <f t="shared" ref="BR805" si="15557">J805/J808</f>
        <v>0</v>
      </c>
      <c r="BS805" s="130">
        <f t="shared" ref="BS805" si="15558">K805/K808</f>
        <v>0</v>
      </c>
      <c r="BT805" s="131">
        <f t="shared" ref="BT805" si="15559">L805/L808</f>
        <v>0</v>
      </c>
      <c r="BU805" s="129">
        <f t="shared" ref="BU805" si="15560">M805/M808</f>
        <v>0</v>
      </c>
      <c r="BV805" s="133">
        <f t="shared" ref="BV805" si="15561">N805/N808</f>
        <v>0</v>
      </c>
      <c r="BW805" s="134">
        <f t="shared" ref="BW805" si="15562">O805/O808</f>
        <v>0</v>
      </c>
      <c r="BX805" s="129">
        <f t="shared" ref="BX805" si="15563">P805/P808</f>
        <v>0</v>
      </c>
      <c r="BY805" s="130">
        <f t="shared" ref="BY805" si="15564">Q805/Q808</f>
        <v>0</v>
      </c>
      <c r="BZ805" s="131">
        <f t="shared" ref="BZ805" si="15565">R805/R808</f>
        <v>0</v>
      </c>
      <c r="CA805" s="132">
        <f t="shared" ref="CA805" si="15566">S805/S808</f>
        <v>0</v>
      </c>
      <c r="CB805" s="129">
        <f t="shared" ref="CB805" si="15567">T805/T808</f>
        <v>0</v>
      </c>
      <c r="CC805" s="130">
        <f t="shared" ref="CC805" si="15568">U805/U808</f>
        <v>0</v>
      </c>
      <c r="CD805" s="131">
        <f t="shared" ref="CD805" si="15569">V805/V808</f>
        <v>0</v>
      </c>
      <c r="CE805" s="132">
        <f t="shared" ref="CE805" si="15570">W805/W808</f>
        <v>0</v>
      </c>
      <c r="CF805" s="129">
        <f t="shared" ref="CF805" si="15571">X805/X808</f>
        <v>0</v>
      </c>
      <c r="CG805" s="130">
        <f t="shared" ref="CG805" si="15572">Y805/Y808</f>
        <v>0</v>
      </c>
      <c r="CH805" s="131">
        <f t="shared" ref="CH805" si="15573">Z805/Z808</f>
        <v>0</v>
      </c>
      <c r="CI805" s="129">
        <f t="shared" ref="CI805" si="15574">AA805/AA808</f>
        <v>0</v>
      </c>
      <c r="CJ805" s="135">
        <f t="shared" ref="CJ805" si="15575">AB805/AB808</f>
        <v>0</v>
      </c>
      <c r="CK805" s="136">
        <f t="shared" ref="CK805" si="15576">AC805/AC808</f>
        <v>0</v>
      </c>
    </row>
    <row r="806" spans="1:89" x14ac:dyDescent="0.2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004"/>
        <v>0</v>
      </c>
      <c r="AC806" s="173">
        <f t="shared" si="15005"/>
        <v>0</v>
      </c>
      <c r="BI806" s="146" t="s">
        <v>38</v>
      </c>
      <c r="BJ806" s="129">
        <f>B806/B808</f>
        <v>0</v>
      </c>
      <c r="BK806" s="130">
        <f t="shared" ref="BK806" si="15577">C806/C808</f>
        <v>0</v>
      </c>
      <c r="BL806" s="131">
        <f t="shared" ref="BL806" si="15578">D806/D808</f>
        <v>0</v>
      </c>
      <c r="BM806" s="132">
        <f t="shared" ref="BM806" si="15579">E806/E808</f>
        <v>0</v>
      </c>
      <c r="BN806" s="129">
        <f t="shared" ref="BN806" si="15580">F806/F808</f>
        <v>0</v>
      </c>
      <c r="BO806" s="130">
        <f t="shared" ref="BO806" si="15581">G806/G808</f>
        <v>0</v>
      </c>
      <c r="BP806" s="131">
        <f t="shared" ref="BP806" si="15582">H806/H808</f>
        <v>0</v>
      </c>
      <c r="BQ806" s="132">
        <f t="shared" ref="BQ806" si="15583">I806/I808</f>
        <v>0</v>
      </c>
      <c r="BR806" s="129">
        <f t="shared" ref="BR806" si="15584">J806/J808</f>
        <v>0</v>
      </c>
      <c r="BS806" s="130">
        <f t="shared" ref="BS806" si="15585">K806/K808</f>
        <v>0</v>
      </c>
      <c r="BT806" s="131">
        <f t="shared" ref="BT806" si="15586">L806/L808</f>
        <v>0</v>
      </c>
      <c r="BU806" s="129">
        <f t="shared" ref="BU806" si="15587">M806/M808</f>
        <v>0</v>
      </c>
      <c r="BV806" s="133">
        <f t="shared" ref="BV806" si="15588">N806/N808</f>
        <v>0</v>
      </c>
      <c r="BW806" s="134">
        <f t="shared" ref="BW806" si="15589">O806/O808</f>
        <v>0</v>
      </c>
      <c r="BX806" s="129">
        <f t="shared" ref="BX806" si="15590">P806/P808</f>
        <v>0</v>
      </c>
      <c r="BY806" s="130">
        <f t="shared" ref="BY806" si="15591">Q806/Q808</f>
        <v>0</v>
      </c>
      <c r="BZ806" s="131">
        <f t="shared" ref="BZ806" si="15592">R806/R808</f>
        <v>0</v>
      </c>
      <c r="CA806" s="132">
        <f t="shared" ref="CA806" si="15593">S806/S808</f>
        <v>0</v>
      </c>
      <c r="CB806" s="129">
        <f t="shared" ref="CB806" si="15594">T806/T808</f>
        <v>0</v>
      </c>
      <c r="CC806" s="130">
        <f t="shared" ref="CC806" si="15595">U806/U808</f>
        <v>0</v>
      </c>
      <c r="CD806" s="131">
        <f t="shared" ref="CD806" si="15596">V806/V808</f>
        <v>0</v>
      </c>
      <c r="CE806" s="132">
        <f t="shared" ref="CE806" si="15597">W806/W808</f>
        <v>0</v>
      </c>
      <c r="CF806" s="129">
        <f t="shared" ref="CF806" si="15598">X806/X808</f>
        <v>0</v>
      </c>
      <c r="CG806" s="130">
        <f t="shared" ref="CG806" si="15599">Y806/Y808</f>
        <v>0</v>
      </c>
      <c r="CH806" s="131">
        <f t="shared" ref="CH806" si="15600">Z806/Z808</f>
        <v>0</v>
      </c>
      <c r="CI806" s="129">
        <f t="shared" ref="CI806" si="15601">AA806/AA808</f>
        <v>0</v>
      </c>
      <c r="CJ806" s="135">
        <f t="shared" ref="CJ806" si="15602">AB806/AB808</f>
        <v>0</v>
      </c>
      <c r="CK806" s="136">
        <f t="shared" ref="CK806" si="15603">AC806/AC808</f>
        <v>0</v>
      </c>
    </row>
    <row r="807" spans="1:89" ht="13.5" thickBot="1" x14ac:dyDescent="0.25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004"/>
        <v>0</v>
      </c>
      <c r="AC807" s="173">
        <f t="shared" si="15005"/>
        <v>0</v>
      </c>
      <c r="BI807" s="137" t="s">
        <v>39</v>
      </c>
      <c r="BJ807" s="129">
        <f>B807/B808</f>
        <v>0</v>
      </c>
      <c r="BK807" s="130">
        <f t="shared" ref="BK807" si="15604">C807/C808</f>
        <v>0</v>
      </c>
      <c r="BL807" s="131">
        <f t="shared" ref="BL807" si="15605">D807/D808</f>
        <v>0</v>
      </c>
      <c r="BM807" s="132">
        <f t="shared" ref="BM807" si="15606">E807/E808</f>
        <v>0</v>
      </c>
      <c r="BN807" s="129">
        <f t="shared" ref="BN807" si="15607">F807/F808</f>
        <v>0</v>
      </c>
      <c r="BO807" s="130">
        <f t="shared" ref="BO807" si="15608">G807/G808</f>
        <v>0</v>
      </c>
      <c r="BP807" s="131">
        <f t="shared" ref="BP807" si="15609">H807/H808</f>
        <v>0</v>
      </c>
      <c r="BQ807" s="132">
        <f t="shared" ref="BQ807" si="15610">I807/I808</f>
        <v>0</v>
      </c>
      <c r="BR807" s="129">
        <f t="shared" ref="BR807" si="15611">J807/J808</f>
        <v>0</v>
      </c>
      <c r="BS807" s="130">
        <f t="shared" ref="BS807" si="15612">K807/K808</f>
        <v>0</v>
      </c>
      <c r="BT807" s="131">
        <f t="shared" ref="BT807" si="15613">L807/L808</f>
        <v>0</v>
      </c>
      <c r="BU807" s="129">
        <f t="shared" ref="BU807" si="15614">M807/M808</f>
        <v>0</v>
      </c>
      <c r="BV807" s="133">
        <f t="shared" ref="BV807" si="15615">N807/N808</f>
        <v>0</v>
      </c>
      <c r="BW807" s="134">
        <f t="shared" ref="BW807" si="15616">O807/O808</f>
        <v>0</v>
      </c>
      <c r="BX807" s="129">
        <f t="shared" ref="BX807" si="15617">P807/P808</f>
        <v>0</v>
      </c>
      <c r="BY807" s="130">
        <f t="shared" ref="BY807" si="15618">Q807/Q808</f>
        <v>0</v>
      </c>
      <c r="BZ807" s="131">
        <f t="shared" ref="BZ807" si="15619">R807/R808</f>
        <v>0</v>
      </c>
      <c r="CA807" s="132">
        <f t="shared" ref="CA807" si="15620">S807/S808</f>
        <v>0</v>
      </c>
      <c r="CB807" s="129">
        <f t="shared" ref="CB807" si="15621">T807/T808</f>
        <v>0</v>
      </c>
      <c r="CC807" s="130">
        <f t="shared" ref="CC807" si="15622">U807/U808</f>
        <v>0</v>
      </c>
      <c r="CD807" s="131">
        <f t="shared" ref="CD807" si="15623">V807/V808</f>
        <v>0</v>
      </c>
      <c r="CE807" s="132">
        <f t="shared" ref="CE807" si="15624">W807/W808</f>
        <v>0</v>
      </c>
      <c r="CF807" s="129">
        <f t="shared" ref="CF807" si="15625">X807/X808</f>
        <v>0</v>
      </c>
      <c r="CG807" s="130">
        <f t="shared" ref="CG807" si="15626">Y807/Y808</f>
        <v>0</v>
      </c>
      <c r="CH807" s="131">
        <f t="shared" ref="CH807" si="15627">Z807/Z808</f>
        <v>0</v>
      </c>
      <c r="CI807" s="129">
        <f t="shared" ref="CI807" si="15628">AA807/AA808</f>
        <v>0</v>
      </c>
      <c r="CJ807" s="135">
        <f t="shared" ref="CJ807" si="15629">AB807/AB808</f>
        <v>0</v>
      </c>
      <c r="CK807" s="136">
        <f t="shared" ref="CK807" si="15630">AC807/AC808</f>
        <v>0</v>
      </c>
    </row>
    <row r="808" spans="1:89" ht="14.25" thickTop="1" thickBot="1" x14ac:dyDescent="0.25">
      <c r="A808" s="269" t="s">
        <v>13</v>
      </c>
      <c r="B808" s="20">
        <f t="shared" ref="B808:AA808" si="15631">SUM(B785:B807)</f>
        <v>9674</v>
      </c>
      <c r="C808" s="21">
        <f t="shared" si="15631"/>
        <v>8541</v>
      </c>
      <c r="D808" s="20">
        <f t="shared" si="15631"/>
        <v>4907</v>
      </c>
      <c r="E808" s="21">
        <f t="shared" si="15631"/>
        <v>4107</v>
      </c>
      <c r="F808" s="20">
        <f t="shared" si="15631"/>
        <v>12667</v>
      </c>
      <c r="G808" s="21">
        <f t="shared" si="15631"/>
        <v>9708</v>
      </c>
      <c r="H808" s="20">
        <f t="shared" si="15631"/>
        <v>14105</v>
      </c>
      <c r="I808" s="21">
        <f t="shared" si="15631"/>
        <v>14120</v>
      </c>
      <c r="J808" s="20">
        <f t="shared" si="15631"/>
        <v>2769</v>
      </c>
      <c r="K808" s="21">
        <f t="shared" si="15631"/>
        <v>2811</v>
      </c>
      <c r="L808" s="20">
        <f t="shared" si="15631"/>
        <v>7126</v>
      </c>
      <c r="M808" s="21">
        <f t="shared" si="15631"/>
        <v>7745</v>
      </c>
      <c r="N808" s="20">
        <f t="shared" si="15631"/>
        <v>14589</v>
      </c>
      <c r="O808" s="21">
        <f t="shared" si="15631"/>
        <v>15851</v>
      </c>
      <c r="P808" s="20">
        <f t="shared" si="15631"/>
        <v>7193</v>
      </c>
      <c r="Q808" s="21">
        <f t="shared" si="15631"/>
        <v>8098</v>
      </c>
      <c r="R808" s="20">
        <f t="shared" si="15631"/>
        <v>9343</v>
      </c>
      <c r="S808" s="21">
        <f t="shared" si="15631"/>
        <v>10082</v>
      </c>
      <c r="T808" s="20">
        <f t="shared" si="15631"/>
        <v>1787</v>
      </c>
      <c r="U808" s="21">
        <f t="shared" si="15631"/>
        <v>2437</v>
      </c>
      <c r="V808" s="20">
        <f t="shared" si="15631"/>
        <v>7146</v>
      </c>
      <c r="W808" s="21">
        <f t="shared" si="15631"/>
        <v>9140</v>
      </c>
      <c r="X808" s="20">
        <f t="shared" si="15631"/>
        <v>6929</v>
      </c>
      <c r="Y808" s="21">
        <f t="shared" si="15631"/>
        <v>4714</v>
      </c>
      <c r="Z808" s="20">
        <f t="shared" si="15631"/>
        <v>14548</v>
      </c>
      <c r="AA808" s="21">
        <f t="shared" si="15631"/>
        <v>15207</v>
      </c>
      <c r="AB808" s="174">
        <f t="shared" ref="AB808:AC808" si="15632">SUM(AB784:AB807)</f>
        <v>112783</v>
      </c>
      <c r="AC808" s="175">
        <f t="shared" si="15632"/>
        <v>112561</v>
      </c>
      <c r="BI808" s="269" t="s">
        <v>13</v>
      </c>
      <c r="BJ808" s="155">
        <f>SUM(BJ784:BJ807)</f>
        <v>1.0000000000000002</v>
      </c>
      <c r="BK808" s="156">
        <f t="shared" ref="BK808:CK808" si="15633">SUM(BK784:BK807)</f>
        <v>1</v>
      </c>
      <c r="BL808" s="155">
        <f t="shared" si="15633"/>
        <v>0.99999999999999989</v>
      </c>
      <c r="BM808" s="156">
        <f t="shared" si="15633"/>
        <v>0.99999999999999989</v>
      </c>
      <c r="BN808" s="155">
        <f t="shared" si="15633"/>
        <v>0.99999999999999989</v>
      </c>
      <c r="BO808" s="156">
        <f t="shared" si="15633"/>
        <v>1</v>
      </c>
      <c r="BP808" s="155">
        <f t="shared" si="15633"/>
        <v>1.0000000000000002</v>
      </c>
      <c r="BQ808" s="156">
        <f t="shared" si="15633"/>
        <v>0.99999999999999989</v>
      </c>
      <c r="BR808" s="155">
        <f t="shared" si="15633"/>
        <v>0.99999999999999978</v>
      </c>
      <c r="BS808" s="156">
        <f t="shared" si="15633"/>
        <v>0.99999999999999989</v>
      </c>
      <c r="BT808" s="155">
        <f t="shared" si="15633"/>
        <v>0.99999999999999989</v>
      </c>
      <c r="BU808" s="156">
        <f t="shared" si="15633"/>
        <v>0.99999999999999989</v>
      </c>
      <c r="BV808" s="155">
        <f t="shared" si="15633"/>
        <v>1</v>
      </c>
      <c r="BW808" s="156">
        <f t="shared" si="15633"/>
        <v>0.99999999999999967</v>
      </c>
      <c r="BX808" s="155">
        <f t="shared" si="15633"/>
        <v>0.99999999999999989</v>
      </c>
      <c r="BY808" s="156">
        <f t="shared" si="15633"/>
        <v>1.0000000000000002</v>
      </c>
      <c r="BZ808" s="155">
        <f t="shared" si="15633"/>
        <v>0.99999999999999978</v>
      </c>
      <c r="CA808" s="156">
        <f t="shared" si="15633"/>
        <v>1</v>
      </c>
      <c r="CB808" s="155">
        <f t="shared" si="15633"/>
        <v>1.0000000000000002</v>
      </c>
      <c r="CC808" s="156">
        <f t="shared" si="15633"/>
        <v>1</v>
      </c>
      <c r="CD808" s="155">
        <f t="shared" si="15633"/>
        <v>1</v>
      </c>
      <c r="CE808" s="156">
        <f t="shared" si="15633"/>
        <v>1</v>
      </c>
      <c r="CF808" s="155">
        <f t="shared" si="15633"/>
        <v>1</v>
      </c>
      <c r="CG808" s="156">
        <f t="shared" si="15633"/>
        <v>1</v>
      </c>
      <c r="CH808" s="155">
        <f t="shared" si="15633"/>
        <v>1</v>
      </c>
      <c r="CI808" s="156">
        <f t="shared" si="15633"/>
        <v>1</v>
      </c>
      <c r="CJ808" s="155">
        <f t="shared" si="15633"/>
        <v>1.0000000000000002</v>
      </c>
      <c r="CK808" s="156">
        <f t="shared" si="15633"/>
        <v>1.0000000000000002</v>
      </c>
    </row>
    <row r="809" spans="1:89" ht="13.5" thickTop="1" x14ac:dyDescent="0.2">
      <c r="A809" s="187"/>
    </row>
    <row r="810" spans="1:89" x14ac:dyDescent="0.2">
      <c r="A810" s="234"/>
    </row>
    <row r="811" spans="1:89" x14ac:dyDescent="0.2">
      <c r="A811" s="301">
        <f>+A780+1</f>
        <v>44313</v>
      </c>
      <c r="B811" s="301"/>
      <c r="C811" s="301"/>
      <c r="D811" s="301"/>
      <c r="BI811" s="300">
        <f>+BI749+2</f>
        <v>44313</v>
      </c>
      <c r="BJ811" s="300"/>
      <c r="BK811" s="300"/>
      <c r="BL811" s="300"/>
    </row>
    <row r="812" spans="1:89" ht="13.5" thickBot="1" x14ac:dyDescent="0.25">
      <c r="AE812" s="272" t="s">
        <v>84</v>
      </c>
    </row>
    <row r="813" spans="1:89" ht="14.25" thickTop="1" thickBot="1" x14ac:dyDescent="0.25">
      <c r="A813" s="298" t="s">
        <v>0</v>
      </c>
      <c r="B813" s="292" t="s">
        <v>1</v>
      </c>
      <c r="C813" s="293"/>
      <c r="D813" s="292" t="s">
        <v>2</v>
      </c>
      <c r="E813" s="293"/>
      <c r="F813" s="292" t="s">
        <v>3</v>
      </c>
      <c r="G813" s="293"/>
      <c r="H813" s="292" t="s">
        <v>4</v>
      </c>
      <c r="I813" s="293"/>
      <c r="J813" s="292" t="s">
        <v>5</v>
      </c>
      <c r="K813" s="293"/>
      <c r="L813" s="292" t="s">
        <v>6</v>
      </c>
      <c r="M813" s="293"/>
      <c r="N813" s="292" t="s">
        <v>7</v>
      </c>
      <c r="O813" s="293"/>
      <c r="P813" s="292" t="s">
        <v>8</v>
      </c>
      <c r="Q813" s="293"/>
      <c r="R813" s="292" t="s">
        <v>9</v>
      </c>
      <c r="S813" s="293"/>
      <c r="T813" s="292" t="s">
        <v>10</v>
      </c>
      <c r="U813" s="293"/>
      <c r="V813" s="292" t="s">
        <v>11</v>
      </c>
      <c r="W813" s="293"/>
      <c r="X813" s="292" t="s">
        <v>12</v>
      </c>
      <c r="Y813" s="293"/>
      <c r="Z813" s="294" t="s">
        <v>40</v>
      </c>
      <c r="AA813" s="295"/>
      <c r="AB813" s="296" t="s">
        <v>41</v>
      </c>
      <c r="AC813" s="297"/>
      <c r="AE813" s="298" t="s">
        <v>0</v>
      </c>
      <c r="AF813" s="292" t="s">
        <v>1</v>
      </c>
      <c r="AG813" s="293"/>
      <c r="AH813" s="292" t="s">
        <v>2</v>
      </c>
      <c r="AI813" s="293"/>
      <c r="AJ813" s="292" t="s">
        <v>3</v>
      </c>
      <c r="AK813" s="293"/>
      <c r="AL813" s="292" t="s">
        <v>4</v>
      </c>
      <c r="AM813" s="293"/>
      <c r="AN813" s="292" t="s">
        <v>5</v>
      </c>
      <c r="AO813" s="293"/>
      <c r="AP813" s="292" t="s">
        <v>6</v>
      </c>
      <c r="AQ813" s="293"/>
      <c r="AR813" s="292" t="s">
        <v>7</v>
      </c>
      <c r="AS813" s="293"/>
      <c r="AT813" s="292" t="s">
        <v>8</v>
      </c>
      <c r="AU813" s="293"/>
      <c r="AV813" s="292" t="s">
        <v>9</v>
      </c>
      <c r="AW813" s="293"/>
      <c r="AX813" s="292" t="s">
        <v>10</v>
      </c>
      <c r="AY813" s="293"/>
      <c r="AZ813" s="292" t="s">
        <v>11</v>
      </c>
      <c r="BA813" s="293"/>
      <c r="BB813" s="292" t="s">
        <v>12</v>
      </c>
      <c r="BC813" s="293"/>
      <c r="BD813" s="294" t="s">
        <v>40</v>
      </c>
      <c r="BE813" s="295"/>
      <c r="BF813" s="296" t="s">
        <v>41</v>
      </c>
      <c r="BG813" s="297"/>
      <c r="BI813" s="298" t="s">
        <v>0</v>
      </c>
      <c r="BJ813" s="292" t="s">
        <v>1</v>
      </c>
      <c r="BK813" s="293"/>
      <c r="BL813" s="292" t="s">
        <v>2</v>
      </c>
      <c r="BM813" s="293"/>
      <c r="BN813" s="292" t="s">
        <v>3</v>
      </c>
      <c r="BO813" s="293"/>
      <c r="BP813" s="292" t="s">
        <v>4</v>
      </c>
      <c r="BQ813" s="293"/>
      <c r="BR813" s="292" t="s">
        <v>5</v>
      </c>
      <c r="BS813" s="293"/>
      <c r="BT813" s="292" t="s">
        <v>6</v>
      </c>
      <c r="BU813" s="293"/>
      <c r="BV813" s="292" t="s">
        <v>7</v>
      </c>
      <c r="BW813" s="293"/>
      <c r="BX813" s="292" t="s">
        <v>8</v>
      </c>
      <c r="BY813" s="293"/>
      <c r="BZ813" s="292" t="s">
        <v>9</v>
      </c>
      <c r="CA813" s="293"/>
      <c r="CB813" s="292" t="s">
        <v>10</v>
      </c>
      <c r="CC813" s="293"/>
      <c r="CD813" s="292" t="s">
        <v>11</v>
      </c>
      <c r="CE813" s="293"/>
      <c r="CF813" s="292" t="s">
        <v>12</v>
      </c>
      <c r="CG813" s="293"/>
      <c r="CH813" s="294" t="s">
        <v>40</v>
      </c>
      <c r="CI813" s="295"/>
      <c r="CJ813" s="292" t="s">
        <v>41</v>
      </c>
      <c r="CK813" s="293"/>
    </row>
    <row r="814" spans="1:89" ht="15" thickTop="1" thickBot="1" x14ac:dyDescent="0.3">
      <c r="A814" s="299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9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9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3.5" thickTop="1" x14ac:dyDescent="0.2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5" t="str">
        <f>$AE$9</f>
        <v>07:00 - 07:59</v>
      </c>
      <c r="AF815" s="126">
        <f>SUMIF($A$9:$A$32,$AE815,B$815:B$838)</f>
        <v>989</v>
      </c>
      <c r="AG815" s="186">
        <f t="shared" ref="AG815:AV817" si="15634">SUMIF($A$9:$A$32,$AE815,C$815:C$838)</f>
        <v>426</v>
      </c>
      <c r="AH815" s="127">
        <f t="shared" si="15634"/>
        <v>425</v>
      </c>
      <c r="AI815" s="180">
        <f t="shared" si="15634"/>
        <v>305</v>
      </c>
      <c r="AJ815" s="126">
        <f t="shared" si="15634"/>
        <v>1275</v>
      </c>
      <c r="AK815" s="128">
        <f t="shared" si="15634"/>
        <v>488</v>
      </c>
      <c r="AL815" s="127">
        <f t="shared" si="15634"/>
        <v>1160</v>
      </c>
      <c r="AM815" s="180">
        <f t="shared" si="15634"/>
        <v>810</v>
      </c>
      <c r="AN815" s="126">
        <f t="shared" si="15634"/>
        <v>121</v>
      </c>
      <c r="AO815" s="128">
        <f t="shared" si="15634"/>
        <v>380</v>
      </c>
      <c r="AP815" s="127">
        <f t="shared" si="15634"/>
        <v>371</v>
      </c>
      <c r="AQ815" s="126">
        <f t="shared" si="15634"/>
        <v>1038</v>
      </c>
      <c r="AR815" s="179">
        <f t="shared" si="15634"/>
        <v>1109</v>
      </c>
      <c r="AS815" s="181">
        <f t="shared" si="15634"/>
        <v>1647</v>
      </c>
      <c r="AT815" s="126">
        <f t="shared" si="15634"/>
        <v>731</v>
      </c>
      <c r="AU815" s="128">
        <f t="shared" si="15634"/>
        <v>684</v>
      </c>
      <c r="AV815" s="127">
        <f t="shared" si="15634"/>
        <v>926</v>
      </c>
      <c r="AW815" s="180">
        <f t="shared" ref="AW815:BE817" si="15635">SUMIF($A$9:$A$32,$AE815,S$815:S$838)</f>
        <v>679</v>
      </c>
      <c r="AX815" s="126">
        <f t="shared" si="15635"/>
        <v>92</v>
      </c>
      <c r="AY815" s="128">
        <f t="shared" si="15635"/>
        <v>347</v>
      </c>
      <c r="AZ815" s="127">
        <f t="shared" si="15635"/>
        <v>442</v>
      </c>
      <c r="BA815" s="180">
        <f t="shared" si="15635"/>
        <v>656</v>
      </c>
      <c r="BB815" s="126">
        <f t="shared" si="15635"/>
        <v>606</v>
      </c>
      <c r="BC815" s="128">
        <f t="shared" si="15635"/>
        <v>631</v>
      </c>
      <c r="BD815" s="184">
        <f t="shared" si="15635"/>
        <v>1090</v>
      </c>
      <c r="BE815" s="185">
        <f t="shared" si="15635"/>
        <v>954</v>
      </c>
      <c r="BF815" s="170">
        <f>AF815+AH815+AJ815+AL815+AN815+AP815+AR815+AT815+AV815+AX815+AZ815+BB815+BD815</f>
        <v>9337</v>
      </c>
      <c r="BG815" s="171">
        <f>AG815+AI815+AK815+AM815+AO815+AQ815+AS815+AU815+AW815+AY815+BA815+BC815+BE815</f>
        <v>9045</v>
      </c>
      <c r="BI815" s="125" t="s">
        <v>16</v>
      </c>
      <c r="BJ815" s="129">
        <f>B815/B839</f>
        <v>0</v>
      </c>
      <c r="BK815" s="130">
        <f t="shared" ref="BK815" si="15636">C815/C839</f>
        <v>0</v>
      </c>
      <c r="BL815" s="131">
        <f t="shared" ref="BL815" si="15637">D815/D839</f>
        <v>0</v>
      </c>
      <c r="BM815" s="132">
        <f t="shared" ref="BM815" si="15638">E815/E839</f>
        <v>0</v>
      </c>
      <c r="BN815" s="129">
        <f t="shared" ref="BN815" si="15639">F815/F839</f>
        <v>0</v>
      </c>
      <c r="BO815" s="130">
        <f t="shared" ref="BO815" si="15640">G815/G839</f>
        <v>0</v>
      </c>
      <c r="BP815" s="131">
        <f t="shared" ref="BP815" si="15641">H815/H839</f>
        <v>0</v>
      </c>
      <c r="BQ815" s="132">
        <f t="shared" ref="BQ815" si="15642">I815/I839</f>
        <v>0</v>
      </c>
      <c r="BR815" s="129">
        <f t="shared" ref="BR815" si="15643">J815/J839</f>
        <v>0</v>
      </c>
      <c r="BS815" s="130">
        <f t="shared" ref="BS815" si="15644">K815/K839</f>
        <v>0</v>
      </c>
      <c r="BT815" s="131">
        <f t="shared" ref="BT815" si="15645">L815/L839</f>
        <v>0</v>
      </c>
      <c r="BU815" s="129">
        <f t="shared" ref="BU815" si="15646">M815/M839</f>
        <v>0</v>
      </c>
      <c r="BV815" s="133">
        <f t="shared" ref="BV815" si="15647">N815/N839</f>
        <v>0</v>
      </c>
      <c r="BW815" s="134">
        <f t="shared" ref="BW815" si="15648">O815/O839</f>
        <v>0</v>
      </c>
      <c r="BX815" s="129">
        <f t="shared" ref="BX815" si="15649">P815/P839</f>
        <v>0</v>
      </c>
      <c r="BY815" s="130">
        <f t="shared" ref="BY815" si="15650">Q815/Q839</f>
        <v>0</v>
      </c>
      <c r="BZ815" s="131">
        <f t="shared" ref="BZ815" si="15651">R815/R839</f>
        <v>0</v>
      </c>
      <c r="CA815" s="132">
        <f t="shared" ref="CA815" si="15652">S815/S839</f>
        <v>0</v>
      </c>
      <c r="CB815" s="129">
        <f t="shared" ref="CB815" si="15653">T815/T839</f>
        <v>0</v>
      </c>
      <c r="CC815" s="130">
        <f t="shared" ref="CC815" si="15654">U815/U839</f>
        <v>0</v>
      </c>
      <c r="CD815" s="131">
        <f t="shared" ref="CD815" si="15655">V815/V839</f>
        <v>0</v>
      </c>
      <c r="CE815" s="132">
        <f t="shared" ref="CE815" si="15656">W815/W839</f>
        <v>0</v>
      </c>
      <c r="CF815" s="129">
        <f t="shared" ref="CF815" si="15657">X815/X839</f>
        <v>0</v>
      </c>
      <c r="CG815" s="130">
        <f t="shared" ref="CG815" si="15658">Y815/Y839</f>
        <v>0</v>
      </c>
      <c r="CH815" s="131">
        <f t="shared" ref="CH815" si="15659">Z815/Z839</f>
        <v>0</v>
      </c>
      <c r="CI815" s="129">
        <f t="shared" ref="CI815" si="15660">AA815/AA839</f>
        <v>0</v>
      </c>
      <c r="CJ815" s="135">
        <f t="shared" ref="CJ815" si="15661">AB815/AB839</f>
        <v>0</v>
      </c>
      <c r="CK815" s="136">
        <f t="shared" ref="CK815" si="15662">AC815/AC839</f>
        <v>0</v>
      </c>
    </row>
    <row r="816" spans="1:89" x14ac:dyDescent="0.2">
      <c r="A816" s="137" t="s">
        <v>17</v>
      </c>
      <c r="B816" s="189">
        <v>95</v>
      </c>
      <c r="C816" s="190">
        <v>0</v>
      </c>
      <c r="D816" s="191">
        <v>52</v>
      </c>
      <c r="E816" s="192">
        <v>1</v>
      </c>
      <c r="F816" s="189">
        <v>274</v>
      </c>
      <c r="G816" s="193">
        <v>0</v>
      </c>
      <c r="H816" s="191">
        <v>189</v>
      </c>
      <c r="I816" s="192">
        <v>19</v>
      </c>
      <c r="J816" s="189">
        <v>6</v>
      </c>
      <c r="K816" s="193">
        <v>12</v>
      </c>
      <c r="L816" s="191">
        <v>9</v>
      </c>
      <c r="M816" s="189">
        <v>16</v>
      </c>
      <c r="N816" s="194">
        <v>79</v>
      </c>
      <c r="O816" s="195">
        <v>41</v>
      </c>
      <c r="P816" s="189">
        <v>17</v>
      </c>
      <c r="Q816" s="193">
        <v>30</v>
      </c>
      <c r="R816" s="191">
        <v>9</v>
      </c>
      <c r="S816" s="192">
        <v>33</v>
      </c>
      <c r="T816" s="189">
        <v>0</v>
      </c>
      <c r="U816" s="193">
        <v>0</v>
      </c>
      <c r="V816" s="191">
        <v>0</v>
      </c>
      <c r="W816" s="192">
        <v>0</v>
      </c>
      <c r="X816" s="189">
        <v>1</v>
      </c>
      <c r="Y816" s="193">
        <v>0</v>
      </c>
      <c r="Z816" s="191">
        <v>0</v>
      </c>
      <c r="AA816" s="189">
        <v>0</v>
      </c>
      <c r="AB816" s="172">
        <f t="shared" ref="AB816:AB838" si="15663">SUM(B816,D816,F816,H816,J816,L816,N816,P816,R816,T816,V816,X816,Z816)</f>
        <v>731</v>
      </c>
      <c r="AC816" s="173">
        <f t="shared" ref="AC816:AC838" si="15664">SUM(C816,E816,G816,I816,K816,M816,O816,Q816,S816,U816,W816,Y816,AA816)</f>
        <v>152</v>
      </c>
      <c r="AE816" s="277" t="str">
        <f>$AE$10</f>
        <v>08:00 - 08:59</v>
      </c>
      <c r="AF816" s="126">
        <f>SUMIF($A$9:$A$32,$AE816,B$815:B$838)</f>
        <v>757</v>
      </c>
      <c r="AG816" s="190">
        <f t="shared" si="15634"/>
        <v>466</v>
      </c>
      <c r="AH816" s="191">
        <f t="shared" si="15634"/>
        <v>286</v>
      </c>
      <c r="AI816" s="192">
        <f t="shared" si="15634"/>
        <v>294</v>
      </c>
      <c r="AJ816" s="278">
        <f t="shared" si="15634"/>
        <v>1075</v>
      </c>
      <c r="AK816" s="193">
        <f t="shared" si="15634"/>
        <v>546</v>
      </c>
      <c r="AL816" s="191">
        <f t="shared" si="15634"/>
        <v>1004</v>
      </c>
      <c r="AM816" s="192">
        <f t="shared" si="15634"/>
        <v>854</v>
      </c>
      <c r="AN816" s="278">
        <f t="shared" si="15634"/>
        <v>108</v>
      </c>
      <c r="AO816" s="193">
        <f t="shared" si="15634"/>
        <v>376</v>
      </c>
      <c r="AP816" s="191">
        <f t="shared" si="15634"/>
        <v>329</v>
      </c>
      <c r="AQ816" s="278">
        <f t="shared" si="15634"/>
        <v>879</v>
      </c>
      <c r="AR816" s="194">
        <f t="shared" si="15634"/>
        <v>964</v>
      </c>
      <c r="AS816" s="195">
        <f t="shared" si="15634"/>
        <v>1507</v>
      </c>
      <c r="AT816" s="278">
        <f t="shared" si="15634"/>
        <v>604</v>
      </c>
      <c r="AU816" s="193">
        <f t="shared" si="15634"/>
        <v>652</v>
      </c>
      <c r="AV816" s="191">
        <f t="shared" si="15634"/>
        <v>853</v>
      </c>
      <c r="AW816" s="192">
        <f t="shared" si="15635"/>
        <v>577</v>
      </c>
      <c r="AX816" s="278">
        <f t="shared" si="15635"/>
        <v>135</v>
      </c>
      <c r="AY816" s="193">
        <f t="shared" si="15635"/>
        <v>307</v>
      </c>
      <c r="AZ816" s="191">
        <f t="shared" si="15635"/>
        <v>353</v>
      </c>
      <c r="BA816" s="192">
        <f t="shared" si="15635"/>
        <v>734</v>
      </c>
      <c r="BB816" s="278">
        <f t="shared" si="15635"/>
        <v>527</v>
      </c>
      <c r="BC816" s="193">
        <f t="shared" si="15635"/>
        <v>513</v>
      </c>
      <c r="BD816" s="191">
        <f t="shared" si="15635"/>
        <v>940</v>
      </c>
      <c r="BE816" s="278">
        <f t="shared" si="15635"/>
        <v>992</v>
      </c>
      <c r="BF816" s="172">
        <f>SUM(AF816,AH816,AJ816,AL816,AN816,AP816,AR816,AT816,AV816,AX816,AZ816,BB816,BD816)</f>
        <v>7935</v>
      </c>
      <c r="BG816" s="173">
        <f>SUM(AG816,AI816,AK816,AM816,AO816,AQ816,AS816,AU816,AW816,AY816,BA816,BC816,BE816)</f>
        <v>8697</v>
      </c>
      <c r="BI816" s="137" t="s">
        <v>17</v>
      </c>
      <c r="BJ816" s="129">
        <f>B816/B839</f>
        <v>1.2001010611419909E-2</v>
      </c>
      <c r="BK816" s="130">
        <f t="shared" ref="BK816" si="15665">C816/C839</f>
        <v>0</v>
      </c>
      <c r="BL816" s="131">
        <f t="shared" ref="BL816" si="15666">D816/D839</f>
        <v>1.4553596417576267E-2</v>
      </c>
      <c r="BM816" s="132">
        <f t="shared" ref="BM816" si="15667">E816/E839</f>
        <v>2.6164311878597594E-4</v>
      </c>
      <c r="BN816" s="129">
        <f t="shared" ref="BN816" si="15668">F816/F839</f>
        <v>2.523252601528686E-2</v>
      </c>
      <c r="BO816" s="130">
        <f t="shared" ref="BO816" si="15669">G816/G839</f>
        <v>0</v>
      </c>
      <c r="BP816" s="131">
        <f t="shared" ref="BP816" si="15670">H816/H839</f>
        <v>1.4759859429910191E-2</v>
      </c>
      <c r="BQ816" s="132">
        <f t="shared" ref="BQ816" si="15671">I816/I839</f>
        <v>1.4232209737827714E-3</v>
      </c>
      <c r="BR816" s="129">
        <f t="shared" ref="BR816" si="15672">J816/J839</f>
        <v>2.3183925811437402E-3</v>
      </c>
      <c r="BS816" s="130">
        <f t="shared" ref="BS816" si="15673">K816/K839</f>
        <v>4.6511627906976744E-3</v>
      </c>
      <c r="BT816" s="131">
        <f t="shared" ref="BT816" si="15674">L816/L839</f>
        <v>1.2764146929513545E-3</v>
      </c>
      <c r="BU816" s="129">
        <f t="shared" ref="BU816" si="15675">M816/M839</f>
        <v>2.272081794944618E-3</v>
      </c>
      <c r="BV816" s="133">
        <f t="shared" ref="BV816" si="15676">N816/N839</f>
        <v>5.4239615516649504E-3</v>
      </c>
      <c r="BW816" s="134">
        <f t="shared" ref="BW816" si="15677">O816/O839</f>
        <v>2.8105292020839047E-3</v>
      </c>
      <c r="BX816" s="129">
        <f t="shared" ref="BX816" si="15678">P816/P839</f>
        <v>2.3470937456854892E-3</v>
      </c>
      <c r="BY816" s="130">
        <f t="shared" ref="BY816" si="15679">Q816/Q839</f>
        <v>4.0978008468788418E-3</v>
      </c>
      <c r="BZ816" s="131">
        <f t="shared" ref="BZ816" si="15680">R816/R839</f>
        <v>1.0186757215619694E-3</v>
      </c>
      <c r="CA816" s="132">
        <f t="shared" ref="CA816" si="15681">S816/S839</f>
        <v>3.6875628561850488E-3</v>
      </c>
      <c r="CB816" s="129">
        <f t="shared" ref="CB816" si="15682">T816/T839</f>
        <v>0</v>
      </c>
      <c r="CC816" s="130">
        <f t="shared" ref="CC816" si="15683">U816/U839</f>
        <v>0</v>
      </c>
      <c r="CD816" s="131">
        <f t="shared" ref="CD816" si="15684">V816/V839</f>
        <v>0</v>
      </c>
      <c r="CE816" s="132">
        <f t="shared" ref="CE816" si="15685">W816/W839</f>
        <v>0</v>
      </c>
      <c r="CF816" s="129">
        <f t="shared" ref="CF816" si="15686">X816/X839</f>
        <v>1.534683855125844E-4</v>
      </c>
      <c r="CG816" s="130">
        <f t="shared" ref="CG816" si="15687">Y816/Y839</f>
        <v>0</v>
      </c>
      <c r="CH816" s="131">
        <f t="shared" ref="CH816" si="15688">Z816/Z839</f>
        <v>0</v>
      </c>
      <c r="CI816" s="129">
        <f t="shared" ref="CI816" si="15689">AA816/AA839</f>
        <v>0</v>
      </c>
      <c r="CJ816" s="135">
        <f t="shared" ref="CJ816" si="15690">AB816/AB839</f>
        <v>7.0578920943884446E-3</v>
      </c>
      <c r="CK816" s="136">
        <f t="shared" ref="CK816" si="15691">AC816/AC839</f>
        <v>1.4702184048130309E-3</v>
      </c>
    </row>
    <row r="817" spans="1:89" ht="13.5" thickBot="1" x14ac:dyDescent="0.25">
      <c r="A817" s="146" t="s">
        <v>18</v>
      </c>
      <c r="B817" s="196">
        <v>579</v>
      </c>
      <c r="C817" s="197">
        <v>67</v>
      </c>
      <c r="D817" s="198">
        <v>222</v>
      </c>
      <c r="E817" s="199">
        <v>56</v>
      </c>
      <c r="F817" s="196">
        <v>1120</v>
      </c>
      <c r="G817" s="200">
        <v>206</v>
      </c>
      <c r="H817" s="198">
        <v>752</v>
      </c>
      <c r="I817" s="199">
        <v>271</v>
      </c>
      <c r="J817" s="196">
        <v>35</v>
      </c>
      <c r="K817" s="200">
        <v>126</v>
      </c>
      <c r="L817" s="198">
        <v>180</v>
      </c>
      <c r="M817" s="196">
        <v>334</v>
      </c>
      <c r="N817" s="201">
        <v>677</v>
      </c>
      <c r="O817" s="202">
        <v>738</v>
      </c>
      <c r="P817" s="196">
        <v>306</v>
      </c>
      <c r="Q817" s="200">
        <v>433</v>
      </c>
      <c r="R817" s="198">
        <v>329</v>
      </c>
      <c r="S817" s="199">
        <v>401</v>
      </c>
      <c r="T817" s="196">
        <v>42</v>
      </c>
      <c r="U817" s="200">
        <v>154</v>
      </c>
      <c r="V817" s="198">
        <v>176</v>
      </c>
      <c r="W817" s="199">
        <v>411</v>
      </c>
      <c r="X817" s="196">
        <v>331</v>
      </c>
      <c r="Y817" s="200">
        <v>186</v>
      </c>
      <c r="Z817" s="198">
        <v>580</v>
      </c>
      <c r="AA817" s="196">
        <v>507</v>
      </c>
      <c r="AB817" s="172">
        <f t="shared" si="15663"/>
        <v>5329</v>
      </c>
      <c r="AC817" s="173">
        <f t="shared" si="15664"/>
        <v>3890</v>
      </c>
      <c r="AE817" s="275">
        <f>$AE$11</f>
        <v>0</v>
      </c>
      <c r="AF817" s="126">
        <f>SUMIF($A$9:$A$32,$AE817,B$815:B$838)</f>
        <v>0</v>
      </c>
      <c r="AG817" s="197">
        <f t="shared" si="15634"/>
        <v>0</v>
      </c>
      <c r="AH817" s="198">
        <f t="shared" si="15634"/>
        <v>0</v>
      </c>
      <c r="AI817" s="199">
        <f t="shared" si="15634"/>
        <v>0</v>
      </c>
      <c r="AJ817" s="196">
        <f t="shared" si="15634"/>
        <v>0</v>
      </c>
      <c r="AK817" s="200">
        <f t="shared" si="15634"/>
        <v>0</v>
      </c>
      <c r="AL817" s="198">
        <f t="shared" si="15634"/>
        <v>0</v>
      </c>
      <c r="AM817" s="199">
        <f t="shared" si="15634"/>
        <v>0</v>
      </c>
      <c r="AN817" s="196">
        <f t="shared" si="15634"/>
        <v>0</v>
      </c>
      <c r="AO817" s="200">
        <f t="shared" si="15634"/>
        <v>0</v>
      </c>
      <c r="AP817" s="198">
        <f t="shared" si="15634"/>
        <v>0</v>
      </c>
      <c r="AQ817" s="196">
        <f t="shared" si="15634"/>
        <v>0</v>
      </c>
      <c r="AR817" s="201">
        <f t="shared" si="15634"/>
        <v>0</v>
      </c>
      <c r="AS817" s="202">
        <f t="shared" si="15634"/>
        <v>0</v>
      </c>
      <c r="AT817" s="196">
        <f t="shared" si="15634"/>
        <v>0</v>
      </c>
      <c r="AU817" s="200">
        <f t="shared" si="15634"/>
        <v>0</v>
      </c>
      <c r="AV817" s="198">
        <f t="shared" si="15634"/>
        <v>0</v>
      </c>
      <c r="AW817" s="199">
        <f t="shared" si="15635"/>
        <v>0</v>
      </c>
      <c r="AX817" s="196">
        <f t="shared" si="15635"/>
        <v>0</v>
      </c>
      <c r="AY817" s="200">
        <f t="shared" si="15635"/>
        <v>0</v>
      </c>
      <c r="AZ817" s="198">
        <f t="shared" si="15635"/>
        <v>0</v>
      </c>
      <c r="BA817" s="199">
        <f t="shared" si="15635"/>
        <v>0</v>
      </c>
      <c r="BB817" s="196">
        <f t="shared" si="15635"/>
        <v>0</v>
      </c>
      <c r="BC817" s="200">
        <f t="shared" si="15635"/>
        <v>0</v>
      </c>
      <c r="BD817" s="198">
        <f t="shared" si="15635"/>
        <v>0</v>
      </c>
      <c r="BE817" s="196">
        <f t="shared" si="15635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7.3143001515917128E-2</v>
      </c>
      <c r="BK817" s="130">
        <f t="shared" ref="BK817" si="15692">C817/C839</f>
        <v>8.1947162426614477E-3</v>
      </c>
      <c r="BL817" s="131">
        <f t="shared" ref="BL817" si="15693">D817/D839</f>
        <v>6.2132661628883291E-2</v>
      </c>
      <c r="BM817" s="132">
        <f t="shared" ref="BM817" si="15694">E817/E839</f>
        <v>1.4652014652014652E-2</v>
      </c>
      <c r="BN817" s="129">
        <f t="shared" ref="BN817" si="15695">F817/F839</f>
        <v>0.10314025232526015</v>
      </c>
      <c r="BO817" s="130">
        <f t="shared" ref="BO817" si="15696">G817/G839</f>
        <v>2.1128205128205128E-2</v>
      </c>
      <c r="BP817" s="131">
        <f t="shared" ref="BP817" si="15697">H817/H839</f>
        <v>5.8727059742288167E-2</v>
      </c>
      <c r="BQ817" s="132">
        <f t="shared" ref="BQ817" si="15698">I817/I839</f>
        <v>2.0299625468164793E-2</v>
      </c>
      <c r="BR817" s="129">
        <f t="shared" ref="BR817" si="15699">J817/J839</f>
        <v>1.3523956723338485E-2</v>
      </c>
      <c r="BS817" s="130">
        <f t="shared" ref="BS817" si="15700">K817/K839</f>
        <v>4.8837209302325581E-2</v>
      </c>
      <c r="BT817" s="131">
        <f t="shared" ref="BT817" si="15701">L817/L839</f>
        <v>2.552829385902709E-2</v>
      </c>
      <c r="BU817" s="129">
        <f t="shared" ref="BU817" si="15702">M817/M839</f>
        <v>4.7429707469468903E-2</v>
      </c>
      <c r="BV817" s="133">
        <f t="shared" ref="BV817" si="15703">N817/N839</f>
        <v>4.6481290765533811E-2</v>
      </c>
      <c r="BW817" s="134">
        <f t="shared" ref="BW817" si="15704">O817/O839</f>
        <v>5.0589525637510284E-2</v>
      </c>
      <c r="BX817" s="129">
        <f t="shared" ref="BX817" si="15705">P817/P839</f>
        <v>4.2247687422338809E-2</v>
      </c>
      <c r="BY817" s="130">
        <f t="shared" ref="BY817" si="15706">Q817/Q839</f>
        <v>5.9144925556617947E-2</v>
      </c>
      <c r="BZ817" s="131">
        <f t="shared" ref="BZ817" si="15707">R817/R839</f>
        <v>3.7238256932654215E-2</v>
      </c>
      <c r="CA817" s="132">
        <f t="shared" ref="CA817" si="15708">S817/S839</f>
        <v>4.4809475919097105E-2</v>
      </c>
      <c r="CB817" s="129">
        <f t="shared" ref="CB817" si="15709">T817/T839</f>
        <v>2.0750988142292492E-2</v>
      </c>
      <c r="CC817" s="130">
        <f t="shared" ref="CC817" si="15710">U817/U839</f>
        <v>6.7781690140845077E-2</v>
      </c>
      <c r="CD817" s="131">
        <f t="shared" ref="CD817" si="15711">V817/V839</f>
        <v>2.5607449439837043E-2</v>
      </c>
      <c r="CE817" s="132">
        <f t="shared" ref="CE817" si="15712">W817/W839</f>
        <v>5.2230270682424702E-2</v>
      </c>
      <c r="CF817" s="129">
        <f t="shared" ref="CF817" si="15713">X817/X839</f>
        <v>5.0798035604665441E-2</v>
      </c>
      <c r="CG817" s="130">
        <f t="shared" ref="CG817" si="15714">Y817/Y839</f>
        <v>4.4275172577957628E-2</v>
      </c>
      <c r="CH817" s="131">
        <f t="shared" ref="CH817" si="15715">Z817/Z839</f>
        <v>4.5583149952845015E-2</v>
      </c>
      <c r="CI817" s="129">
        <f t="shared" ref="CI817" si="15716">AA817/AA839</f>
        <v>3.7650378731620381E-2</v>
      </c>
      <c r="CJ817" s="135">
        <f t="shared" ref="CJ817" si="15717">AB817/AB839</f>
        <v>5.1452129919283204E-2</v>
      </c>
      <c r="CK817" s="136">
        <f t="shared" ref="CK817" si="15718">AC817/AC839</f>
        <v>3.7625984175807169E-2</v>
      </c>
    </row>
    <row r="818" spans="1:89" ht="14.25" thickTop="1" thickBot="1" x14ac:dyDescent="0.25">
      <c r="A818" s="137" t="s">
        <v>19</v>
      </c>
      <c r="B818" s="189">
        <v>980</v>
      </c>
      <c r="C818" s="190">
        <v>314</v>
      </c>
      <c r="D818" s="191">
        <v>430</v>
      </c>
      <c r="E818" s="192">
        <v>189</v>
      </c>
      <c r="F818" s="189">
        <v>1309</v>
      </c>
      <c r="G818" s="193">
        <v>457</v>
      </c>
      <c r="H818" s="191">
        <v>1213</v>
      </c>
      <c r="I818" s="192">
        <v>628</v>
      </c>
      <c r="J818" s="189">
        <v>95</v>
      </c>
      <c r="K818" s="193">
        <v>227</v>
      </c>
      <c r="L818" s="191">
        <v>270</v>
      </c>
      <c r="M818" s="189">
        <v>680</v>
      </c>
      <c r="N818" s="194">
        <v>1105</v>
      </c>
      <c r="O818" s="195">
        <v>1293</v>
      </c>
      <c r="P818" s="189">
        <v>598</v>
      </c>
      <c r="Q818" s="193">
        <v>702</v>
      </c>
      <c r="R818" s="191">
        <v>637</v>
      </c>
      <c r="S818" s="192">
        <v>641</v>
      </c>
      <c r="T818" s="189">
        <v>97</v>
      </c>
      <c r="U818" s="193">
        <v>306</v>
      </c>
      <c r="V818" s="191">
        <v>333</v>
      </c>
      <c r="W818" s="192">
        <v>758</v>
      </c>
      <c r="X818" s="189">
        <v>529</v>
      </c>
      <c r="Y818" s="193">
        <v>478</v>
      </c>
      <c r="Z818" s="191">
        <v>984</v>
      </c>
      <c r="AA818" s="189">
        <v>950</v>
      </c>
      <c r="AB818" s="172">
        <f t="shared" si="15663"/>
        <v>8580</v>
      </c>
      <c r="AC818" s="173">
        <f t="shared" si="15664"/>
        <v>7623</v>
      </c>
      <c r="AE818" s="269" t="s">
        <v>13</v>
      </c>
      <c r="AF818" s="20">
        <f t="shared" ref="AF818:BG818" si="15719">SUM(AF815:AF817)</f>
        <v>1746</v>
      </c>
      <c r="AG818" s="21">
        <f t="shared" si="15719"/>
        <v>892</v>
      </c>
      <c r="AH818" s="20">
        <f t="shared" si="15719"/>
        <v>711</v>
      </c>
      <c r="AI818" s="21">
        <f t="shared" si="15719"/>
        <v>599</v>
      </c>
      <c r="AJ818" s="20">
        <f t="shared" si="15719"/>
        <v>2350</v>
      </c>
      <c r="AK818" s="21">
        <f t="shared" si="15719"/>
        <v>1034</v>
      </c>
      <c r="AL818" s="20">
        <f t="shared" si="15719"/>
        <v>2164</v>
      </c>
      <c r="AM818" s="21">
        <f t="shared" si="15719"/>
        <v>1664</v>
      </c>
      <c r="AN818" s="20">
        <f t="shared" si="15719"/>
        <v>229</v>
      </c>
      <c r="AO818" s="21">
        <f t="shared" si="15719"/>
        <v>756</v>
      </c>
      <c r="AP818" s="20">
        <f t="shared" si="15719"/>
        <v>700</v>
      </c>
      <c r="AQ818" s="21">
        <f t="shared" si="15719"/>
        <v>1917</v>
      </c>
      <c r="AR818" s="20">
        <f t="shared" si="15719"/>
        <v>2073</v>
      </c>
      <c r="AS818" s="21">
        <f t="shared" si="15719"/>
        <v>3154</v>
      </c>
      <c r="AT818" s="20">
        <f t="shared" si="15719"/>
        <v>1335</v>
      </c>
      <c r="AU818" s="21">
        <f t="shared" si="15719"/>
        <v>1336</v>
      </c>
      <c r="AV818" s="20">
        <f t="shared" si="15719"/>
        <v>1779</v>
      </c>
      <c r="AW818" s="21">
        <f t="shared" si="15719"/>
        <v>1256</v>
      </c>
      <c r="AX818" s="20">
        <f t="shared" si="15719"/>
        <v>227</v>
      </c>
      <c r="AY818" s="21">
        <f t="shared" si="15719"/>
        <v>654</v>
      </c>
      <c r="AZ818" s="20">
        <f t="shared" si="15719"/>
        <v>795</v>
      </c>
      <c r="BA818" s="21">
        <f t="shared" si="15719"/>
        <v>1390</v>
      </c>
      <c r="BB818" s="20">
        <f t="shared" si="15719"/>
        <v>1133</v>
      </c>
      <c r="BC818" s="21">
        <f t="shared" si="15719"/>
        <v>1144</v>
      </c>
      <c r="BD818" s="20">
        <f t="shared" si="15719"/>
        <v>2030</v>
      </c>
      <c r="BE818" s="21">
        <f t="shared" si="15719"/>
        <v>1946</v>
      </c>
      <c r="BF818" s="174">
        <f t="shared" si="15719"/>
        <v>17272</v>
      </c>
      <c r="BG818" s="175">
        <f t="shared" si="15719"/>
        <v>17742</v>
      </c>
      <c r="BI818" s="137" t="s">
        <v>19</v>
      </c>
      <c r="BJ818" s="129">
        <f>B818/B839</f>
        <v>0.12379989893885801</v>
      </c>
      <c r="BK818" s="130">
        <f t="shared" ref="BK818" si="15720">C818/C839</f>
        <v>3.8405088062622307E-2</v>
      </c>
      <c r="BL818" s="131">
        <f t="shared" ref="BL818" si="15721">D818/D839</f>
        <v>0.12034704729918835</v>
      </c>
      <c r="BM818" s="132">
        <f t="shared" ref="BM818" si="15722">E818/E839</f>
        <v>4.9450549450549448E-2</v>
      </c>
      <c r="BN818" s="129">
        <f t="shared" ref="BN818" si="15723">F818/F839</f>
        <v>0.1205451699051478</v>
      </c>
      <c r="BO818" s="130">
        <f t="shared" ref="BO818" si="15724">G818/G839</f>
        <v>4.6871794871794874E-2</v>
      </c>
      <c r="BP818" s="131">
        <f t="shared" ref="BP818" si="15725">H818/H839</f>
        <v>9.4728621632174936E-2</v>
      </c>
      <c r="BQ818" s="132">
        <f t="shared" ref="BQ818" si="15726">I818/I839</f>
        <v>4.7041198501872661E-2</v>
      </c>
      <c r="BR818" s="129">
        <f t="shared" ref="BR818" si="15727">J818/J839</f>
        <v>3.6707882534775887E-2</v>
      </c>
      <c r="BS818" s="130">
        <f t="shared" ref="BS818" si="15728">K818/K839</f>
        <v>8.7984496124031003E-2</v>
      </c>
      <c r="BT818" s="131">
        <f t="shared" ref="BT818" si="15729">L818/L839</f>
        <v>3.8292440788540633E-2</v>
      </c>
      <c r="BU818" s="129">
        <f t="shared" ref="BU818" si="15730">M818/M839</f>
        <v>9.6563476285146263E-2</v>
      </c>
      <c r="BV818" s="133">
        <f t="shared" ref="BV818" si="15731">N818/N839</f>
        <v>7.5866803982148984E-2</v>
      </c>
      <c r="BW818" s="134">
        <f t="shared" ref="BW818" si="15732">O818/O839</f>
        <v>8.8634494104743625E-2</v>
      </c>
      <c r="BX818" s="129">
        <f t="shared" ref="BX818" si="15733">P818/P839</f>
        <v>8.2562474112936629E-2</v>
      </c>
      <c r="BY818" s="130">
        <f t="shared" ref="BY818" si="15734">Q818/Q839</f>
        <v>9.5888539816964893E-2</v>
      </c>
      <c r="BZ818" s="131">
        <f t="shared" ref="BZ818" si="15735">R818/R839</f>
        <v>7.2099603848330501E-2</v>
      </c>
      <c r="CA818" s="132">
        <f t="shared" ref="CA818" si="15736">S818/S839</f>
        <v>7.1628114873170182E-2</v>
      </c>
      <c r="CB818" s="129">
        <f t="shared" ref="CB818" si="15737">T818/T839</f>
        <v>4.7924901185770752E-2</v>
      </c>
      <c r="CC818" s="130">
        <f t="shared" ref="CC818" si="15738">U818/U839</f>
        <v>0.13468309859154928</v>
      </c>
      <c r="CD818" s="131">
        <f t="shared" ref="CD818" si="15739">V818/V839</f>
        <v>4.8450458315146223E-2</v>
      </c>
      <c r="CE818" s="132">
        <f t="shared" ref="CE818" si="15740">W818/W839</f>
        <v>9.6327360528656758E-2</v>
      </c>
      <c r="CF818" s="129">
        <f t="shared" ref="CF818" si="15741">X818/X839</f>
        <v>8.1184775936157152E-2</v>
      </c>
      <c r="CG818" s="130">
        <f t="shared" ref="CG818" si="15742">Y818/Y839</f>
        <v>0.11378243275410617</v>
      </c>
      <c r="CH818" s="131">
        <f t="shared" ref="CH818" si="15743">Z818/Z839</f>
        <v>7.733417164413707E-2</v>
      </c>
      <c r="CI818" s="129">
        <f t="shared" ref="CI818" si="15744">AA818/AA839</f>
        <v>7.0548046933016487E-2</v>
      </c>
      <c r="CJ818" s="135">
        <f t="shared" ref="CJ818" si="15745">AB818/AB839</f>
        <v>8.2840922256980656E-2</v>
      </c>
      <c r="CK818" s="136">
        <f t="shared" ref="CK818" si="15746">AC818/AC839</f>
        <v>7.3733387499274564E-2</v>
      </c>
    </row>
    <row r="819" spans="1:89" ht="13.5" thickTop="1" x14ac:dyDescent="0.2">
      <c r="A819" s="146" t="s">
        <v>20</v>
      </c>
      <c r="B819" s="196">
        <v>989</v>
      </c>
      <c r="C819" s="197">
        <v>426</v>
      </c>
      <c r="D819" s="198">
        <v>425</v>
      </c>
      <c r="E819" s="199">
        <v>305</v>
      </c>
      <c r="F819" s="196">
        <v>1275</v>
      </c>
      <c r="G819" s="200">
        <v>488</v>
      </c>
      <c r="H819" s="198">
        <v>1160</v>
      </c>
      <c r="I819" s="199">
        <v>810</v>
      </c>
      <c r="J819" s="196">
        <v>121</v>
      </c>
      <c r="K819" s="200">
        <v>380</v>
      </c>
      <c r="L819" s="198">
        <v>371</v>
      </c>
      <c r="M819" s="196">
        <v>1038</v>
      </c>
      <c r="N819" s="201">
        <v>1109</v>
      </c>
      <c r="O819" s="202">
        <v>1647</v>
      </c>
      <c r="P819" s="196">
        <v>731</v>
      </c>
      <c r="Q819" s="200">
        <v>684</v>
      </c>
      <c r="R819" s="198">
        <v>926</v>
      </c>
      <c r="S819" s="199">
        <v>679</v>
      </c>
      <c r="T819" s="196">
        <v>92</v>
      </c>
      <c r="U819" s="200">
        <v>347</v>
      </c>
      <c r="V819" s="198">
        <v>442</v>
      </c>
      <c r="W819" s="199">
        <v>656</v>
      </c>
      <c r="X819" s="196">
        <v>606</v>
      </c>
      <c r="Y819" s="200">
        <v>631</v>
      </c>
      <c r="Z819" s="198">
        <v>1090</v>
      </c>
      <c r="AA819" s="196">
        <v>954</v>
      </c>
      <c r="AB819" s="172">
        <f t="shared" si="15663"/>
        <v>9337</v>
      </c>
      <c r="AC819" s="173">
        <f t="shared" si="15664"/>
        <v>9045</v>
      </c>
      <c r="BI819" s="146" t="s">
        <v>20</v>
      </c>
      <c r="BJ819" s="129">
        <f>B819/B839</f>
        <v>0.12493683678625568</v>
      </c>
      <c r="BK819" s="130">
        <f t="shared" ref="BK819" si="15747">C819/C839</f>
        <v>5.2103718199608608E-2</v>
      </c>
      <c r="BL819" s="131">
        <f t="shared" ref="BL819" si="15748">D819/D839</f>
        <v>0.11894766302826756</v>
      </c>
      <c r="BM819" s="132">
        <f t="shared" ref="BM819" si="15749">E819/E839</f>
        <v>7.9801151229722658E-2</v>
      </c>
      <c r="BN819" s="129">
        <f t="shared" ref="BN819" si="15750">F819/F839</f>
        <v>0.11741412653098812</v>
      </c>
      <c r="BO819" s="130">
        <f t="shared" ref="BO819" si="15751">G819/G839</f>
        <v>5.0051282051282051E-2</v>
      </c>
      <c r="BP819" s="131">
        <f t="shared" ref="BP819" si="15752">H819/H839</f>
        <v>9.0589613432253024E-2</v>
      </c>
      <c r="BQ819" s="132">
        <f t="shared" ref="BQ819" si="15753">I819/I839</f>
        <v>6.0674157303370786E-2</v>
      </c>
      <c r="BR819" s="129">
        <f t="shared" ref="BR819" si="15754">J819/J839</f>
        <v>4.6754250386398764E-2</v>
      </c>
      <c r="BS819" s="130">
        <f t="shared" ref="BS819" si="15755">K819/K839</f>
        <v>0.14728682170542637</v>
      </c>
      <c r="BT819" s="131">
        <f t="shared" ref="BT819" si="15756">L819/L839</f>
        <v>5.2616650120550279E-2</v>
      </c>
      <c r="BU819" s="129">
        <f t="shared" ref="BU819" si="15757">M819/M839</f>
        <v>0.14740130644703209</v>
      </c>
      <c r="BV819" s="133">
        <f t="shared" ref="BV819" si="15758">N819/N839</f>
        <v>7.6141434946790251E-2</v>
      </c>
      <c r="BW819" s="134">
        <f t="shared" ref="BW819" si="15759">O819/O839</f>
        <v>0.11290101453249246</v>
      </c>
      <c r="BX819" s="129">
        <f t="shared" ref="BX819" si="15760">P819/P839</f>
        <v>0.10092503106447605</v>
      </c>
      <c r="BY819" s="130">
        <f t="shared" ref="BY819" si="15761">Q819/Q839</f>
        <v>9.3429859308837584E-2</v>
      </c>
      <c r="BZ819" s="131">
        <f t="shared" ref="BZ819" si="15762">R819/R839</f>
        <v>0.10481041312959818</v>
      </c>
      <c r="CA819" s="132">
        <f t="shared" ref="CA819" si="15763">S819/S839</f>
        <v>7.5874399374231752E-2</v>
      </c>
      <c r="CB819" s="129">
        <f t="shared" ref="CB819" si="15764">T819/T839</f>
        <v>4.5454545454545456E-2</v>
      </c>
      <c r="CC819" s="130">
        <f t="shared" ref="CC819" si="15765">U819/U839</f>
        <v>0.15272887323943662</v>
      </c>
      <c r="CD819" s="131">
        <f t="shared" ref="CD819" si="15766">V819/V839</f>
        <v>6.4309617343227127E-2</v>
      </c>
      <c r="CE819" s="132">
        <f t="shared" ref="CE819" si="15767">W819/W839</f>
        <v>8.3365103570974708E-2</v>
      </c>
      <c r="CF819" s="129">
        <f t="shared" ref="CF819" si="15768">X819/X839</f>
        <v>9.3001841620626149E-2</v>
      </c>
      <c r="CG819" s="130">
        <f t="shared" ref="CG819" si="15769">Y819/Y839</f>
        <v>0.15020233277791001</v>
      </c>
      <c r="CH819" s="131">
        <f t="shared" ref="CH819" si="15770">Z819/Z839</f>
        <v>8.5664885256208745E-2</v>
      </c>
      <c r="CI819" s="129">
        <f t="shared" ref="CI819" si="15771">AA819/AA839</f>
        <v>7.0845091341155506E-2</v>
      </c>
      <c r="CJ819" s="135">
        <f t="shared" ref="CJ819" si="15772">AB819/AB839</f>
        <v>9.0149847449117526E-2</v>
      </c>
      <c r="CK819" s="136">
        <f t="shared" ref="CK819" si="15773">AC819/AC839</f>
        <v>8.7487667575880682E-2</v>
      </c>
    </row>
    <row r="820" spans="1:89" ht="13.5" thickBot="1" x14ac:dyDescent="0.25">
      <c r="A820" s="137" t="s">
        <v>21</v>
      </c>
      <c r="B820" s="189">
        <v>757</v>
      </c>
      <c r="C820" s="190">
        <v>466</v>
      </c>
      <c r="D820" s="191">
        <v>286</v>
      </c>
      <c r="E820" s="192">
        <v>294</v>
      </c>
      <c r="F820" s="189">
        <v>1075</v>
      </c>
      <c r="G820" s="193">
        <v>546</v>
      </c>
      <c r="H820" s="191">
        <v>1004</v>
      </c>
      <c r="I820" s="192">
        <v>854</v>
      </c>
      <c r="J820" s="189">
        <v>108</v>
      </c>
      <c r="K820" s="193">
        <v>376</v>
      </c>
      <c r="L820" s="191">
        <v>329</v>
      </c>
      <c r="M820" s="189">
        <v>879</v>
      </c>
      <c r="N820" s="194">
        <v>964</v>
      </c>
      <c r="O820" s="195">
        <v>1507</v>
      </c>
      <c r="P820" s="189">
        <v>604</v>
      </c>
      <c r="Q820" s="193">
        <v>652</v>
      </c>
      <c r="R820" s="191">
        <v>853</v>
      </c>
      <c r="S820" s="192">
        <v>577</v>
      </c>
      <c r="T820" s="189">
        <v>135</v>
      </c>
      <c r="U820" s="193">
        <v>307</v>
      </c>
      <c r="V820" s="191">
        <v>353</v>
      </c>
      <c r="W820" s="192">
        <v>734</v>
      </c>
      <c r="X820" s="189">
        <v>527</v>
      </c>
      <c r="Y820" s="193">
        <v>513</v>
      </c>
      <c r="Z820" s="191">
        <v>940</v>
      </c>
      <c r="AA820" s="189">
        <v>992</v>
      </c>
      <c r="AB820" s="172">
        <f t="shared" si="15663"/>
        <v>7935</v>
      </c>
      <c r="AC820" s="173">
        <f t="shared" si="15664"/>
        <v>8697</v>
      </c>
      <c r="AE820" s="272" t="s">
        <v>85</v>
      </c>
      <c r="BI820" s="137" t="s">
        <v>21</v>
      </c>
      <c r="BJ820" s="129">
        <f>B820/B839</f>
        <v>9.5629105608893386E-2</v>
      </c>
      <c r="BK820" s="130">
        <f t="shared" ref="BK820" si="15774">C820/C839</f>
        <v>5.6996086105675144E-2</v>
      </c>
      <c r="BL820" s="131">
        <f t="shared" ref="BL820" si="15775">D820/D839</f>
        <v>8.0044780296669463E-2</v>
      </c>
      <c r="BM820" s="132">
        <f t="shared" ref="BM820" si="15776">E820/E839</f>
        <v>7.6923076923076927E-2</v>
      </c>
      <c r="BN820" s="129">
        <f t="shared" ref="BN820" si="15777">F820/F839</f>
        <v>9.8996224330048802E-2</v>
      </c>
      <c r="BO820" s="130">
        <f t="shared" ref="BO820" si="15778">G820/G839</f>
        <v>5.6000000000000001E-2</v>
      </c>
      <c r="BP820" s="131">
        <f t="shared" ref="BP820" si="15779">H820/H839</f>
        <v>7.8406872315501752E-2</v>
      </c>
      <c r="BQ820" s="132">
        <f t="shared" ref="BQ820" si="15780">I820/I839</f>
        <v>6.3970037453183526E-2</v>
      </c>
      <c r="BR820" s="129">
        <f t="shared" ref="BR820" si="15781">J820/J839</f>
        <v>4.1731066460587329E-2</v>
      </c>
      <c r="BS820" s="130">
        <f t="shared" ref="BS820" si="15782">K820/K839</f>
        <v>0.14573643410852713</v>
      </c>
      <c r="BT820" s="131">
        <f t="shared" ref="BT820" si="15783">L820/L839</f>
        <v>4.666004822011062E-2</v>
      </c>
      <c r="BU820" s="129">
        <f t="shared" ref="BU820" si="15784">M820/M839</f>
        <v>0.12482249360976995</v>
      </c>
      <c r="BV820" s="133">
        <f t="shared" ref="BV820" si="15785">N820/N839</f>
        <v>6.6186062478544458E-2</v>
      </c>
      <c r="BW820" s="134">
        <f t="shared" ref="BW820" si="15786">O820/O839</f>
        <v>0.10330408554976693</v>
      </c>
      <c r="BX820" s="129">
        <f t="shared" ref="BX820" si="15787">P820/P839</f>
        <v>8.3390860140825626E-2</v>
      </c>
      <c r="BY820" s="130">
        <f t="shared" ref="BY820" si="15788">Q820/Q839</f>
        <v>8.9058871738833492E-2</v>
      </c>
      <c r="BZ820" s="131">
        <f t="shared" ref="BZ820" si="15789">R820/R839</f>
        <v>9.6547821165817768E-2</v>
      </c>
      <c r="CA820" s="132">
        <f t="shared" ref="CA820" si="15790">S820/S839</f>
        <v>6.4476477818750697E-2</v>
      </c>
      <c r="CB820" s="129">
        <f t="shared" ref="CB820" si="15791">T820/T839</f>
        <v>6.6699604743083007E-2</v>
      </c>
      <c r="CC820" s="130">
        <f t="shared" ref="CC820" si="15792">U820/U839</f>
        <v>0.13512323943661972</v>
      </c>
      <c r="CD820" s="131">
        <f t="shared" ref="CD820" si="15793">V820/V839</f>
        <v>5.1360395751491345E-2</v>
      </c>
      <c r="CE820" s="132">
        <f t="shared" ref="CE820" si="15794">W820/W839</f>
        <v>9.3277417715084507E-2</v>
      </c>
      <c r="CF820" s="129">
        <f t="shared" ref="CF820" si="15795">X820/X839</f>
        <v>8.0877839165131984E-2</v>
      </c>
      <c r="CG820" s="130">
        <f t="shared" ref="CG820" si="15796">Y820/Y839</f>
        <v>0.1221137824327541</v>
      </c>
      <c r="CH820" s="131">
        <f t="shared" ref="CH820" si="15797">Z820/Z839</f>
        <v>7.387613957874882E-2</v>
      </c>
      <c r="CI820" s="129">
        <f t="shared" ref="CI820" si="15798">AA820/AA839</f>
        <v>7.3667013218476157E-2</v>
      </c>
      <c r="CJ820" s="135">
        <f t="shared" ref="CJ820" si="15799">AB820/AB839</f>
        <v>7.6613370408990841E-2</v>
      </c>
      <c r="CK820" s="136">
        <f t="shared" ref="CK820" si="15800">AC820/AC839</f>
        <v>8.4121641228019267E-2</v>
      </c>
    </row>
    <row r="821" spans="1:89" ht="14.25" thickTop="1" thickBot="1" x14ac:dyDescent="0.25">
      <c r="A821" s="146" t="s">
        <v>22</v>
      </c>
      <c r="B821" s="196">
        <v>630</v>
      </c>
      <c r="C821" s="197">
        <v>572</v>
      </c>
      <c r="D821" s="198">
        <v>225</v>
      </c>
      <c r="E821" s="199">
        <v>263</v>
      </c>
      <c r="F821" s="196">
        <v>893</v>
      </c>
      <c r="G821" s="200">
        <v>429</v>
      </c>
      <c r="H821" s="198">
        <v>1052</v>
      </c>
      <c r="I821" s="199">
        <v>826</v>
      </c>
      <c r="J821" s="196">
        <v>171</v>
      </c>
      <c r="K821" s="200">
        <v>346</v>
      </c>
      <c r="L821" s="198">
        <v>303</v>
      </c>
      <c r="M821" s="196">
        <v>824</v>
      </c>
      <c r="N821" s="201">
        <v>935</v>
      </c>
      <c r="O821" s="202">
        <v>1224</v>
      </c>
      <c r="P821" s="196">
        <v>501</v>
      </c>
      <c r="Q821" s="200">
        <v>440</v>
      </c>
      <c r="R821" s="198">
        <v>752</v>
      </c>
      <c r="S821" s="199">
        <v>559</v>
      </c>
      <c r="T821" s="196">
        <v>94</v>
      </c>
      <c r="U821" s="200">
        <v>174</v>
      </c>
      <c r="V821" s="198">
        <v>285</v>
      </c>
      <c r="W821" s="199">
        <v>711</v>
      </c>
      <c r="X821" s="196">
        <v>348</v>
      </c>
      <c r="Y821" s="200">
        <v>326</v>
      </c>
      <c r="Z821" s="198">
        <v>894</v>
      </c>
      <c r="AA821" s="196">
        <v>945</v>
      </c>
      <c r="AB821" s="172">
        <f t="shared" si="15663"/>
        <v>7083</v>
      </c>
      <c r="AC821" s="173">
        <f t="shared" si="15664"/>
        <v>7639</v>
      </c>
      <c r="AE821" s="298" t="s">
        <v>0</v>
      </c>
      <c r="AF821" s="292" t="s">
        <v>1</v>
      </c>
      <c r="AG821" s="293"/>
      <c r="AH821" s="292" t="s">
        <v>2</v>
      </c>
      <c r="AI821" s="293"/>
      <c r="AJ821" s="292" t="s">
        <v>3</v>
      </c>
      <c r="AK821" s="293"/>
      <c r="AL821" s="292" t="s">
        <v>4</v>
      </c>
      <c r="AM821" s="293"/>
      <c r="AN821" s="292" t="s">
        <v>5</v>
      </c>
      <c r="AO821" s="293"/>
      <c r="AP821" s="292" t="s">
        <v>6</v>
      </c>
      <c r="AQ821" s="293"/>
      <c r="AR821" s="292" t="s">
        <v>7</v>
      </c>
      <c r="AS821" s="293"/>
      <c r="AT821" s="292" t="s">
        <v>8</v>
      </c>
      <c r="AU821" s="293"/>
      <c r="AV821" s="292" t="s">
        <v>9</v>
      </c>
      <c r="AW821" s="293"/>
      <c r="AX821" s="292" t="s">
        <v>10</v>
      </c>
      <c r="AY821" s="293"/>
      <c r="AZ821" s="292" t="s">
        <v>11</v>
      </c>
      <c r="BA821" s="293"/>
      <c r="BB821" s="292" t="s">
        <v>12</v>
      </c>
      <c r="BC821" s="293"/>
      <c r="BD821" s="294" t="s">
        <v>40</v>
      </c>
      <c r="BE821" s="295"/>
      <c r="BF821" s="296" t="s">
        <v>41</v>
      </c>
      <c r="BG821" s="297"/>
      <c r="BI821" s="146" t="s">
        <v>22</v>
      </c>
      <c r="BJ821" s="129">
        <f>B821/B839</f>
        <v>7.9585649317837293E-2</v>
      </c>
      <c r="BK821" s="130">
        <f t="shared" ref="BK821" si="15801">C821/C839</f>
        <v>6.9960861056751464E-2</v>
      </c>
      <c r="BL821" s="131">
        <f t="shared" ref="BL821" si="15802">D821/D839</f>
        <v>6.2972292191435769E-2</v>
      </c>
      <c r="BM821" s="132">
        <f t="shared" ref="BM821" si="15803">E821/E839</f>
        <v>6.8812140240711667E-2</v>
      </c>
      <c r="BN821" s="129">
        <f t="shared" ref="BN821" si="15804">F821/F839</f>
        <v>8.2235933327194033E-2</v>
      </c>
      <c r="BO821" s="130">
        <f t="shared" ref="BO821" si="15805">G821/G839</f>
        <v>4.3999999999999997E-2</v>
      </c>
      <c r="BP821" s="131">
        <f t="shared" ref="BP821" si="15806">H821/H839</f>
        <v>8.2155408043732919E-2</v>
      </c>
      <c r="BQ821" s="132">
        <f t="shared" ref="BQ821" si="15807">I821/I839</f>
        <v>6.1872659176029965E-2</v>
      </c>
      <c r="BR821" s="129">
        <f t="shared" ref="BR821" si="15808">J821/J839</f>
        <v>6.60741885625966E-2</v>
      </c>
      <c r="BS821" s="130">
        <f t="shared" ref="BS821" si="15809">K821/K839</f>
        <v>0.13410852713178295</v>
      </c>
      <c r="BT821" s="131">
        <f t="shared" ref="BT821" si="15810">L821/L839</f>
        <v>4.2972627996028932E-2</v>
      </c>
      <c r="BU821" s="129">
        <f t="shared" ref="BU821" si="15811">M821/M839</f>
        <v>0.11701221243964782</v>
      </c>
      <c r="BV821" s="133">
        <f t="shared" ref="BV821" si="15812">N821/N839</f>
        <v>6.4194987984895299E-2</v>
      </c>
      <c r="BW821" s="134">
        <f t="shared" ref="BW821" si="15813">O821/O839</f>
        <v>8.390457910611461E-2</v>
      </c>
      <c r="BX821" s="129">
        <f t="shared" ref="BX821" si="15814">P821/P839</f>
        <v>6.9170233328731193E-2</v>
      </c>
      <c r="BY821" s="130">
        <f t="shared" ref="BY821" si="15815">Q821/Q839</f>
        <v>6.0101079087556346E-2</v>
      </c>
      <c r="BZ821" s="131">
        <f t="shared" ref="BZ821" si="15816">R821/R839</f>
        <v>8.5116015846066775E-2</v>
      </c>
      <c r="CA821" s="132">
        <f t="shared" ref="CA821" si="15817">S821/S839</f>
        <v>6.2465079897195221E-2</v>
      </c>
      <c r="CB821" s="129">
        <f t="shared" ref="CB821" si="15818">T821/T839</f>
        <v>4.6442687747035576E-2</v>
      </c>
      <c r="CC821" s="130">
        <f t="shared" ref="CC821" si="15819">U821/U839</f>
        <v>7.6584507042253516E-2</v>
      </c>
      <c r="CD821" s="131">
        <f t="shared" ref="CD821" si="15820">V821/V839</f>
        <v>4.1466608467917943E-2</v>
      </c>
      <c r="CE821" s="132">
        <f t="shared" ref="CE821" si="15821">W821/W839</f>
        <v>9.0354555852077773E-2</v>
      </c>
      <c r="CF821" s="129">
        <f t="shared" ref="CF821" si="15822">X821/X839</f>
        <v>5.3406998158379376E-2</v>
      </c>
      <c r="CG821" s="130">
        <f t="shared" ref="CG821" si="15823">Y821/Y839</f>
        <v>7.7600571292549395E-2</v>
      </c>
      <c r="CH821" s="131">
        <f t="shared" ref="CH821" si="15824">Z821/Z839</f>
        <v>7.0260924237661115E-2</v>
      </c>
      <c r="CI821" s="129">
        <f t="shared" ref="CI821" si="15825">AA821/AA839</f>
        <v>7.017674142284272E-2</v>
      </c>
      <c r="CJ821" s="135">
        <f t="shared" ref="CJ821" si="15826">AB821/AB839</f>
        <v>6.8387208898157803E-2</v>
      </c>
      <c r="CK821" s="136">
        <f t="shared" ref="CK821" si="15827">AC821/AC839</f>
        <v>7.3888147331360149E-2</v>
      </c>
    </row>
    <row r="822" spans="1:89" ht="15" thickTop="1" thickBot="1" x14ac:dyDescent="0.3">
      <c r="A822" s="137" t="s">
        <v>23</v>
      </c>
      <c r="B822" s="189">
        <v>407</v>
      </c>
      <c r="C822" s="190">
        <v>339</v>
      </c>
      <c r="D822" s="191">
        <v>155</v>
      </c>
      <c r="E822" s="192">
        <v>192</v>
      </c>
      <c r="F822" s="189">
        <v>608</v>
      </c>
      <c r="G822" s="193">
        <v>357</v>
      </c>
      <c r="H822" s="191">
        <v>726</v>
      </c>
      <c r="I822" s="192">
        <v>605</v>
      </c>
      <c r="J822" s="189">
        <v>136</v>
      </c>
      <c r="K822" s="193">
        <v>189</v>
      </c>
      <c r="L822" s="191">
        <v>330</v>
      </c>
      <c r="M822" s="189">
        <v>509</v>
      </c>
      <c r="N822" s="194">
        <v>678</v>
      </c>
      <c r="O822" s="195">
        <v>864</v>
      </c>
      <c r="P822" s="189">
        <v>379</v>
      </c>
      <c r="Q822" s="193">
        <v>348</v>
      </c>
      <c r="R822" s="191">
        <v>584</v>
      </c>
      <c r="S822" s="192">
        <v>506</v>
      </c>
      <c r="T822" s="189">
        <v>100</v>
      </c>
      <c r="U822" s="193">
        <v>146</v>
      </c>
      <c r="V822" s="191">
        <v>295</v>
      </c>
      <c r="W822" s="192">
        <v>434</v>
      </c>
      <c r="X822" s="189">
        <v>292</v>
      </c>
      <c r="Y822" s="193">
        <v>176</v>
      </c>
      <c r="Z822" s="191">
        <v>808</v>
      </c>
      <c r="AA822" s="189">
        <v>790</v>
      </c>
      <c r="AB822" s="172">
        <f t="shared" si="15663"/>
        <v>5498</v>
      </c>
      <c r="AC822" s="173">
        <f t="shared" si="15664"/>
        <v>5455</v>
      </c>
      <c r="AE822" s="299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5.1414855987872661E-2</v>
      </c>
      <c r="BK822" s="130">
        <f t="shared" ref="BK822" si="15828">C822/C839</f>
        <v>4.1462818003913895E-2</v>
      </c>
      <c r="BL822" s="131">
        <f t="shared" ref="BL822" si="15829">D822/D839</f>
        <v>4.3380912398544642E-2</v>
      </c>
      <c r="BM822" s="132">
        <f t="shared" ref="BM822" si="15830">E822/E839</f>
        <v>5.0235478806907381E-2</v>
      </c>
      <c r="BN822" s="129">
        <f t="shared" ref="BN822" si="15831">F822/F839</f>
        <v>5.599042269085551E-2</v>
      </c>
      <c r="BO822" s="130">
        <f t="shared" ref="BO822" si="15832">G822/G839</f>
        <v>3.6615384615384612E-2</v>
      </c>
      <c r="BP822" s="131">
        <f t="shared" ref="BP822" si="15833">H822/H839</f>
        <v>5.6696602889496288E-2</v>
      </c>
      <c r="BQ822" s="132">
        <f t="shared" ref="BQ822" si="15834">I822/I839</f>
        <v>4.5318352059925092E-2</v>
      </c>
      <c r="BR822" s="129">
        <f t="shared" ref="BR822" si="15835">J822/J839</f>
        <v>5.2550231839258117E-2</v>
      </c>
      <c r="BS822" s="130">
        <f t="shared" ref="BS822" si="15836">K822/K839</f>
        <v>7.3255813953488375E-2</v>
      </c>
      <c r="BT822" s="131">
        <f t="shared" ref="BT822" si="15837">L822/L839</f>
        <v>4.6801872074882997E-2</v>
      </c>
      <c r="BU822" s="129">
        <f t="shared" ref="BU822" si="15838">M822/M839</f>
        <v>7.2280602101675667E-2</v>
      </c>
      <c r="BV822" s="133">
        <f t="shared" ref="BV822" si="15839">N822/N839</f>
        <v>4.6549948506694132E-2</v>
      </c>
      <c r="BW822" s="134">
        <f t="shared" ref="BW822" si="15840">O822/O839</f>
        <v>5.9226761721963256E-2</v>
      </c>
      <c r="BX822" s="129">
        <f t="shared" ref="BX822" si="15841">P822/P839</f>
        <v>5.2326384094988264E-2</v>
      </c>
      <c r="BY822" s="130">
        <f t="shared" ref="BY822" si="15842">Q822/Q839</f>
        <v>4.7534489823794566E-2</v>
      </c>
      <c r="BZ822" s="131">
        <f t="shared" ref="BZ822" si="15843">R822/R839</f>
        <v>6.6100735710243344E-2</v>
      </c>
      <c r="CA822" s="132">
        <f t="shared" ref="CA822" si="15844">S822/S839</f>
        <v>5.6542630461504081E-2</v>
      </c>
      <c r="CB822" s="129">
        <f t="shared" ref="CB822" si="15845">T822/T839</f>
        <v>4.9407114624505928E-2</v>
      </c>
      <c r="CC822" s="130">
        <f t="shared" ref="CC822" si="15846">U822/U839</f>
        <v>6.4260563380281688E-2</v>
      </c>
      <c r="CD822" s="131">
        <f t="shared" ref="CD822" si="15847">V822/V839</f>
        <v>4.29215771860905E-2</v>
      </c>
      <c r="CE822" s="132">
        <f t="shared" ref="CE822" si="15848">W822/W839</f>
        <v>5.5153132545431437E-2</v>
      </c>
      <c r="CF822" s="129">
        <f t="shared" ref="CF822" si="15849">X822/X839</f>
        <v>4.4812768569674644E-2</v>
      </c>
      <c r="CG822" s="130">
        <f t="shared" ref="CG822" si="15850">Y822/Y839</f>
        <v>4.189478695548679E-2</v>
      </c>
      <c r="CH822" s="131">
        <f t="shared" ref="CH822" si="15851">Z822/Z839</f>
        <v>6.3502043382584097E-2</v>
      </c>
      <c r="CI822" s="129">
        <f t="shared" ref="CI822" si="15852">AA822/AA839</f>
        <v>5.8666270607455814E-2</v>
      </c>
      <c r="CJ822" s="135">
        <f t="shared" ref="CJ822" si="15853">AB822/AB839</f>
        <v>5.3083845054647971E-2</v>
      </c>
      <c r="CK822" s="136">
        <f t="shared" ref="CK822" si="15854">AC822/AC839</f>
        <v>5.2763430251678178E-2</v>
      </c>
    </row>
    <row r="823" spans="1:89" ht="13.5" thickTop="1" x14ac:dyDescent="0.2">
      <c r="A823" s="146" t="s">
        <v>24</v>
      </c>
      <c r="B823" s="203">
        <v>330</v>
      </c>
      <c r="C823" s="197">
        <v>427</v>
      </c>
      <c r="D823" s="198">
        <v>163</v>
      </c>
      <c r="E823" s="199">
        <v>228</v>
      </c>
      <c r="F823" s="196">
        <v>554</v>
      </c>
      <c r="G823" s="200">
        <v>356</v>
      </c>
      <c r="H823" s="198">
        <v>722</v>
      </c>
      <c r="I823" s="199">
        <v>688</v>
      </c>
      <c r="J823" s="196">
        <v>148</v>
      </c>
      <c r="K823" s="200">
        <v>161</v>
      </c>
      <c r="L823" s="198">
        <v>340</v>
      </c>
      <c r="M823" s="196">
        <v>418</v>
      </c>
      <c r="N823" s="201">
        <v>634</v>
      </c>
      <c r="O823" s="204">
        <v>754</v>
      </c>
      <c r="P823" s="196">
        <v>296</v>
      </c>
      <c r="Q823" s="200">
        <v>312</v>
      </c>
      <c r="R823" s="198">
        <v>490</v>
      </c>
      <c r="S823" s="199">
        <v>387</v>
      </c>
      <c r="T823" s="196">
        <v>86</v>
      </c>
      <c r="U823" s="200">
        <v>122</v>
      </c>
      <c r="V823" s="198">
        <v>283</v>
      </c>
      <c r="W823" s="205">
        <v>450</v>
      </c>
      <c r="X823" s="196">
        <v>264</v>
      </c>
      <c r="Y823" s="200">
        <v>205</v>
      </c>
      <c r="Z823" s="198">
        <v>697</v>
      </c>
      <c r="AA823" s="196">
        <v>801</v>
      </c>
      <c r="AB823" s="172">
        <f t="shared" si="15663"/>
        <v>5007</v>
      </c>
      <c r="AC823" s="173">
        <f t="shared" si="15664"/>
        <v>5309</v>
      </c>
      <c r="AE823" s="275" t="str">
        <f>$AE$17</f>
        <v>17:00 - 17:59</v>
      </c>
      <c r="AF823" s="126">
        <f t="shared" ref="AF823:AU825" si="15855">SUMIF($A$9:$A$32,$AE823,B$815:B$838)</f>
        <v>420</v>
      </c>
      <c r="AG823" s="186">
        <f t="shared" si="15855"/>
        <v>1025</v>
      </c>
      <c r="AH823" s="127">
        <f t="shared" si="15855"/>
        <v>270</v>
      </c>
      <c r="AI823" s="180">
        <f t="shared" si="15855"/>
        <v>335</v>
      </c>
      <c r="AJ823" s="126">
        <f t="shared" si="15855"/>
        <v>506</v>
      </c>
      <c r="AK823" s="128">
        <f t="shared" si="15855"/>
        <v>1320</v>
      </c>
      <c r="AL823" s="127">
        <f t="shared" si="15855"/>
        <v>959</v>
      </c>
      <c r="AM823" s="180">
        <f t="shared" si="15855"/>
        <v>1469</v>
      </c>
      <c r="AN823" s="126">
        <f t="shared" si="15855"/>
        <v>413</v>
      </c>
      <c r="AO823" s="128">
        <f t="shared" si="15855"/>
        <v>88</v>
      </c>
      <c r="AP823" s="127">
        <f t="shared" si="15855"/>
        <v>883</v>
      </c>
      <c r="AQ823" s="126">
        <f t="shared" si="15855"/>
        <v>239</v>
      </c>
      <c r="AR823" s="179">
        <f t="shared" si="15855"/>
        <v>1500</v>
      </c>
      <c r="AS823" s="181">
        <f t="shared" si="15855"/>
        <v>985</v>
      </c>
      <c r="AT823" s="126">
        <f t="shared" si="15855"/>
        <v>719</v>
      </c>
      <c r="AU823" s="128">
        <f t="shared" si="15855"/>
        <v>612</v>
      </c>
      <c r="AV823" s="127">
        <f t="shared" ref="AP823:BE825" si="15856">SUMIF($A$9:$A$32,$AE823,R$815:R$838)</f>
        <v>634</v>
      </c>
      <c r="AW823" s="180">
        <f t="shared" si="15856"/>
        <v>863</v>
      </c>
      <c r="AX823" s="126">
        <f t="shared" si="15856"/>
        <v>337</v>
      </c>
      <c r="AY823" s="128">
        <f t="shared" si="15856"/>
        <v>74</v>
      </c>
      <c r="AZ823" s="127">
        <f t="shared" si="15856"/>
        <v>719</v>
      </c>
      <c r="BA823" s="180">
        <f t="shared" si="15856"/>
        <v>563</v>
      </c>
      <c r="BB823" s="126">
        <f t="shared" si="15856"/>
        <v>851</v>
      </c>
      <c r="BC823" s="128">
        <f t="shared" si="15856"/>
        <v>179</v>
      </c>
      <c r="BD823" s="184">
        <f t="shared" si="15856"/>
        <v>996</v>
      </c>
      <c r="BE823" s="185">
        <f t="shared" si="15856"/>
        <v>1034</v>
      </c>
      <c r="BF823" s="170">
        <f>AF823+AH823+AJ823+AL823+AN823+AP823+AR823+AT823+AV823+AX823+AZ823+BB823+BD823</f>
        <v>9207</v>
      </c>
      <c r="BG823" s="171">
        <f>AG823+AI823+AK823+AM823+AO823+AQ823+AS823+AU823+AW823+AY823+BA823+BC823+BE823</f>
        <v>8786</v>
      </c>
      <c r="BI823" s="146" t="s">
        <v>24</v>
      </c>
      <c r="BJ823" s="129">
        <f>B823/B839</f>
        <v>4.1687721071248102E-2</v>
      </c>
      <c r="BK823" s="130">
        <f t="shared" ref="BK823" si="15857">C823/C839</f>
        <v>5.2226027397260275E-2</v>
      </c>
      <c r="BL823" s="131">
        <f t="shared" ref="BL823" si="15858">D823/D839</f>
        <v>4.5619927232017909E-2</v>
      </c>
      <c r="BM823" s="132">
        <f t="shared" ref="BM823" si="15859">E823/E839</f>
        <v>5.9654631083202514E-2</v>
      </c>
      <c r="BN823" s="129">
        <f t="shared" ref="BN823" si="15860">F823/F839</f>
        <v>5.1017589096601895E-2</v>
      </c>
      <c r="BO823" s="130">
        <f t="shared" ref="BO823" si="15861">G823/G839</f>
        <v>3.651282051282051E-2</v>
      </c>
      <c r="BP823" s="131">
        <f t="shared" ref="BP823" si="15862">H823/H839</f>
        <v>5.6384224912143691E-2</v>
      </c>
      <c r="BQ823" s="132">
        <f t="shared" ref="BQ823" si="15863">I823/I839</f>
        <v>5.1535580524344572E-2</v>
      </c>
      <c r="BR823" s="129">
        <f t="shared" ref="BR823" si="15864">J823/J839</f>
        <v>5.7187017001545597E-2</v>
      </c>
      <c r="BS823" s="130">
        <f t="shared" ref="BS823" si="15865">K823/K839</f>
        <v>6.2403100775193801E-2</v>
      </c>
      <c r="BT823" s="131">
        <f t="shared" ref="BT823" si="15866">L823/L839</f>
        <v>4.822011062260672E-2</v>
      </c>
      <c r="BU823" s="129">
        <f t="shared" ref="BU823" si="15867">M823/M839</f>
        <v>5.9358136892928147E-2</v>
      </c>
      <c r="BV823" s="133">
        <f t="shared" ref="BV823" si="15868">N823/N839</f>
        <v>4.352900789564023E-2</v>
      </c>
      <c r="BW823" s="134">
        <f t="shared" ref="BW823" si="15869">O823/O839</f>
        <v>5.1686317521250344E-2</v>
      </c>
      <c r="BX823" s="129">
        <f t="shared" ref="BX823" si="15870">P823/P839</f>
        <v>4.0867044042523816E-2</v>
      </c>
      <c r="BY823" s="130">
        <f t="shared" ref="BY823" si="15871">Q823/Q839</f>
        <v>4.2617128807539956E-2</v>
      </c>
      <c r="BZ823" s="131">
        <f t="shared" ref="BZ823" si="15872">R823/R839</f>
        <v>5.5461233729485006E-2</v>
      </c>
      <c r="CA823" s="132">
        <f t="shared" ref="CA823" si="15873">S823/S839</f>
        <v>4.3245055313442846E-2</v>
      </c>
      <c r="CB823" s="129">
        <f t="shared" ref="CB823" si="15874">T823/T839</f>
        <v>4.2490118577075096E-2</v>
      </c>
      <c r="CC823" s="130">
        <f t="shared" ref="CC823" si="15875">U823/U839</f>
        <v>5.3697183098591547E-2</v>
      </c>
      <c r="CD823" s="131">
        <f t="shared" ref="CD823" si="15876">V823/V839</f>
        <v>4.1175614724283431E-2</v>
      </c>
      <c r="CE823" s="132">
        <f t="shared" ref="CE823" si="15877">W823/W839</f>
        <v>5.7186427754479602E-2</v>
      </c>
      <c r="CF823" s="129">
        <f t="shared" ref="CF823" si="15878">X823/X839</f>
        <v>4.0515653775322284E-2</v>
      </c>
      <c r="CG823" s="130">
        <f t="shared" ref="CG823" si="15879">Y823/Y839</f>
        <v>4.8797905260652225E-2</v>
      </c>
      <c r="CH823" s="131">
        <f t="shared" ref="CH823" si="15880">Z823/Z839</f>
        <v>5.4778371581263752E-2</v>
      </c>
      <c r="CI823" s="129">
        <f t="shared" ref="CI823" si="15881">AA823/AA839</f>
        <v>5.9483142729838109E-2</v>
      </c>
      <c r="CJ823" s="135">
        <f t="shared" ref="CJ823" si="15882">AB823/AB839</f>
        <v>4.8343181554860386E-2</v>
      </c>
      <c r="CK823" s="136">
        <f t="shared" ref="CK823" si="15883">AC823/AC839</f>
        <v>5.1351246783897242E-2</v>
      </c>
    </row>
    <row r="824" spans="1:89" x14ac:dyDescent="0.2">
      <c r="A824" s="137" t="s">
        <v>25</v>
      </c>
      <c r="B824" s="206">
        <v>331</v>
      </c>
      <c r="C824" s="190">
        <v>411</v>
      </c>
      <c r="D824" s="191">
        <v>175</v>
      </c>
      <c r="E824" s="192">
        <v>199</v>
      </c>
      <c r="F824" s="189">
        <v>484</v>
      </c>
      <c r="G824" s="193">
        <v>359</v>
      </c>
      <c r="H824" s="191">
        <v>645</v>
      </c>
      <c r="I824" s="192">
        <v>640</v>
      </c>
      <c r="J824" s="189">
        <v>141</v>
      </c>
      <c r="K824" s="190">
        <v>121</v>
      </c>
      <c r="L824" s="191">
        <v>342</v>
      </c>
      <c r="M824" s="189">
        <v>336</v>
      </c>
      <c r="N824" s="194">
        <v>643</v>
      </c>
      <c r="O824" s="207">
        <v>701</v>
      </c>
      <c r="P824" s="189">
        <v>296</v>
      </c>
      <c r="Q824" s="190">
        <v>274</v>
      </c>
      <c r="R824" s="191">
        <v>499</v>
      </c>
      <c r="S824" s="192">
        <v>431</v>
      </c>
      <c r="T824" s="198">
        <v>95</v>
      </c>
      <c r="U824" s="189">
        <v>108</v>
      </c>
      <c r="V824" s="191">
        <v>310</v>
      </c>
      <c r="W824" s="208">
        <v>398</v>
      </c>
      <c r="X824" s="189">
        <v>223</v>
      </c>
      <c r="Y824" s="193">
        <v>153</v>
      </c>
      <c r="Z824" s="191">
        <v>756</v>
      </c>
      <c r="AA824" s="189">
        <v>970</v>
      </c>
      <c r="AB824" s="172">
        <f t="shared" si="15663"/>
        <v>4940</v>
      </c>
      <c r="AC824" s="173">
        <f t="shared" si="15664"/>
        <v>5101</v>
      </c>
      <c r="AE824" s="277" t="str">
        <f>$AE$18</f>
        <v>18:00 - 18:59</v>
      </c>
      <c r="AF824" s="126">
        <f t="shared" si="15855"/>
        <v>557</v>
      </c>
      <c r="AG824" s="190">
        <f t="shared" si="15855"/>
        <v>959</v>
      </c>
      <c r="AH824" s="191">
        <f t="shared" si="15855"/>
        <v>206</v>
      </c>
      <c r="AI824" s="192">
        <f t="shared" si="15855"/>
        <v>334</v>
      </c>
      <c r="AJ824" s="278">
        <f t="shared" si="15855"/>
        <v>430</v>
      </c>
      <c r="AK824" s="193">
        <f t="shared" si="15855"/>
        <v>1282</v>
      </c>
      <c r="AL824" s="191">
        <f t="shared" si="15855"/>
        <v>815</v>
      </c>
      <c r="AM824" s="192">
        <f t="shared" si="15855"/>
        <v>1286</v>
      </c>
      <c r="AN824" s="278">
        <f t="shared" si="15855"/>
        <v>248</v>
      </c>
      <c r="AO824" s="193">
        <f t="shared" si="15855"/>
        <v>91</v>
      </c>
      <c r="AP824" s="191">
        <f t="shared" si="15856"/>
        <v>790</v>
      </c>
      <c r="AQ824" s="278">
        <f t="shared" si="15856"/>
        <v>197</v>
      </c>
      <c r="AR824" s="194">
        <f t="shared" si="15856"/>
        <v>1298</v>
      </c>
      <c r="AS824" s="195">
        <f t="shared" si="15856"/>
        <v>867</v>
      </c>
      <c r="AT824" s="278">
        <f t="shared" si="15856"/>
        <v>518</v>
      </c>
      <c r="AU824" s="193">
        <f t="shared" si="15856"/>
        <v>631</v>
      </c>
      <c r="AV824" s="191">
        <f t="shared" si="15856"/>
        <v>530</v>
      </c>
      <c r="AW824" s="192">
        <f t="shared" si="15856"/>
        <v>844</v>
      </c>
      <c r="AX824" s="278">
        <f t="shared" si="15856"/>
        <v>148</v>
      </c>
      <c r="AY824" s="193">
        <f t="shared" si="15856"/>
        <v>55</v>
      </c>
      <c r="AZ824" s="191">
        <f t="shared" si="15856"/>
        <v>1003</v>
      </c>
      <c r="BA824" s="192">
        <f t="shared" si="15856"/>
        <v>488</v>
      </c>
      <c r="BB824" s="278">
        <f t="shared" si="15856"/>
        <v>649</v>
      </c>
      <c r="BC824" s="193">
        <f t="shared" si="15856"/>
        <v>229</v>
      </c>
      <c r="BD824" s="191">
        <f t="shared" si="15856"/>
        <v>795</v>
      </c>
      <c r="BE824" s="278">
        <f t="shared" si="15856"/>
        <v>1166</v>
      </c>
      <c r="BF824" s="172">
        <f>SUM(AF824,AH824,AJ824,AL824,AN824,AP824,AR824,AT824,AV824,AX824,AZ824,BB824,BD824)</f>
        <v>7987</v>
      </c>
      <c r="BG824" s="173">
        <f>SUM(AG824,AI824,AK824,AM824,AO824,AQ824,AS824,AU824,AW824,AY824,BA824,BC824,BE824)</f>
        <v>8429</v>
      </c>
      <c r="BI824" s="137" t="s">
        <v>25</v>
      </c>
      <c r="BJ824" s="129">
        <f>B824/B839</f>
        <v>4.1814047498736732E-2</v>
      </c>
      <c r="BK824" s="130">
        <f t="shared" ref="BK824" si="15884">C824/C839</f>
        <v>5.026908023483366E-2</v>
      </c>
      <c r="BL824" s="131">
        <f t="shared" ref="BL824" si="15885">D824/D839</f>
        <v>4.897844948222782E-2</v>
      </c>
      <c r="BM824" s="132">
        <f t="shared" ref="BM824" si="15886">E824/E839</f>
        <v>5.2066980638409213E-2</v>
      </c>
      <c r="BN824" s="129">
        <f t="shared" ref="BN824" si="15887">F824/F839</f>
        <v>4.4571323326273136E-2</v>
      </c>
      <c r="BO824" s="130">
        <f t="shared" ref="BO824" si="15888">G824/G839</f>
        <v>3.6820512820512817E-2</v>
      </c>
      <c r="BP824" s="131">
        <f t="shared" ref="BP824" si="15889">H824/H839</f>
        <v>5.0370948848106209E-2</v>
      </c>
      <c r="BQ824" s="132">
        <f t="shared" ref="BQ824" si="15890">I824/I839</f>
        <v>4.7940074906367043E-2</v>
      </c>
      <c r="BR824" s="129">
        <f t="shared" ref="BR824" si="15891">J824/J839</f>
        <v>5.4482225656877895E-2</v>
      </c>
      <c r="BS824" s="130">
        <f t="shared" ref="BS824" si="15892">K824/K839</f>
        <v>4.6899224806201553E-2</v>
      </c>
      <c r="BT824" s="131">
        <f t="shared" ref="BT824" si="15893">L824/L839</f>
        <v>4.8503758332151467E-2</v>
      </c>
      <c r="BU824" s="129">
        <f t="shared" ref="BU824" si="15894">M824/M839</f>
        <v>4.7713717693836977E-2</v>
      </c>
      <c r="BV824" s="133">
        <f t="shared" ref="BV824" si="15895">N824/N839</f>
        <v>4.4146927566083079E-2</v>
      </c>
      <c r="BW824" s="134">
        <f t="shared" ref="BW824" si="15896">O824/O839</f>
        <v>4.8053194406361396E-2</v>
      </c>
      <c r="BX824" s="129">
        <f t="shared" ref="BX824" si="15897">P824/P839</f>
        <v>4.0867044042523816E-2</v>
      </c>
      <c r="BY824" s="130">
        <f t="shared" ref="BY824" si="15898">Q824/Q839</f>
        <v>3.7426581068160089E-2</v>
      </c>
      <c r="BZ824" s="131">
        <f t="shared" ref="BZ824" si="15899">R824/R839</f>
        <v>5.6479909451046972E-2</v>
      </c>
      <c r="CA824" s="132">
        <f t="shared" ref="CA824" si="15900">S824/S839</f>
        <v>4.8161805788356243E-2</v>
      </c>
      <c r="CB824" s="129">
        <f t="shared" ref="CB824" si="15901">T824/T839</f>
        <v>4.6936758893280632E-2</v>
      </c>
      <c r="CC824" s="130">
        <f t="shared" ref="CC824" si="15902">U824/U839</f>
        <v>4.7535211267605633E-2</v>
      </c>
      <c r="CD824" s="131">
        <f t="shared" ref="CD824" si="15903">V824/V839</f>
        <v>4.5104030263349339E-2</v>
      </c>
      <c r="CE824" s="132">
        <f t="shared" ref="CE824" si="15904">W824/W839</f>
        <v>5.0578218325073074E-2</v>
      </c>
      <c r="CF824" s="129">
        <f t="shared" ref="CF824" si="15905">X824/X839</f>
        <v>3.4223449969306326E-2</v>
      </c>
      <c r="CG824" s="130">
        <f t="shared" ref="CG824" si="15906">Y824/Y839</f>
        <v>3.6419900023803853E-2</v>
      </c>
      <c r="CH824" s="131">
        <f t="shared" ref="CH824" si="15907">Z824/Z839</f>
        <v>5.9415278214397987E-2</v>
      </c>
      <c r="CI824" s="129">
        <f t="shared" ref="CI824" si="15908">AA824/AA839</f>
        <v>7.2033268973711567E-2</v>
      </c>
      <c r="CJ824" s="135">
        <f t="shared" ref="CJ824" si="15909">AB824/AB839</f>
        <v>4.7696288572200984E-2</v>
      </c>
      <c r="CK824" s="136">
        <f t="shared" ref="CK824" si="15910">AC824/AC839</f>
        <v>4.9339368966784668E-2</v>
      </c>
    </row>
    <row r="825" spans="1:89" ht="13.5" thickBot="1" x14ac:dyDescent="0.25">
      <c r="A825" s="146" t="s">
        <v>26</v>
      </c>
      <c r="B825" s="203">
        <v>283</v>
      </c>
      <c r="C825" s="197">
        <v>362</v>
      </c>
      <c r="D825" s="198">
        <v>138</v>
      </c>
      <c r="E825" s="199">
        <v>196</v>
      </c>
      <c r="F825" s="196">
        <v>401</v>
      </c>
      <c r="G825" s="200">
        <v>330</v>
      </c>
      <c r="H825" s="198">
        <v>591</v>
      </c>
      <c r="I825" s="199">
        <v>608</v>
      </c>
      <c r="J825" s="196">
        <v>158</v>
      </c>
      <c r="K825" s="197">
        <v>119</v>
      </c>
      <c r="L825" s="198">
        <v>320</v>
      </c>
      <c r="M825" s="196">
        <v>323</v>
      </c>
      <c r="N825" s="201">
        <v>592</v>
      </c>
      <c r="O825" s="204">
        <v>529</v>
      </c>
      <c r="P825" s="196">
        <v>335</v>
      </c>
      <c r="Q825" s="197">
        <v>268</v>
      </c>
      <c r="R825" s="198">
        <v>417</v>
      </c>
      <c r="S825" s="199">
        <v>420</v>
      </c>
      <c r="T825" s="196">
        <v>87</v>
      </c>
      <c r="U825" s="200">
        <v>97</v>
      </c>
      <c r="V825" s="198">
        <v>333</v>
      </c>
      <c r="W825" s="205">
        <v>388</v>
      </c>
      <c r="X825" s="196">
        <v>243</v>
      </c>
      <c r="Y825" s="200">
        <v>133</v>
      </c>
      <c r="Z825" s="198">
        <v>713</v>
      </c>
      <c r="AA825" s="196">
        <v>759</v>
      </c>
      <c r="AB825" s="172">
        <f t="shared" si="15663"/>
        <v>4611</v>
      </c>
      <c r="AC825" s="173">
        <f t="shared" si="15664"/>
        <v>4532</v>
      </c>
      <c r="AE825" s="275">
        <f>$AE$19</f>
        <v>0</v>
      </c>
      <c r="AF825" s="126">
        <f t="shared" si="15855"/>
        <v>0</v>
      </c>
      <c r="AG825" s="197">
        <f t="shared" si="15855"/>
        <v>0</v>
      </c>
      <c r="AH825" s="198">
        <f t="shared" si="15855"/>
        <v>0</v>
      </c>
      <c r="AI825" s="199">
        <f t="shared" si="15855"/>
        <v>0</v>
      </c>
      <c r="AJ825" s="196">
        <f t="shared" si="15855"/>
        <v>0</v>
      </c>
      <c r="AK825" s="200">
        <f t="shared" si="15855"/>
        <v>0</v>
      </c>
      <c r="AL825" s="198">
        <f t="shared" si="15855"/>
        <v>0</v>
      </c>
      <c r="AM825" s="199">
        <f t="shared" si="15855"/>
        <v>0</v>
      </c>
      <c r="AN825" s="196">
        <f t="shared" si="15855"/>
        <v>0</v>
      </c>
      <c r="AO825" s="200">
        <f t="shared" si="15855"/>
        <v>0</v>
      </c>
      <c r="AP825" s="198">
        <f t="shared" si="15856"/>
        <v>0</v>
      </c>
      <c r="AQ825" s="196">
        <f t="shared" si="15856"/>
        <v>0</v>
      </c>
      <c r="AR825" s="201">
        <f t="shared" si="15856"/>
        <v>0</v>
      </c>
      <c r="AS825" s="202">
        <f t="shared" si="15856"/>
        <v>0</v>
      </c>
      <c r="AT825" s="196">
        <f t="shared" si="15856"/>
        <v>0</v>
      </c>
      <c r="AU825" s="200">
        <f t="shared" si="15856"/>
        <v>0</v>
      </c>
      <c r="AV825" s="198">
        <f t="shared" si="15856"/>
        <v>0</v>
      </c>
      <c r="AW825" s="199">
        <f t="shared" si="15856"/>
        <v>0</v>
      </c>
      <c r="AX825" s="196">
        <f t="shared" si="15856"/>
        <v>0</v>
      </c>
      <c r="AY825" s="200">
        <f t="shared" si="15856"/>
        <v>0</v>
      </c>
      <c r="AZ825" s="198">
        <f t="shared" si="15856"/>
        <v>0</v>
      </c>
      <c r="BA825" s="199">
        <f t="shared" si="15856"/>
        <v>0</v>
      </c>
      <c r="BB825" s="196">
        <f t="shared" si="15856"/>
        <v>0</v>
      </c>
      <c r="BC825" s="200">
        <f t="shared" si="15856"/>
        <v>0</v>
      </c>
      <c r="BD825" s="198">
        <f t="shared" si="15856"/>
        <v>0</v>
      </c>
      <c r="BE825" s="196">
        <f t="shared" si="15856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3.5750378979282467E-2</v>
      </c>
      <c r="BK825" s="130">
        <f t="shared" ref="BK825" si="15911">C825/C839</f>
        <v>4.427592954990215E-2</v>
      </c>
      <c r="BL825" s="131">
        <f t="shared" ref="BL825" si="15912">D825/D839</f>
        <v>3.8623005877413935E-2</v>
      </c>
      <c r="BM825" s="132">
        <f t="shared" ref="BM825" si="15913">E825/E839</f>
        <v>5.128205128205128E-2</v>
      </c>
      <c r="BN825" s="129">
        <f t="shared" ref="BN825" si="15914">F825/F839</f>
        <v>3.6927893912883321E-2</v>
      </c>
      <c r="BO825" s="130">
        <f t="shared" ref="BO825" si="15915">G825/G839</f>
        <v>3.3846153846153845E-2</v>
      </c>
      <c r="BP825" s="131">
        <f t="shared" ref="BP825" si="15916">H825/H839</f>
        <v>4.6153846153846156E-2</v>
      </c>
      <c r="BQ825" s="132">
        <f t="shared" ref="BQ825" si="15917">I825/I839</f>
        <v>4.5543071161048686E-2</v>
      </c>
      <c r="BR825" s="129">
        <f t="shared" ref="BR825" si="15918">J825/J839</f>
        <v>6.1051004636785165E-2</v>
      </c>
      <c r="BS825" s="130">
        <f t="shared" ref="BS825" si="15919">K825/K839</f>
        <v>4.6124031007751941E-2</v>
      </c>
      <c r="BT825" s="131">
        <f t="shared" ref="BT825" si="15920">L825/L839</f>
        <v>4.5383633527159267E-2</v>
      </c>
      <c r="BU825" s="129">
        <f t="shared" ref="BU825" si="15921">M825/M839</f>
        <v>4.5867651235444479E-2</v>
      </c>
      <c r="BV825" s="133">
        <f t="shared" ref="BV825" si="15922">N825/N839</f>
        <v>4.0645382766906969E-2</v>
      </c>
      <c r="BW825" s="134">
        <f t="shared" ref="BW825" si="15923">O825/O839</f>
        <v>3.6262681656155746E-2</v>
      </c>
      <c r="BX825" s="129">
        <f t="shared" ref="BX825" si="15924">P825/P839</f>
        <v>4.625155322380229E-2</v>
      </c>
      <c r="BY825" s="130">
        <f t="shared" ref="BY825" si="15925">Q825/Q839</f>
        <v>3.6607020898784322E-2</v>
      </c>
      <c r="BZ825" s="131">
        <f t="shared" ref="BZ825" si="15926">R825/R839</f>
        <v>4.7198641765704583E-2</v>
      </c>
      <c r="CA825" s="132">
        <f t="shared" ref="CA825" si="15927">S825/S839</f>
        <v>4.693261816962789E-2</v>
      </c>
      <c r="CB825" s="129">
        <f t="shared" ref="CB825" si="15928">T825/T839</f>
        <v>4.298418972332016E-2</v>
      </c>
      <c r="CC825" s="130">
        <f t="shared" ref="CC825" si="15929">U825/U839</f>
        <v>4.2693661971830985E-2</v>
      </c>
      <c r="CD825" s="131">
        <f t="shared" ref="CD825" si="15930">V825/V839</f>
        <v>4.8450458315146223E-2</v>
      </c>
      <c r="CE825" s="132">
        <f t="shared" ref="CE825" si="15931">W825/W839</f>
        <v>4.9307408819417968E-2</v>
      </c>
      <c r="CF825" s="129">
        <f t="shared" ref="CF825" si="15932">X825/X839</f>
        <v>3.7292817679558013E-2</v>
      </c>
      <c r="CG825" s="130">
        <f t="shared" ref="CG825" si="15933">Y825/Y839</f>
        <v>3.1659128778862178E-2</v>
      </c>
      <c r="CH825" s="131">
        <f t="shared" ref="CH825" si="15934">Z825/Z839</f>
        <v>5.6035837786859478E-2</v>
      </c>
      <c r="CI825" s="129">
        <f t="shared" ref="CI825" si="15935">AA825/AA839</f>
        <v>5.6364176444378432E-2</v>
      </c>
      <c r="CJ825" s="135">
        <f t="shared" ref="CJ825" si="15936">AB825/AB839</f>
        <v>4.4519754373768976E-2</v>
      </c>
      <c r="CK825" s="136">
        <f t="shared" ref="CK825" si="15937">AC825/AC839</f>
        <v>4.3835722438241152E-2</v>
      </c>
    </row>
    <row r="826" spans="1:89" ht="14.25" thickTop="1" thickBot="1" x14ac:dyDescent="0.25">
      <c r="A826" s="137" t="s">
        <v>27</v>
      </c>
      <c r="B826" s="206">
        <v>269</v>
      </c>
      <c r="C826" s="190">
        <v>357</v>
      </c>
      <c r="D826" s="191">
        <v>129</v>
      </c>
      <c r="E826" s="192">
        <v>210</v>
      </c>
      <c r="F826" s="189">
        <v>358</v>
      </c>
      <c r="G826" s="193">
        <v>463</v>
      </c>
      <c r="H826" s="191">
        <v>564</v>
      </c>
      <c r="I826" s="192">
        <v>693</v>
      </c>
      <c r="J826" s="189">
        <v>139</v>
      </c>
      <c r="K826" s="190">
        <v>84</v>
      </c>
      <c r="L826" s="191">
        <v>372</v>
      </c>
      <c r="M826" s="189">
        <v>275</v>
      </c>
      <c r="N826" s="194">
        <v>683</v>
      </c>
      <c r="O826" s="207">
        <v>569</v>
      </c>
      <c r="P826" s="189">
        <v>308</v>
      </c>
      <c r="Q826" s="190">
        <v>265</v>
      </c>
      <c r="R826" s="191">
        <v>427</v>
      </c>
      <c r="S826" s="192">
        <v>367</v>
      </c>
      <c r="T826" s="189">
        <v>107</v>
      </c>
      <c r="U826" s="193">
        <v>84</v>
      </c>
      <c r="V826" s="191">
        <v>355</v>
      </c>
      <c r="W826" s="208">
        <v>345</v>
      </c>
      <c r="X826" s="189">
        <v>238</v>
      </c>
      <c r="Y826" s="193">
        <v>123</v>
      </c>
      <c r="Z826" s="191">
        <v>693</v>
      </c>
      <c r="AA826" s="189">
        <v>706</v>
      </c>
      <c r="AB826" s="172">
        <f t="shared" si="15663"/>
        <v>4642</v>
      </c>
      <c r="AC826" s="173">
        <f t="shared" si="15664"/>
        <v>4541</v>
      </c>
      <c r="AE826" s="269" t="s">
        <v>13</v>
      </c>
      <c r="AF826" s="20">
        <f t="shared" ref="AF826:BG826" si="15938">SUM(AF823:AF825)</f>
        <v>977</v>
      </c>
      <c r="AG826" s="21">
        <f t="shared" si="15938"/>
        <v>1984</v>
      </c>
      <c r="AH826" s="20">
        <f t="shared" si="15938"/>
        <v>476</v>
      </c>
      <c r="AI826" s="21">
        <f t="shared" si="15938"/>
        <v>669</v>
      </c>
      <c r="AJ826" s="20">
        <f t="shared" si="15938"/>
        <v>936</v>
      </c>
      <c r="AK826" s="21">
        <f t="shared" si="15938"/>
        <v>2602</v>
      </c>
      <c r="AL826" s="20">
        <f t="shared" si="15938"/>
        <v>1774</v>
      </c>
      <c r="AM826" s="21">
        <f t="shared" si="15938"/>
        <v>2755</v>
      </c>
      <c r="AN826" s="20">
        <f t="shared" si="15938"/>
        <v>661</v>
      </c>
      <c r="AO826" s="21">
        <f t="shared" si="15938"/>
        <v>179</v>
      </c>
      <c r="AP826" s="20">
        <f t="shared" si="15938"/>
        <v>1673</v>
      </c>
      <c r="AQ826" s="21">
        <f t="shared" si="15938"/>
        <v>436</v>
      </c>
      <c r="AR826" s="20">
        <f t="shared" si="15938"/>
        <v>2798</v>
      </c>
      <c r="AS826" s="21">
        <f t="shared" si="15938"/>
        <v>1852</v>
      </c>
      <c r="AT826" s="20">
        <f t="shared" si="15938"/>
        <v>1237</v>
      </c>
      <c r="AU826" s="21">
        <f t="shared" si="15938"/>
        <v>1243</v>
      </c>
      <c r="AV826" s="20">
        <f t="shared" si="15938"/>
        <v>1164</v>
      </c>
      <c r="AW826" s="21">
        <f t="shared" si="15938"/>
        <v>1707</v>
      </c>
      <c r="AX826" s="20">
        <f t="shared" si="15938"/>
        <v>485</v>
      </c>
      <c r="AY826" s="21">
        <f t="shared" si="15938"/>
        <v>129</v>
      </c>
      <c r="AZ826" s="20">
        <f t="shared" si="15938"/>
        <v>1722</v>
      </c>
      <c r="BA826" s="21">
        <f t="shared" si="15938"/>
        <v>1051</v>
      </c>
      <c r="BB826" s="20">
        <f t="shared" si="15938"/>
        <v>1500</v>
      </c>
      <c r="BC826" s="21">
        <f t="shared" si="15938"/>
        <v>408</v>
      </c>
      <c r="BD826" s="20">
        <f t="shared" si="15938"/>
        <v>1791</v>
      </c>
      <c r="BE826" s="21">
        <f t="shared" si="15938"/>
        <v>2200</v>
      </c>
      <c r="BF826" s="174">
        <f t="shared" si="15938"/>
        <v>17194</v>
      </c>
      <c r="BG826" s="175">
        <f t="shared" si="15938"/>
        <v>17215</v>
      </c>
      <c r="BI826" s="137" t="s">
        <v>27</v>
      </c>
      <c r="BJ826" s="129">
        <f>B826/B839</f>
        <v>3.3981808994441635E-2</v>
      </c>
      <c r="BK826" s="130">
        <f t="shared" ref="BK826" si="15939">C826/C839</f>
        <v>4.3664383561643837E-2</v>
      </c>
      <c r="BL826" s="131">
        <f t="shared" ref="BL826" si="15940">D826/D839</f>
        <v>3.6104114189756509E-2</v>
      </c>
      <c r="BM826" s="132">
        <f t="shared" ref="BM826" si="15941">E826/E839</f>
        <v>5.4945054945054944E-2</v>
      </c>
      <c r="BN826" s="129">
        <f t="shared" ref="BN826" si="15942">F826/F839</f>
        <v>3.2968044939681369E-2</v>
      </c>
      <c r="BO826" s="130">
        <f t="shared" ref="BO826" si="15943">G826/G839</f>
        <v>4.7487179487179489E-2</v>
      </c>
      <c r="BP826" s="131">
        <f t="shared" ref="BP826" si="15944">H826/H839</f>
        <v>4.4045294806716123E-2</v>
      </c>
      <c r="BQ826" s="132">
        <f t="shared" ref="BQ826" si="15945">I826/I839</f>
        <v>5.1910112359550564E-2</v>
      </c>
      <c r="BR826" s="129">
        <f t="shared" ref="BR826" si="15946">J826/J839</f>
        <v>5.3709428129829984E-2</v>
      </c>
      <c r="BS826" s="130">
        <f t="shared" ref="BS826" si="15947">K826/K839</f>
        <v>3.255813953488372E-2</v>
      </c>
      <c r="BT826" s="131">
        <f t="shared" ref="BT826" si="15948">L826/L839</f>
        <v>5.2758473975322649E-2</v>
      </c>
      <c r="BU826" s="129">
        <f t="shared" ref="BU826" si="15949">M826/M839</f>
        <v>3.9051405850610621E-2</v>
      </c>
      <c r="BV826" s="133">
        <f t="shared" ref="BV826" si="15950">N826/N839</f>
        <v>4.6893237212495706E-2</v>
      </c>
      <c r="BW826" s="134">
        <f t="shared" ref="BW826" si="15951">O826/O839</f>
        <v>3.9004661365505892E-2</v>
      </c>
      <c r="BX826" s="129">
        <f t="shared" ref="BX826" si="15952">P826/P839</f>
        <v>4.252381609830181E-2</v>
      </c>
      <c r="BY826" s="130">
        <f t="shared" ref="BY826" si="15953">Q826/Q839</f>
        <v>3.6197240814096435E-2</v>
      </c>
      <c r="BZ826" s="131">
        <f t="shared" ref="BZ826" si="15954">R826/R839</f>
        <v>4.8330503678551219E-2</v>
      </c>
      <c r="CA826" s="132">
        <f t="shared" ref="CA826" si="15955">S826/S839</f>
        <v>4.1010168733936751E-2</v>
      </c>
      <c r="CB826" s="129">
        <f t="shared" ref="CB826" si="15956">T826/T839</f>
        <v>5.2865612648221344E-2</v>
      </c>
      <c r="CC826" s="130">
        <f t="shared" ref="CC826" si="15957">U826/U839</f>
        <v>3.6971830985915492E-2</v>
      </c>
      <c r="CD826" s="131">
        <f t="shared" ref="CD826" si="15958">V826/V839</f>
        <v>5.1651389495125856E-2</v>
      </c>
      <c r="CE826" s="132">
        <f t="shared" ref="CE826" si="15959">W826/W839</f>
        <v>4.3842927945101029E-2</v>
      </c>
      <c r="CF826" s="129">
        <f t="shared" ref="CF826" si="15960">X826/X839</f>
        <v>3.6525475751995086E-2</v>
      </c>
      <c r="CG826" s="130">
        <f t="shared" ref="CG826" si="15961">Y826/Y839</f>
        <v>2.9278743156391337E-2</v>
      </c>
      <c r="CH826" s="131">
        <f t="shared" ref="CH826" si="15962">Z826/Z839</f>
        <v>5.4464005029864822E-2</v>
      </c>
      <c r="CI826" s="129">
        <f t="shared" ref="CI826" si="15963">AA826/AA839</f>
        <v>5.2428338036536459E-2</v>
      </c>
      <c r="CJ826" s="135">
        <f t="shared" ref="CJ826" si="15964">AB826/AB839</f>
        <v>4.4819063067238249E-2</v>
      </c>
      <c r="CK826" s="136">
        <f t="shared" ref="CK826" si="15965">AC826/AC839</f>
        <v>4.3922774843789293E-2</v>
      </c>
    </row>
    <row r="827" spans="1:89" ht="13.5" thickTop="1" x14ac:dyDescent="0.2">
      <c r="A827" s="146" t="s">
        <v>28</v>
      </c>
      <c r="B827" s="203">
        <v>292</v>
      </c>
      <c r="C827" s="197">
        <v>535</v>
      </c>
      <c r="D827" s="198">
        <v>219</v>
      </c>
      <c r="E827" s="199">
        <v>216</v>
      </c>
      <c r="F827" s="196">
        <v>346</v>
      </c>
      <c r="G827" s="200">
        <v>576</v>
      </c>
      <c r="H827" s="198">
        <v>638</v>
      </c>
      <c r="I827" s="199">
        <v>819</v>
      </c>
      <c r="J827" s="196">
        <v>173</v>
      </c>
      <c r="K827" s="197">
        <v>60</v>
      </c>
      <c r="L827" s="198">
        <v>440</v>
      </c>
      <c r="M827" s="196">
        <v>213</v>
      </c>
      <c r="N827" s="201">
        <v>980</v>
      </c>
      <c r="O827" s="204">
        <v>591</v>
      </c>
      <c r="P827" s="196">
        <v>396</v>
      </c>
      <c r="Q827" s="197">
        <v>313</v>
      </c>
      <c r="R827" s="198">
        <v>453</v>
      </c>
      <c r="S827" s="199">
        <v>510</v>
      </c>
      <c r="T827" s="196">
        <v>167</v>
      </c>
      <c r="U827" s="200">
        <v>42</v>
      </c>
      <c r="V827" s="198">
        <v>469</v>
      </c>
      <c r="W827" s="205">
        <v>412</v>
      </c>
      <c r="X827" s="196">
        <v>376</v>
      </c>
      <c r="Y827" s="200">
        <v>153</v>
      </c>
      <c r="Z827" s="198">
        <v>713</v>
      </c>
      <c r="AA827" s="196">
        <v>840</v>
      </c>
      <c r="AB827" s="172">
        <f t="shared" si="15663"/>
        <v>5662</v>
      </c>
      <c r="AC827" s="173">
        <f t="shared" si="15664"/>
        <v>5280</v>
      </c>
      <c r="BI827" s="146" t="s">
        <v>28</v>
      </c>
      <c r="BJ827" s="129">
        <f>B827/B839</f>
        <v>3.6887316826680144E-2</v>
      </c>
      <c r="BK827" s="130">
        <f t="shared" ref="BK827" si="15966">C827/C839</f>
        <v>6.5435420743639922E-2</v>
      </c>
      <c r="BL827" s="131">
        <f t="shared" ref="BL827" si="15967">D827/D839</f>
        <v>6.1293031066330814E-2</v>
      </c>
      <c r="BM827" s="132">
        <f t="shared" ref="BM827" si="15968">E827/E839</f>
        <v>5.6514913657770803E-2</v>
      </c>
      <c r="BN827" s="129">
        <f t="shared" ref="BN827" si="15969">F827/F839</f>
        <v>3.1862970807625013E-2</v>
      </c>
      <c r="BO827" s="130">
        <f t="shared" ref="BO827" si="15970">G827/G839</f>
        <v>5.9076923076923075E-2</v>
      </c>
      <c r="BP827" s="131">
        <f t="shared" ref="BP827" si="15971">H827/H839</f>
        <v>4.9824287387739162E-2</v>
      </c>
      <c r="BQ827" s="132">
        <f t="shared" ref="BQ827" si="15972">I827/I839</f>
        <v>6.1348314606741575E-2</v>
      </c>
      <c r="BR827" s="129">
        <f t="shared" ref="BR827" si="15973">J827/J839</f>
        <v>6.6846986089644511E-2</v>
      </c>
      <c r="BS827" s="130">
        <f t="shared" ref="BS827" si="15974">K827/K839</f>
        <v>2.3255813953488372E-2</v>
      </c>
      <c r="BT827" s="131">
        <f t="shared" ref="BT827" si="15975">L827/L839</f>
        <v>6.2402496099843996E-2</v>
      </c>
      <c r="BU827" s="129">
        <f t="shared" ref="BU827" si="15976">M827/M839</f>
        <v>3.0247088895200228E-2</v>
      </c>
      <c r="BV827" s="133">
        <f t="shared" ref="BV827" si="15977">N827/N839</f>
        <v>6.7284586337109514E-2</v>
      </c>
      <c r="BW827" s="134">
        <f t="shared" ref="BW827" si="15978">O827/O839</f>
        <v>4.0512750205648478E-2</v>
      </c>
      <c r="BX827" s="129">
        <f t="shared" ref="BX827" si="15979">P827/P839</f>
        <v>5.4673477840673751E-2</v>
      </c>
      <c r="BY827" s="130">
        <f t="shared" ref="BY827" si="15980">Q827/Q839</f>
        <v>4.275372216910258E-2</v>
      </c>
      <c r="BZ827" s="131">
        <f t="shared" ref="BZ827" si="15981">R827/R839</f>
        <v>5.1273344651952463E-2</v>
      </c>
      <c r="CA827" s="132">
        <f t="shared" ref="CA827" si="15982">S827/S839</f>
        <v>5.6989607777405298E-2</v>
      </c>
      <c r="CB827" s="129">
        <f t="shared" ref="CB827" si="15983">T827/T839</f>
        <v>8.2509881422924897E-2</v>
      </c>
      <c r="CC827" s="130">
        <f t="shared" ref="CC827" si="15984">U827/U839</f>
        <v>1.8485915492957746E-2</v>
      </c>
      <c r="CD827" s="131">
        <f t="shared" ref="CD827" si="15985">V827/V839</f>
        <v>6.8238032882293034E-2</v>
      </c>
      <c r="CE827" s="132">
        <f t="shared" ref="CE827" si="15986">W827/W839</f>
        <v>5.2357351632990212E-2</v>
      </c>
      <c r="CF827" s="129">
        <f t="shared" ref="CF827" si="15987">X827/X839</f>
        <v>5.7704112952731736E-2</v>
      </c>
      <c r="CG827" s="130">
        <f t="shared" ref="CG827" si="15988">Y827/Y839</f>
        <v>3.6419900023803853E-2</v>
      </c>
      <c r="CH827" s="131">
        <f t="shared" ref="CH827" si="15989">Z827/Z839</f>
        <v>5.6035837786859478E-2</v>
      </c>
      <c r="CI827" s="129">
        <f t="shared" ref="CI827" si="15990">AA827/AA839</f>
        <v>6.2379325709193523E-2</v>
      </c>
      <c r="CJ827" s="135">
        <f t="shared" ref="CJ827" si="15991">AB827/AB839</f>
        <v>5.4667284594291897E-2</v>
      </c>
      <c r="CK827" s="136">
        <f t="shared" ref="CK827" si="15992">AC827/AC839</f>
        <v>5.1070744588242123E-2</v>
      </c>
    </row>
    <row r="828" spans="1:89" x14ac:dyDescent="0.2">
      <c r="A828" s="137" t="s">
        <v>29</v>
      </c>
      <c r="B828" s="206">
        <v>351</v>
      </c>
      <c r="C828" s="190">
        <v>817</v>
      </c>
      <c r="D828" s="191">
        <v>280</v>
      </c>
      <c r="E828" s="192">
        <v>250</v>
      </c>
      <c r="F828" s="189">
        <v>516</v>
      </c>
      <c r="G828" s="193">
        <v>936</v>
      </c>
      <c r="H828" s="191">
        <v>703</v>
      </c>
      <c r="I828" s="192">
        <v>1270</v>
      </c>
      <c r="J828" s="189">
        <v>239</v>
      </c>
      <c r="K828" s="190">
        <v>79</v>
      </c>
      <c r="L828" s="191">
        <v>847</v>
      </c>
      <c r="M828" s="189">
        <v>218</v>
      </c>
      <c r="N828" s="194">
        <v>1229</v>
      </c>
      <c r="O828" s="207">
        <v>690</v>
      </c>
      <c r="P828" s="189">
        <v>587</v>
      </c>
      <c r="Q828" s="190">
        <v>461</v>
      </c>
      <c r="R828" s="191">
        <v>529</v>
      </c>
      <c r="S828" s="192">
        <v>723</v>
      </c>
      <c r="T828" s="189">
        <v>300</v>
      </c>
      <c r="U828" s="193">
        <v>53</v>
      </c>
      <c r="V828" s="191">
        <v>670</v>
      </c>
      <c r="W828" s="208">
        <v>476</v>
      </c>
      <c r="X828" s="189">
        <v>587</v>
      </c>
      <c r="Y828" s="193">
        <v>150</v>
      </c>
      <c r="Z828" s="191">
        <v>977</v>
      </c>
      <c r="AA828" s="189">
        <v>854</v>
      </c>
      <c r="AB828" s="172">
        <f t="shared" si="15663"/>
        <v>7815</v>
      </c>
      <c r="AC828" s="173">
        <f t="shared" si="15664"/>
        <v>6977</v>
      </c>
      <c r="BI828" s="137" t="s">
        <v>29</v>
      </c>
      <c r="BJ828" s="129">
        <f>B828/B839</f>
        <v>4.4340576048509349E-2</v>
      </c>
      <c r="BK828" s="130">
        <f t="shared" ref="BK828" si="15993">C828/C839</f>
        <v>9.9926614481409007E-2</v>
      </c>
      <c r="BL828" s="131">
        <f t="shared" ref="BL828" si="15994">D828/D839</f>
        <v>7.8365519171564507E-2</v>
      </c>
      <c r="BM828" s="132">
        <f t="shared" ref="BM828" si="15995">E828/E839</f>
        <v>6.5410779696493976E-2</v>
      </c>
      <c r="BN828" s="129">
        <f t="shared" ref="BN828" si="15996">F828/F839</f>
        <v>4.7518187678423425E-2</v>
      </c>
      <c r="BO828" s="130">
        <f t="shared" ref="BO828" si="15997">G828/G839</f>
        <v>9.6000000000000002E-2</v>
      </c>
      <c r="BP828" s="131">
        <f t="shared" ref="BP828" si="15998">H828/H839</f>
        <v>5.4900429519718859E-2</v>
      </c>
      <c r="BQ828" s="132">
        <f t="shared" ref="BQ828" si="15999">I828/I839</f>
        <v>9.5131086142322102E-2</v>
      </c>
      <c r="BR828" s="129">
        <f t="shared" ref="BR828" si="16000">J828/J839</f>
        <v>9.2349304482225655E-2</v>
      </c>
      <c r="BS828" s="130">
        <f t="shared" ref="BS828" si="16001">K828/K839</f>
        <v>3.0620155038759689E-2</v>
      </c>
      <c r="BT828" s="131">
        <f t="shared" ref="BT828" si="16002">L828/L839</f>
        <v>0.12012480499219969</v>
      </c>
      <c r="BU828" s="129">
        <f t="shared" ref="BU828" si="16003">M828/M839</f>
        <v>3.095711445612042E-2</v>
      </c>
      <c r="BV828" s="133">
        <f t="shared" ref="BV828" si="16004">N828/N839</f>
        <v>8.4380363886028154E-2</v>
      </c>
      <c r="BW828" s="134">
        <f t="shared" ref="BW828" si="16005">O828/O839</f>
        <v>4.7299149986290104E-2</v>
      </c>
      <c r="BX828" s="129">
        <f t="shared" ref="BX828" si="16006">P828/P839</f>
        <v>8.1043766395140132E-2</v>
      </c>
      <c r="BY828" s="130">
        <f t="shared" ref="BY828" si="16007">Q828/Q839</f>
        <v>6.2969539680371528E-2</v>
      </c>
      <c r="BZ828" s="131">
        <f t="shared" ref="BZ828" si="16008">R828/R839</f>
        <v>5.9875495189586868E-2</v>
      </c>
      <c r="CA828" s="132">
        <f t="shared" ref="CA828" si="16009">S828/S839</f>
        <v>8.079114984914515E-2</v>
      </c>
      <c r="CB828" s="129">
        <f t="shared" ref="CB828" si="16010">T828/T839</f>
        <v>0.14822134387351779</v>
      </c>
      <c r="CC828" s="130">
        <f t="shared" ref="CC828" si="16011">U828/U839</f>
        <v>2.3327464788732395E-2</v>
      </c>
      <c r="CD828" s="131">
        <f t="shared" ref="CD828" si="16012">V828/V839</f>
        <v>9.748290411756147E-2</v>
      </c>
      <c r="CE828" s="132">
        <f t="shared" ref="CE828" si="16013">W828/W839</f>
        <v>6.0490532469182873E-2</v>
      </c>
      <c r="CF828" s="129">
        <f t="shared" ref="CF828" si="16014">X828/X839</f>
        <v>9.0085942295887053E-2</v>
      </c>
      <c r="CG828" s="130">
        <f t="shared" ref="CG828" si="16015">Y828/Y839</f>
        <v>3.5705784337062604E-2</v>
      </c>
      <c r="CH828" s="131">
        <f t="shared" ref="CH828" si="16016">Z828/Z839</f>
        <v>7.6784030179188931E-2</v>
      </c>
      <c r="CI828" s="129">
        <f t="shared" ref="CI828" si="16017">AA828/AA839</f>
        <v>6.3418981137680089E-2</v>
      </c>
      <c r="CJ828" s="135">
        <f t="shared" ref="CJ828" si="16018">AB828/AB839</f>
        <v>7.5454756111690419E-2</v>
      </c>
      <c r="CK828" s="136">
        <f t="shared" ref="CK828" si="16019">AC828/AC839</f>
        <v>6.7484959278819187E-2</v>
      </c>
    </row>
    <row r="829" spans="1:89" x14ac:dyDescent="0.2">
      <c r="A829" s="146" t="s">
        <v>30</v>
      </c>
      <c r="B829" s="203">
        <v>420</v>
      </c>
      <c r="C829" s="197">
        <v>1025</v>
      </c>
      <c r="D829" s="198">
        <v>270</v>
      </c>
      <c r="E829" s="199">
        <v>335</v>
      </c>
      <c r="F829" s="196">
        <v>506</v>
      </c>
      <c r="G829" s="200">
        <v>1320</v>
      </c>
      <c r="H829" s="198">
        <v>959</v>
      </c>
      <c r="I829" s="199">
        <v>1469</v>
      </c>
      <c r="J829" s="196">
        <v>413</v>
      </c>
      <c r="K829" s="197">
        <v>88</v>
      </c>
      <c r="L829" s="198">
        <v>883</v>
      </c>
      <c r="M829" s="196">
        <v>239</v>
      </c>
      <c r="N829" s="201">
        <v>1500</v>
      </c>
      <c r="O829" s="204">
        <v>985</v>
      </c>
      <c r="P829" s="196">
        <v>719</v>
      </c>
      <c r="Q829" s="197">
        <v>612</v>
      </c>
      <c r="R829" s="198">
        <v>634</v>
      </c>
      <c r="S829" s="199">
        <v>863</v>
      </c>
      <c r="T829" s="196">
        <v>337</v>
      </c>
      <c r="U829" s="200">
        <v>74</v>
      </c>
      <c r="V829" s="198">
        <v>719</v>
      </c>
      <c r="W829" s="205">
        <v>563</v>
      </c>
      <c r="X829" s="196">
        <v>851</v>
      </c>
      <c r="Y829" s="200">
        <v>179</v>
      </c>
      <c r="Z829" s="198">
        <v>996</v>
      </c>
      <c r="AA829" s="196">
        <v>1034</v>
      </c>
      <c r="AB829" s="172">
        <f t="shared" si="15663"/>
        <v>9207</v>
      </c>
      <c r="AC829" s="173">
        <f t="shared" si="15664"/>
        <v>8786</v>
      </c>
      <c r="BI829" s="146" t="s">
        <v>30</v>
      </c>
      <c r="BJ829" s="129">
        <f>B829/B839</f>
        <v>5.3057099545224862E-2</v>
      </c>
      <c r="BK829" s="130">
        <f t="shared" ref="BK829" si="16020">C829/C839</f>
        <v>0.12536692759295498</v>
      </c>
      <c r="BL829" s="131">
        <f t="shared" ref="BL829" si="16021">D829/D839</f>
        <v>7.5566750629722929E-2</v>
      </c>
      <c r="BM829" s="132">
        <f t="shared" ref="BM829" si="16022">E829/E839</f>
        <v>8.7650444793301932E-2</v>
      </c>
      <c r="BN829" s="129">
        <f t="shared" ref="BN829" si="16023">F829/F839</f>
        <v>4.6597292568376462E-2</v>
      </c>
      <c r="BO829" s="130">
        <f t="shared" ref="BO829" si="16024">G829/G839</f>
        <v>0.13538461538461538</v>
      </c>
      <c r="BP829" s="131">
        <f t="shared" ref="BP829" si="16025">H829/H839</f>
        <v>7.4892620070285049E-2</v>
      </c>
      <c r="BQ829" s="132">
        <f t="shared" ref="BQ829" si="16026">I829/I839</f>
        <v>0.11003745318352059</v>
      </c>
      <c r="BR829" s="129">
        <f t="shared" ref="BR829" si="16027">J829/J839</f>
        <v>0.15958268933539413</v>
      </c>
      <c r="BS829" s="130">
        <f t="shared" ref="BS829" si="16028">K829/K839</f>
        <v>3.4108527131782945E-2</v>
      </c>
      <c r="BT829" s="131">
        <f t="shared" ref="BT829" si="16029">L829/L839</f>
        <v>0.1252304637640051</v>
      </c>
      <c r="BU829" s="129">
        <f t="shared" ref="BU829" si="16030">M829/M839</f>
        <v>3.3939221811985235E-2</v>
      </c>
      <c r="BV829" s="133">
        <f t="shared" ref="BV829" si="16031">N829/N839</f>
        <v>0.10298661174047374</v>
      </c>
      <c r="BW829" s="134">
        <f t="shared" ref="BW829" si="16032">O829/O839</f>
        <v>6.752125034274746E-2</v>
      </c>
      <c r="BX829" s="129">
        <f t="shared" ref="BX829" si="16033">P829/P839</f>
        <v>9.9268259008698054E-2</v>
      </c>
      <c r="BY829" s="130">
        <f t="shared" ref="BY829" si="16034">Q829/Q839</f>
        <v>8.3595137276328377E-2</v>
      </c>
      <c r="BZ829" s="131">
        <f t="shared" ref="BZ829" si="16035">R829/R839</f>
        <v>7.1760045274476519E-2</v>
      </c>
      <c r="CA829" s="132">
        <f t="shared" ref="CA829" si="16036">S829/S839</f>
        <v>9.6435355905687789E-2</v>
      </c>
      <c r="CB829" s="129">
        <f t="shared" ref="CB829" si="16037">T829/T839</f>
        <v>0.16650197628458499</v>
      </c>
      <c r="CC829" s="130">
        <f t="shared" ref="CC829" si="16038">U829/U839</f>
        <v>3.2570422535211266E-2</v>
      </c>
      <c r="CD829" s="131">
        <f t="shared" ref="CD829" si="16039">V829/V839</f>
        <v>0.10461225083660701</v>
      </c>
      <c r="CE829" s="132">
        <f t="shared" ref="CE829" si="16040">W829/W839</f>
        <v>7.1546575168382254E-2</v>
      </c>
      <c r="CF829" s="129">
        <f t="shared" ref="CF829" si="16041">X829/X839</f>
        <v>0.13060159607120933</v>
      </c>
      <c r="CG829" s="130">
        <f t="shared" ref="CG829" si="16042">Y829/Y839</f>
        <v>4.2608902642228039E-2</v>
      </c>
      <c r="CH829" s="131">
        <f t="shared" ref="CH829" si="16043">Z829/Z839</f>
        <v>7.8277271298333853E-2</v>
      </c>
      <c r="CI829" s="129">
        <f t="shared" ref="CI829" si="16044">AA829/AA839</f>
        <v>7.6785979503935842E-2</v>
      </c>
      <c r="CJ829" s="135">
        <f t="shared" ref="CJ829" si="16045">AB829/AB839</f>
        <v>8.8894681960375393E-2</v>
      </c>
      <c r="CK829" s="136">
        <f t="shared" ref="CK829" si="16046">AC829/AC839</f>
        <v>8.4982492793995321E-2</v>
      </c>
    </row>
    <row r="830" spans="1:89" x14ac:dyDescent="0.2">
      <c r="A830" s="137" t="s">
        <v>31</v>
      </c>
      <c r="B830" s="206">
        <v>557</v>
      </c>
      <c r="C830" s="190">
        <v>959</v>
      </c>
      <c r="D830" s="191">
        <v>206</v>
      </c>
      <c r="E830" s="192">
        <v>334</v>
      </c>
      <c r="F830" s="189">
        <v>430</v>
      </c>
      <c r="G830" s="193">
        <v>1282</v>
      </c>
      <c r="H830" s="191">
        <v>815</v>
      </c>
      <c r="I830" s="192">
        <v>1286</v>
      </c>
      <c r="J830" s="189">
        <v>248</v>
      </c>
      <c r="K830" s="190">
        <v>91</v>
      </c>
      <c r="L830" s="191">
        <v>790</v>
      </c>
      <c r="M830" s="189">
        <v>197</v>
      </c>
      <c r="N830" s="194">
        <v>1298</v>
      </c>
      <c r="O830" s="207">
        <v>867</v>
      </c>
      <c r="P830" s="189">
        <v>518</v>
      </c>
      <c r="Q830" s="190">
        <v>631</v>
      </c>
      <c r="R830" s="191">
        <v>530</v>
      </c>
      <c r="S830" s="192">
        <v>844</v>
      </c>
      <c r="T830" s="189">
        <v>148</v>
      </c>
      <c r="U830" s="193">
        <v>55</v>
      </c>
      <c r="V830" s="191">
        <v>1003</v>
      </c>
      <c r="W830" s="208">
        <v>488</v>
      </c>
      <c r="X830" s="189">
        <v>649</v>
      </c>
      <c r="Y830" s="193">
        <v>229</v>
      </c>
      <c r="Z830" s="191">
        <v>795</v>
      </c>
      <c r="AA830" s="189">
        <v>1166</v>
      </c>
      <c r="AB830" s="172">
        <f t="shared" si="15663"/>
        <v>7987</v>
      </c>
      <c r="AC830" s="173">
        <f t="shared" si="15664"/>
        <v>8429</v>
      </c>
      <c r="BI830" s="137" t="s">
        <v>31</v>
      </c>
      <c r="BJ830" s="129">
        <f>B830/B839</f>
        <v>7.036382011116725E-2</v>
      </c>
      <c r="BK830" s="130">
        <f t="shared" ref="BK830" si="16047">C830/C839</f>
        <v>0.1172945205479452</v>
      </c>
      <c r="BL830" s="131">
        <f t="shared" ref="BL830" si="16048">D830/D839</f>
        <v>5.765463196193675E-2</v>
      </c>
      <c r="BM830" s="132">
        <f t="shared" ref="BM830" si="16049">E830/E839</f>
        <v>8.7388801674515959E-2</v>
      </c>
      <c r="BN830" s="129">
        <f t="shared" ref="BN830" si="16050">F830/F839</f>
        <v>3.9598489732019522E-2</v>
      </c>
      <c r="BO830" s="130">
        <f t="shared" ref="BO830" si="16051">G830/G839</f>
        <v>0.1314871794871795</v>
      </c>
      <c r="BP830" s="131">
        <f t="shared" ref="BP830" si="16052">H830/H839</f>
        <v>6.3647012885591561E-2</v>
      </c>
      <c r="BQ830" s="132">
        <f t="shared" ref="BQ830" si="16053">I830/I839</f>
        <v>9.6329588014981274E-2</v>
      </c>
      <c r="BR830" s="129">
        <f t="shared" ref="BR830" si="16054">J830/J839</f>
        <v>9.5826893353941262E-2</v>
      </c>
      <c r="BS830" s="130">
        <f t="shared" ref="BS830" si="16055">K830/K839</f>
        <v>3.5271317829457367E-2</v>
      </c>
      <c r="BT830" s="131">
        <f t="shared" ref="BT830" si="16056">L830/L839</f>
        <v>0.11204084527017444</v>
      </c>
      <c r="BU830" s="129">
        <f t="shared" ref="BU830" si="16057">M830/M839</f>
        <v>2.7975007100255609E-2</v>
      </c>
      <c r="BV830" s="133">
        <f t="shared" ref="BV830" si="16058">N830/N839</f>
        <v>8.9117748026089946E-2</v>
      </c>
      <c r="BW830" s="134">
        <f t="shared" ref="BW830" si="16059">O830/O839</f>
        <v>5.9432410200164522E-2</v>
      </c>
      <c r="BX830" s="129">
        <f t="shared" ref="BX830" si="16060">P830/P839</f>
        <v>7.1517327074416673E-2</v>
      </c>
      <c r="BY830" s="130">
        <f t="shared" ref="BY830" si="16061">Q830/Q839</f>
        <v>8.6190411146018303E-2</v>
      </c>
      <c r="BZ830" s="131">
        <f t="shared" ref="BZ830" si="16062">R830/R839</f>
        <v>5.9988681380871531E-2</v>
      </c>
      <c r="CA830" s="132">
        <f t="shared" ref="CA830" si="16063">S830/S839</f>
        <v>9.4312213655157004E-2</v>
      </c>
      <c r="CB830" s="129">
        <f t="shared" ref="CB830" si="16064">T830/T839</f>
        <v>7.3122529644268769E-2</v>
      </c>
      <c r="CC830" s="130">
        <f t="shared" ref="CC830" si="16065">U830/U839</f>
        <v>2.4207746478873238E-2</v>
      </c>
      <c r="CD830" s="131">
        <f t="shared" ref="CD830" si="16066">V830/V839</f>
        <v>0.14593336243270769</v>
      </c>
      <c r="CE830" s="132">
        <f t="shared" ref="CE830" si="16067">W830/W839</f>
        <v>6.2015503875968991E-2</v>
      </c>
      <c r="CF830" s="129">
        <f t="shared" ref="CF830" si="16068">X830/X839</f>
        <v>9.9600982197667276E-2</v>
      </c>
      <c r="CG830" s="130">
        <f t="shared" ref="CG830" si="16069">Y830/Y839</f>
        <v>5.451083075458224E-2</v>
      </c>
      <c r="CH830" s="131">
        <f t="shared" ref="CH830" si="16070">Z830/Z839</f>
        <v>6.2480352090537566E-2</v>
      </c>
      <c r="CI830" s="129">
        <f t="shared" ref="CI830" si="16071">AA830/AA839</f>
        <v>8.6588444972523396E-2</v>
      </c>
      <c r="CJ830" s="135">
        <f t="shared" ref="CJ830" si="16072">AB830/AB839</f>
        <v>7.7115436604487705E-2</v>
      </c>
      <c r="CK830" s="136">
        <f t="shared" ref="CK830" si="16073">AC830/AC839</f>
        <v>8.1529414040585765E-2</v>
      </c>
    </row>
    <row r="831" spans="1:89" x14ac:dyDescent="0.2">
      <c r="A831" s="146" t="s">
        <v>32</v>
      </c>
      <c r="B831" s="203">
        <v>479</v>
      </c>
      <c r="C831" s="197">
        <v>697</v>
      </c>
      <c r="D831" s="198">
        <v>87</v>
      </c>
      <c r="E831" s="199">
        <v>317</v>
      </c>
      <c r="F831" s="196">
        <v>338</v>
      </c>
      <c r="G831" s="200">
        <v>1062</v>
      </c>
      <c r="H831" s="198">
        <v>673</v>
      </c>
      <c r="I831" s="199">
        <v>1198</v>
      </c>
      <c r="J831" s="196">
        <v>185</v>
      </c>
      <c r="K831" s="197">
        <v>78</v>
      </c>
      <c r="L831" s="198">
        <v>661</v>
      </c>
      <c r="M831" s="196">
        <v>246</v>
      </c>
      <c r="N831" s="201">
        <v>1027</v>
      </c>
      <c r="O831" s="204">
        <v>866</v>
      </c>
      <c r="P831" s="196">
        <v>368</v>
      </c>
      <c r="Q831" s="197">
        <v>522</v>
      </c>
      <c r="R831" s="198">
        <v>440</v>
      </c>
      <c r="S831" s="199">
        <v>661</v>
      </c>
      <c r="T831" s="196">
        <v>92</v>
      </c>
      <c r="U831" s="200">
        <v>76</v>
      </c>
      <c r="V831" s="198">
        <v>636</v>
      </c>
      <c r="W831" s="205">
        <v>337</v>
      </c>
      <c r="X831" s="196">
        <v>289</v>
      </c>
      <c r="Y831" s="200">
        <v>224</v>
      </c>
      <c r="Z831" s="198">
        <v>574</v>
      </c>
      <c r="AA831" s="196">
        <v>760</v>
      </c>
      <c r="AB831" s="172">
        <f t="shared" si="15663"/>
        <v>5849</v>
      </c>
      <c r="AC831" s="173">
        <f t="shared" si="15664"/>
        <v>7044</v>
      </c>
      <c r="BI831" s="146" t="s">
        <v>32</v>
      </c>
      <c r="BJ831" s="129">
        <f>B831/B839</f>
        <v>6.0510358767054066E-2</v>
      </c>
      <c r="BK831" s="130">
        <f t="shared" ref="BK831" si="16074">C831/C839</f>
        <v>8.5249510763209399E-2</v>
      </c>
      <c r="BL831" s="131">
        <f t="shared" ref="BL831" si="16075">D831/D839</f>
        <v>2.4349286314021831E-2</v>
      </c>
      <c r="BM831" s="132">
        <f t="shared" ref="BM831" si="16076">E831/E839</f>
        <v>8.2940868655154376E-2</v>
      </c>
      <c r="BN831" s="129">
        <f t="shared" ref="BN831" si="16077">F831/F839</f>
        <v>3.1126254719587437E-2</v>
      </c>
      <c r="BO831" s="130">
        <f t="shared" ref="BO831" si="16078">G831/G839</f>
        <v>0.10892307692307693</v>
      </c>
      <c r="BP831" s="131">
        <f t="shared" ref="BP831" si="16079">H831/H839</f>
        <v>5.2557594689574383E-2</v>
      </c>
      <c r="BQ831" s="132">
        <f t="shared" ref="BQ831" si="16080">I831/I839</f>
        <v>8.9737827715355808E-2</v>
      </c>
      <c r="BR831" s="129">
        <f t="shared" ref="BR831" si="16081">J831/J839</f>
        <v>7.1483771251931991E-2</v>
      </c>
      <c r="BS831" s="130">
        <f t="shared" ref="BS831" si="16082">K831/K839</f>
        <v>3.0232558139534883E-2</v>
      </c>
      <c r="BT831" s="131">
        <f t="shared" ref="BT831" si="16083">L831/L839</f>
        <v>9.3745568004538357E-2</v>
      </c>
      <c r="BU831" s="129">
        <f t="shared" ref="BU831" si="16084">M831/M839</f>
        <v>3.4933257597273504E-2</v>
      </c>
      <c r="BV831" s="133">
        <f t="shared" ref="BV831" si="16085">N831/N839</f>
        <v>7.0511500171644356E-2</v>
      </c>
      <c r="BW831" s="134">
        <f t="shared" ref="BW831" si="16086">O831/O839</f>
        <v>5.9363860707430764E-2</v>
      </c>
      <c r="BX831" s="129">
        <f t="shared" ref="BX831" si="16087">P831/P839</f>
        <v>5.0807676377191774E-2</v>
      </c>
      <c r="BY831" s="130">
        <f t="shared" ref="BY831" si="16088">Q831/Q839</f>
        <v>7.1301734735691846E-2</v>
      </c>
      <c r="BZ831" s="131">
        <f t="shared" ref="BZ831" si="16089">R831/R839</f>
        <v>4.9801924165251837E-2</v>
      </c>
      <c r="CA831" s="132">
        <f t="shared" ref="CA831" si="16090">S831/S839</f>
        <v>7.3863001452676283E-2</v>
      </c>
      <c r="CB831" s="129">
        <f t="shared" ref="CB831" si="16091">T831/T839</f>
        <v>4.5454545454545456E-2</v>
      </c>
      <c r="CC831" s="130">
        <f t="shared" ref="CC831" si="16092">U831/U839</f>
        <v>3.345070422535211E-2</v>
      </c>
      <c r="CD831" s="131">
        <f t="shared" ref="CD831" si="16093">V831/V839</f>
        <v>9.2536010475774769E-2</v>
      </c>
      <c r="CE831" s="132">
        <f t="shared" ref="CE831" si="16094">W831/W839</f>
        <v>4.282628034057695E-2</v>
      </c>
      <c r="CF831" s="129">
        <f t="shared" ref="CF831" si="16095">X831/X839</f>
        <v>4.4352363413136892E-2</v>
      </c>
      <c r="CG831" s="130">
        <f t="shared" ref="CG831" si="16096">Y831/Y839</f>
        <v>5.3320637943346821E-2</v>
      </c>
      <c r="CH831" s="131">
        <f t="shared" ref="CH831" si="16097">Z831/Z839</f>
        <v>4.5111600125746623E-2</v>
      </c>
      <c r="CI831" s="129">
        <f t="shared" ref="CI831" si="16098">AA831/AA839</f>
        <v>5.6438437546413187E-2</v>
      </c>
      <c r="CJ831" s="135">
        <f t="shared" ref="CJ831" si="16099">AB831/AB839</f>
        <v>5.6472791874251728E-2</v>
      </c>
      <c r="CK831" s="136">
        <f t="shared" ref="CK831" si="16100">AC831/AC839</f>
        <v>6.8133016075677552E-2</v>
      </c>
    </row>
    <row r="832" spans="1:89" x14ac:dyDescent="0.2">
      <c r="A832" s="137" t="s">
        <v>33</v>
      </c>
      <c r="B832" s="206">
        <v>153</v>
      </c>
      <c r="C832" s="190">
        <v>296</v>
      </c>
      <c r="D832" s="191">
        <v>69</v>
      </c>
      <c r="E832" s="192">
        <v>139</v>
      </c>
      <c r="F832" s="189">
        <v>300</v>
      </c>
      <c r="G832" s="193">
        <v>441</v>
      </c>
      <c r="H832" s="191">
        <v>300</v>
      </c>
      <c r="I832" s="192">
        <v>462</v>
      </c>
      <c r="J832" s="189">
        <v>52</v>
      </c>
      <c r="K832" s="190">
        <v>25</v>
      </c>
      <c r="L832" s="191">
        <v>184</v>
      </c>
      <c r="M832" s="189">
        <v>203</v>
      </c>
      <c r="N832" s="194">
        <v>316</v>
      </c>
      <c r="O832" s="207">
        <v>530</v>
      </c>
      <c r="P832" s="189">
        <v>187</v>
      </c>
      <c r="Q832" s="190">
        <v>263</v>
      </c>
      <c r="R832" s="191">
        <v>227</v>
      </c>
      <c r="S832" s="192">
        <v>254</v>
      </c>
      <c r="T832" s="189">
        <v>23</v>
      </c>
      <c r="U832" s="193">
        <v>68</v>
      </c>
      <c r="V832" s="191">
        <v>156</v>
      </c>
      <c r="W832" s="208">
        <v>191</v>
      </c>
      <c r="X832" s="189">
        <v>109</v>
      </c>
      <c r="Y832" s="193">
        <v>214</v>
      </c>
      <c r="Z832" s="191">
        <v>333</v>
      </c>
      <c r="AA832" s="189">
        <v>298</v>
      </c>
      <c r="AB832" s="172">
        <f t="shared" si="15663"/>
        <v>2409</v>
      </c>
      <c r="AC832" s="173">
        <f t="shared" si="15664"/>
        <v>3384</v>
      </c>
      <c r="BI832" s="137" t="s">
        <v>33</v>
      </c>
      <c r="BJ832" s="129">
        <f>B832/B839</f>
        <v>1.9327943405760484E-2</v>
      </c>
      <c r="BK832" s="130">
        <f t="shared" ref="BK832" si="16101">C832/C839</f>
        <v>3.6203522504892366E-2</v>
      </c>
      <c r="BL832" s="131">
        <f t="shared" ref="BL832" si="16102">D832/D839</f>
        <v>1.9311502938706968E-2</v>
      </c>
      <c r="BM832" s="132">
        <f t="shared" ref="BM832" si="16103">E832/E839</f>
        <v>3.6368393511250652E-2</v>
      </c>
      <c r="BN832" s="129">
        <f t="shared" ref="BN832" si="16104">F832/F839</f>
        <v>2.7626853301408971E-2</v>
      </c>
      <c r="BO832" s="130">
        <f t="shared" ref="BO832" si="16105">G832/G839</f>
        <v>4.5230769230769234E-2</v>
      </c>
      <c r="BP832" s="131">
        <f t="shared" ref="BP832" si="16106">H832/H839</f>
        <v>2.3428348301444749E-2</v>
      </c>
      <c r="BQ832" s="132">
        <f t="shared" ref="BQ832" si="16107">I832/I839</f>
        <v>3.4606741573033707E-2</v>
      </c>
      <c r="BR832" s="129">
        <f t="shared" ref="BR832" si="16108">J832/J839</f>
        <v>2.009273570324575E-2</v>
      </c>
      <c r="BS832" s="130">
        <f t="shared" ref="BS832" si="16109">K832/K839</f>
        <v>9.6899224806201549E-3</v>
      </c>
      <c r="BT832" s="131">
        <f t="shared" ref="BT832" si="16110">L832/L839</f>
        <v>2.6095589278116581E-2</v>
      </c>
      <c r="BU832" s="129">
        <f t="shared" ref="BU832" si="16111">M832/M839</f>
        <v>2.8827037773359841E-2</v>
      </c>
      <c r="BV832" s="133">
        <f t="shared" ref="BV832" si="16112">N832/N839</f>
        <v>2.1695846206659802E-2</v>
      </c>
      <c r="BW832" s="134">
        <f t="shared" ref="BW832" si="16113">O832/O839</f>
        <v>3.6331231148889497E-2</v>
      </c>
      <c r="BX832" s="129">
        <f t="shared" ref="BX832" si="16114">P832/P839</f>
        <v>2.5818031202540385E-2</v>
      </c>
      <c r="BY832" s="130">
        <f t="shared" ref="BY832" si="16115">Q832/Q839</f>
        <v>3.5924054090971179E-2</v>
      </c>
      <c r="BZ832" s="131">
        <f t="shared" ref="BZ832" si="16116">R832/R839</f>
        <v>2.5693265421618563E-2</v>
      </c>
      <c r="CA832" s="132">
        <f t="shared" ref="CA832" si="16117">S832/S839</f>
        <v>2.8383059559727343E-2</v>
      </c>
      <c r="CB832" s="129">
        <f t="shared" ref="CB832" si="16118">T832/T839</f>
        <v>1.1363636363636364E-2</v>
      </c>
      <c r="CC832" s="130">
        <f t="shared" ref="CC832" si="16119">U832/U839</f>
        <v>2.9929577464788731E-2</v>
      </c>
      <c r="CD832" s="131">
        <f t="shared" ref="CD832" si="16120">V832/V839</f>
        <v>2.2697512003491925E-2</v>
      </c>
      <c r="CE832" s="132">
        <f t="shared" ref="CE832" si="16121">W832/W839</f>
        <v>2.4272461558012454E-2</v>
      </c>
      <c r="CF832" s="129">
        <f t="shared" ref="CF832" si="16122">X832/X839</f>
        <v>1.6728054020871699E-2</v>
      </c>
      <c r="CG832" s="130">
        <f t="shared" ref="CG832" si="16123">Y832/Y839</f>
        <v>5.0940252320875984E-2</v>
      </c>
      <c r="CH832" s="131">
        <f t="shared" ref="CH832" si="16124">Z832/Z839</f>
        <v>2.617101540396102E-2</v>
      </c>
      <c r="CI832" s="129">
        <f t="shared" ref="CI832" si="16125">AA832/AA839</f>
        <v>2.2129808406356751E-2</v>
      </c>
      <c r="CJ832" s="135">
        <f t="shared" ref="CJ832" si="16126">AB832/AB839</f>
        <v>2.3259182018306106E-2</v>
      </c>
      <c r="CK832" s="136">
        <f t="shared" ref="CK832" si="16127">AC832/AC839</f>
        <v>3.2731704486100632E-2</v>
      </c>
    </row>
    <row r="833" spans="1:89" x14ac:dyDescent="0.2">
      <c r="A833" s="146" t="s">
        <v>34</v>
      </c>
      <c r="B833" s="203">
        <v>13</v>
      </c>
      <c r="C833" s="197">
        <v>64</v>
      </c>
      <c r="D833" s="198">
        <v>39</v>
      </c>
      <c r="E833" s="199">
        <v>63</v>
      </c>
      <c r="F833" s="196">
        <v>72</v>
      </c>
      <c r="G833" s="200">
        <v>106</v>
      </c>
      <c r="H833" s="198">
        <v>94</v>
      </c>
      <c r="I833" s="199">
        <v>150</v>
      </c>
      <c r="J833" s="196">
        <v>15</v>
      </c>
      <c r="K833" s="197">
        <v>15</v>
      </c>
      <c r="L833" s="198">
        <v>67</v>
      </c>
      <c r="M833" s="196">
        <v>87</v>
      </c>
      <c r="N833" s="201">
        <v>105</v>
      </c>
      <c r="O833" s="204">
        <v>175</v>
      </c>
      <c r="P833" s="196">
        <v>93</v>
      </c>
      <c r="Q833" s="197">
        <v>105</v>
      </c>
      <c r="R833" s="198">
        <v>95</v>
      </c>
      <c r="S833" s="199">
        <v>88</v>
      </c>
      <c r="T833" s="196">
        <v>21</v>
      </c>
      <c r="U833" s="200">
        <v>58</v>
      </c>
      <c r="V833" s="198">
        <v>53</v>
      </c>
      <c r="W833" s="205">
        <v>112</v>
      </c>
      <c r="X833" s="196">
        <v>50</v>
      </c>
      <c r="Y833" s="200">
        <v>116</v>
      </c>
      <c r="Z833" s="198">
        <v>168</v>
      </c>
      <c r="AA833" s="196">
        <v>132</v>
      </c>
      <c r="AB833" s="172">
        <f t="shared" si="15663"/>
        <v>885</v>
      </c>
      <c r="AC833" s="173">
        <f t="shared" si="15664"/>
        <v>1271</v>
      </c>
      <c r="BI833" s="146" t="s">
        <v>34</v>
      </c>
      <c r="BJ833" s="129">
        <f>B833/B839</f>
        <v>1.6422435573521981E-3</v>
      </c>
      <c r="BK833" s="130">
        <f t="shared" ref="BK833" si="16128">C833/C839</f>
        <v>7.8277886497064575E-3</v>
      </c>
      <c r="BL833" s="131">
        <f t="shared" ref="BL833" si="16129">D833/D839</f>
        <v>1.09151973131822E-2</v>
      </c>
      <c r="BM833" s="132">
        <f t="shared" ref="BM833" si="16130">E833/E839</f>
        <v>1.6483516483516484E-2</v>
      </c>
      <c r="BN833" s="129">
        <f t="shared" ref="BN833" si="16131">F833/F839</f>
        <v>6.6304447923381526E-3</v>
      </c>
      <c r="BO833" s="130">
        <f t="shared" ref="BO833" si="16132">G833/G839</f>
        <v>1.0871794871794871E-2</v>
      </c>
      <c r="BP833" s="131">
        <f t="shared" ref="BP833" si="16133">H833/H839</f>
        <v>7.3408824677860208E-3</v>
      </c>
      <c r="BQ833" s="132">
        <f t="shared" ref="BQ833" si="16134">I833/I839</f>
        <v>1.1235955056179775E-2</v>
      </c>
      <c r="BR833" s="129">
        <f t="shared" ref="BR833" si="16135">J833/J839</f>
        <v>5.7959814528593511E-3</v>
      </c>
      <c r="BS833" s="130">
        <f t="shared" ref="BS833" si="16136">K833/K839</f>
        <v>5.8139534883720929E-3</v>
      </c>
      <c r="BT833" s="131">
        <f t="shared" ref="BT833" si="16137">L833/L839</f>
        <v>9.5021982697489713E-3</v>
      </c>
      <c r="BU833" s="129">
        <f t="shared" ref="BU833" si="16138">M833/M839</f>
        <v>1.235444476001136E-2</v>
      </c>
      <c r="BV833" s="133">
        <f t="shared" ref="BV833" si="16139">N833/N839</f>
        <v>7.2090628218331619E-3</v>
      </c>
      <c r="BW833" s="134">
        <f t="shared" ref="BW833" si="16140">O833/O839</f>
        <v>1.199616122840691E-2</v>
      </c>
      <c r="BX833" s="129">
        <f t="shared" ref="BX833" si="16141">P833/P839</f>
        <v>1.2839983432279442E-2</v>
      </c>
      <c r="BY833" s="130">
        <f t="shared" ref="BY833" si="16142">Q833/Q839</f>
        <v>1.4342302964075945E-2</v>
      </c>
      <c r="BZ833" s="131">
        <f t="shared" ref="BZ833" si="16143">R833/R839</f>
        <v>1.0752688172043012E-2</v>
      </c>
      <c r="CA833" s="132">
        <f t="shared" ref="CA833" si="16144">S833/S839</f>
        <v>9.8335009498267956E-3</v>
      </c>
      <c r="CB833" s="129">
        <f t="shared" ref="CB833" si="16145">T833/T839</f>
        <v>1.0375494071146246E-2</v>
      </c>
      <c r="CC833" s="130">
        <f t="shared" ref="CC833" si="16146">U833/U839</f>
        <v>2.5528169014084508E-2</v>
      </c>
      <c r="CD833" s="131">
        <f t="shared" ref="CD833" si="16147">V833/V839</f>
        <v>7.7113342063145646E-3</v>
      </c>
      <c r="CE833" s="132">
        <f t="shared" ref="CE833" si="16148">W833/W839</f>
        <v>1.4233066463337146E-2</v>
      </c>
      <c r="CF833" s="129">
        <f t="shared" ref="CF833" si="16149">X833/X839</f>
        <v>7.6734192756292207E-3</v>
      </c>
      <c r="CG833" s="130">
        <f t="shared" ref="CG833" si="16150">Y833/Y839</f>
        <v>2.7612473220661748E-2</v>
      </c>
      <c r="CH833" s="131">
        <f t="shared" ref="CH833" si="16151">Z833/Z839</f>
        <v>1.3203395158755108E-2</v>
      </c>
      <c r="CI833" s="129">
        <f t="shared" ref="CI833" si="16152">AA833/AA839</f>
        <v>9.802465468587554E-3</v>
      </c>
      <c r="CJ833" s="135">
        <f t="shared" ref="CJ833" si="16153">AB833/AB839</f>
        <v>8.5447804425906621E-3</v>
      </c>
      <c r="CK833" s="136">
        <f t="shared" ref="CK833" si="16154">AC833/AC839</f>
        <v>1.2293734161298435E-2</v>
      </c>
    </row>
    <row r="834" spans="1:89" x14ac:dyDescent="0.2">
      <c r="A834" s="137" t="s">
        <v>35</v>
      </c>
      <c r="B834" s="206">
        <v>0</v>
      </c>
      <c r="C834" s="190">
        <v>39</v>
      </c>
      <c r="D834" s="191">
        <v>1</v>
      </c>
      <c r="E834" s="192">
        <v>32</v>
      </c>
      <c r="F834" s="189">
        <v>0</v>
      </c>
      <c r="G834" s="193">
        <v>35</v>
      </c>
      <c r="H834" s="191">
        <v>5</v>
      </c>
      <c r="I834" s="192">
        <v>53</v>
      </c>
      <c r="J834" s="189">
        <v>5</v>
      </c>
      <c r="K834" s="190">
        <v>3</v>
      </c>
      <c r="L834" s="191">
        <v>13</v>
      </c>
      <c r="M834" s="189">
        <v>7</v>
      </c>
      <c r="N834" s="194">
        <v>11</v>
      </c>
      <c r="O834" s="207">
        <v>17</v>
      </c>
      <c r="P834" s="189">
        <v>4</v>
      </c>
      <c r="Q834" s="190">
        <v>6</v>
      </c>
      <c r="R834" s="191">
        <v>4</v>
      </c>
      <c r="S834" s="192">
        <v>5</v>
      </c>
      <c r="T834" s="189">
        <v>1</v>
      </c>
      <c r="U834" s="193">
        <v>1</v>
      </c>
      <c r="V834" s="191">
        <v>2</v>
      </c>
      <c r="W834" s="208">
        <v>5</v>
      </c>
      <c r="X834" s="189">
        <v>3</v>
      </c>
      <c r="Y834" s="193">
        <v>12</v>
      </c>
      <c r="Z834" s="191">
        <v>13</v>
      </c>
      <c r="AA834" s="189">
        <v>8</v>
      </c>
      <c r="AB834" s="172">
        <f t="shared" si="15663"/>
        <v>62</v>
      </c>
      <c r="AC834" s="173">
        <f t="shared" si="15664"/>
        <v>223</v>
      </c>
      <c r="BI834" s="137" t="s">
        <v>35</v>
      </c>
      <c r="BJ834" s="129">
        <f>B834/B839</f>
        <v>0</v>
      </c>
      <c r="BK834" s="130">
        <f t="shared" ref="BK834" si="16155">C834/C839</f>
        <v>4.7700587084148725E-3</v>
      </c>
      <c r="BL834" s="131">
        <f t="shared" ref="BL834" si="16156">D834/D839</f>
        <v>2.7987685418415898E-4</v>
      </c>
      <c r="BM834" s="132">
        <f t="shared" ref="BM834" si="16157">E834/E839</f>
        <v>8.3725798011512302E-3</v>
      </c>
      <c r="BN834" s="129">
        <f t="shared" ref="BN834" si="16158">F834/F839</f>
        <v>0</v>
      </c>
      <c r="BO834" s="130">
        <f t="shared" ref="BO834" si="16159">G834/G839</f>
        <v>3.5897435897435897E-3</v>
      </c>
      <c r="BP834" s="131">
        <f t="shared" ref="BP834" si="16160">H834/H839</f>
        <v>3.9047247169074581E-4</v>
      </c>
      <c r="BQ834" s="132">
        <f t="shared" ref="BQ834" si="16161">I834/I839</f>
        <v>3.9700374531835203E-3</v>
      </c>
      <c r="BR834" s="129">
        <f t="shared" ref="BR834" si="16162">J834/J839</f>
        <v>1.9319938176197836E-3</v>
      </c>
      <c r="BS834" s="130">
        <f t="shared" ref="BS834" si="16163">K834/K839</f>
        <v>1.1627906976744186E-3</v>
      </c>
      <c r="BT834" s="131">
        <f t="shared" ref="BT834" si="16164">L834/L839</f>
        <v>1.8437101120408453E-3</v>
      </c>
      <c r="BU834" s="129">
        <f t="shared" ref="BU834" si="16165">M834/M839</f>
        <v>9.9403578528827028E-4</v>
      </c>
      <c r="BV834" s="133">
        <f t="shared" ref="BV834" si="16166">N834/N839</f>
        <v>7.5523515276347411E-4</v>
      </c>
      <c r="BW834" s="134">
        <f t="shared" ref="BW834" si="16167">O834/O839</f>
        <v>1.165341376473814E-3</v>
      </c>
      <c r="BX834" s="129">
        <f t="shared" ref="BX834" si="16168">P834/P839</f>
        <v>5.5225735192599747E-4</v>
      </c>
      <c r="BY834" s="130">
        <f t="shared" ref="BY834" si="16169">Q834/Q839</f>
        <v>8.1956016937576829E-4</v>
      </c>
      <c r="BZ834" s="131">
        <f t="shared" ref="BZ834" si="16170">R834/R839</f>
        <v>4.5274476513865311E-4</v>
      </c>
      <c r="CA834" s="132">
        <f t="shared" ref="CA834" si="16171">S834/S839</f>
        <v>5.587216448765225E-4</v>
      </c>
      <c r="CB834" s="129">
        <f t="shared" ref="CB834" si="16172">T834/T839</f>
        <v>4.9407114624505926E-4</v>
      </c>
      <c r="CC834" s="130">
        <f t="shared" ref="CC834" si="16173">U834/U839</f>
        <v>4.4014084507042255E-4</v>
      </c>
      <c r="CD834" s="131">
        <f t="shared" ref="CD834" si="16174">V834/V839</f>
        <v>2.9099374363451185E-4</v>
      </c>
      <c r="CE834" s="132">
        <f t="shared" ref="CE834" si="16175">W834/W839</f>
        <v>6.3540475282755117E-4</v>
      </c>
      <c r="CF834" s="129">
        <f t="shared" ref="CF834" si="16176">X834/X839</f>
        <v>4.6040515653775324E-4</v>
      </c>
      <c r="CG834" s="130">
        <f t="shared" ref="CG834" si="16177">Y834/Y839</f>
        <v>2.8564627469650082E-3</v>
      </c>
      <c r="CH834" s="131">
        <f t="shared" ref="CH834" si="16178">Z834/Z839</f>
        <v>1.0216912920465262E-3</v>
      </c>
      <c r="CI834" s="129">
        <f t="shared" ref="CI834" si="16179">AA834/AA839</f>
        <v>5.9408881627803355E-4</v>
      </c>
      <c r="CJ834" s="135">
        <f t="shared" ref="CJ834" si="16180">AB834/AB839</f>
        <v>5.9861738693855484E-4</v>
      </c>
      <c r="CK834" s="136">
        <f t="shared" ref="CK834" si="16181">AC834/AC839</f>
        <v>2.1569651596928018E-3</v>
      </c>
    </row>
    <row r="835" spans="1:89" x14ac:dyDescent="0.2">
      <c r="A835" s="146" t="s">
        <v>36</v>
      </c>
      <c r="B835" s="203">
        <v>1</v>
      </c>
      <c r="C835" s="197">
        <v>3</v>
      </c>
      <c r="D835" s="198">
        <v>2</v>
      </c>
      <c r="E835" s="199">
        <v>3</v>
      </c>
      <c r="F835" s="196">
        <v>0</v>
      </c>
      <c r="G835" s="200">
        <v>1</v>
      </c>
      <c r="H835" s="198">
        <v>0</v>
      </c>
      <c r="I835" s="199">
        <v>1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2">
        <f t="shared" si="15663"/>
        <v>3</v>
      </c>
      <c r="AC835" s="173">
        <f t="shared" si="15664"/>
        <v>8</v>
      </c>
      <c r="BI835" s="146" t="s">
        <v>36</v>
      </c>
      <c r="BJ835" s="129">
        <f>B835/B839</f>
        <v>1.2632642748863063E-4</v>
      </c>
      <c r="BK835" s="130">
        <f t="shared" ref="BK835" si="16182">C835/C839</f>
        <v>3.6692759295499019E-4</v>
      </c>
      <c r="BL835" s="131">
        <f t="shared" ref="BL835" si="16183">D835/D839</f>
        <v>5.5975370836831796E-4</v>
      </c>
      <c r="BM835" s="132">
        <f t="shared" ref="BM835" si="16184">E835/E839</f>
        <v>7.8492935635792783E-4</v>
      </c>
      <c r="BN835" s="129">
        <f t="shared" ref="BN835" si="16185">F835/F839</f>
        <v>0</v>
      </c>
      <c r="BO835" s="130">
        <f t="shared" ref="BO835" si="16186">G835/G839</f>
        <v>1.0256410256410256E-4</v>
      </c>
      <c r="BP835" s="131">
        <f t="shared" ref="BP835" si="16187">H835/H839</f>
        <v>0</v>
      </c>
      <c r="BQ835" s="132">
        <f t="shared" ref="BQ835" si="16188">I835/I839</f>
        <v>7.4906367041198505E-5</v>
      </c>
      <c r="BR835" s="129">
        <f t="shared" ref="BR835" si="16189">J835/J839</f>
        <v>0</v>
      </c>
      <c r="BS835" s="130">
        <f t="shared" ref="BS835" si="16190">K835/K839</f>
        <v>0</v>
      </c>
      <c r="BT835" s="131">
        <f t="shared" ref="BT835" si="16191">L835/L839</f>
        <v>0</v>
      </c>
      <c r="BU835" s="129">
        <f t="shared" ref="BU835" si="16192">M835/M839</f>
        <v>0</v>
      </c>
      <c r="BV835" s="133">
        <f t="shared" ref="BV835" si="16193">N835/N839</f>
        <v>0</v>
      </c>
      <c r="BW835" s="134">
        <f t="shared" ref="BW835" si="16194">O835/O839</f>
        <v>0</v>
      </c>
      <c r="BX835" s="129">
        <f t="shared" ref="BX835" si="16195">P835/P839</f>
        <v>0</v>
      </c>
      <c r="BY835" s="130">
        <f t="shared" ref="BY835" si="16196">Q835/Q839</f>
        <v>0</v>
      </c>
      <c r="BZ835" s="131">
        <f t="shared" ref="BZ835" si="16197">R835/R839</f>
        <v>0</v>
      </c>
      <c r="CA835" s="132">
        <f t="shared" ref="CA835" si="16198">S835/S839</f>
        <v>0</v>
      </c>
      <c r="CB835" s="129">
        <f t="shared" ref="CB835" si="16199">T835/T839</f>
        <v>0</v>
      </c>
      <c r="CC835" s="130">
        <f t="shared" ref="CC835" si="16200">U835/U839</f>
        <v>0</v>
      </c>
      <c r="CD835" s="131">
        <f t="shared" ref="CD835" si="16201">V835/V839</f>
        <v>0</v>
      </c>
      <c r="CE835" s="132">
        <f t="shared" ref="CE835" si="16202">W835/W839</f>
        <v>0</v>
      </c>
      <c r="CF835" s="129">
        <f t="shared" ref="CF835" si="16203">X835/X839</f>
        <v>0</v>
      </c>
      <c r="CG835" s="130">
        <f t="shared" ref="CG835" si="16204">Y835/Y839</f>
        <v>0</v>
      </c>
      <c r="CH835" s="131">
        <f t="shared" ref="CH835" si="16205">Z835/Z839</f>
        <v>0</v>
      </c>
      <c r="CI835" s="129">
        <f t="shared" ref="CI835" si="16206">AA835/AA839</f>
        <v>0</v>
      </c>
      <c r="CJ835" s="135">
        <f t="shared" ref="CJ835" si="16207">AB835/AB839</f>
        <v>2.8965357432510718E-5</v>
      </c>
      <c r="CK835" s="136">
        <f t="shared" ref="CK835" si="16208">AC835/AC839</f>
        <v>7.7379916042791093E-5</v>
      </c>
    </row>
    <row r="836" spans="1:89" x14ac:dyDescent="0.2">
      <c r="A836" s="137" t="s">
        <v>37</v>
      </c>
      <c r="B836" s="59"/>
      <c r="C836" s="60"/>
      <c r="D836" s="139"/>
      <c r="E836" s="140"/>
      <c r="F836" s="138"/>
      <c r="G836" s="141"/>
      <c r="H836" s="139"/>
      <c r="I836" s="140"/>
      <c r="J836" s="138"/>
      <c r="K836" s="141"/>
      <c r="L836" s="139"/>
      <c r="M836" s="138"/>
      <c r="N836" s="142"/>
      <c r="O836" s="143"/>
      <c r="P836" s="138"/>
      <c r="Q836" s="141"/>
      <c r="R836" s="139"/>
      <c r="S836" s="140"/>
      <c r="T836" s="138"/>
      <c r="U836" s="141"/>
      <c r="V836" s="139"/>
      <c r="W836" s="140"/>
      <c r="X836" s="138"/>
      <c r="Y836" s="141"/>
      <c r="Z836" s="144"/>
      <c r="AA836" s="145"/>
      <c r="AB836" s="172">
        <f t="shared" si="15663"/>
        <v>0</v>
      </c>
      <c r="AC836" s="173">
        <f t="shared" si="15664"/>
        <v>0</v>
      </c>
      <c r="BI836" s="137" t="s">
        <v>37</v>
      </c>
      <c r="BJ836" s="129">
        <f>B836/B839</f>
        <v>0</v>
      </c>
      <c r="BK836" s="130">
        <f t="shared" ref="BK836" si="16209">C836/C839</f>
        <v>0</v>
      </c>
      <c r="BL836" s="131">
        <f t="shared" ref="BL836" si="16210">D836/D839</f>
        <v>0</v>
      </c>
      <c r="BM836" s="132">
        <f t="shared" ref="BM836" si="16211">E836/E839</f>
        <v>0</v>
      </c>
      <c r="BN836" s="129">
        <f t="shared" ref="BN836" si="16212">F836/F839</f>
        <v>0</v>
      </c>
      <c r="BO836" s="130">
        <f t="shared" ref="BO836" si="16213">G836/G839</f>
        <v>0</v>
      </c>
      <c r="BP836" s="131">
        <f t="shared" ref="BP836" si="16214">H836/H839</f>
        <v>0</v>
      </c>
      <c r="BQ836" s="132">
        <f t="shared" ref="BQ836" si="16215">I836/I839</f>
        <v>0</v>
      </c>
      <c r="BR836" s="129">
        <f t="shared" ref="BR836" si="16216">J836/J839</f>
        <v>0</v>
      </c>
      <c r="BS836" s="130">
        <f t="shared" ref="BS836" si="16217">K836/K839</f>
        <v>0</v>
      </c>
      <c r="BT836" s="131">
        <f t="shared" ref="BT836" si="16218">L836/L839</f>
        <v>0</v>
      </c>
      <c r="BU836" s="129">
        <f t="shared" ref="BU836" si="16219">M836/M839</f>
        <v>0</v>
      </c>
      <c r="BV836" s="133">
        <f t="shared" ref="BV836" si="16220">N836/N839</f>
        <v>0</v>
      </c>
      <c r="BW836" s="134">
        <f t="shared" ref="BW836" si="16221">O836/O839</f>
        <v>0</v>
      </c>
      <c r="BX836" s="129">
        <f t="shared" ref="BX836" si="16222">P836/P839</f>
        <v>0</v>
      </c>
      <c r="BY836" s="130">
        <f t="shared" ref="BY836" si="16223">Q836/Q839</f>
        <v>0</v>
      </c>
      <c r="BZ836" s="131">
        <f t="shared" ref="BZ836" si="16224">R836/R839</f>
        <v>0</v>
      </c>
      <c r="CA836" s="132">
        <f t="shared" ref="CA836" si="16225">S836/S839</f>
        <v>0</v>
      </c>
      <c r="CB836" s="129">
        <f t="shared" ref="CB836" si="16226">T836/T839</f>
        <v>0</v>
      </c>
      <c r="CC836" s="130">
        <f t="shared" ref="CC836" si="16227">U836/U839</f>
        <v>0</v>
      </c>
      <c r="CD836" s="131">
        <f t="shared" ref="CD836" si="16228">V836/V839</f>
        <v>0</v>
      </c>
      <c r="CE836" s="132">
        <f t="shared" ref="CE836" si="16229">W836/W839</f>
        <v>0</v>
      </c>
      <c r="CF836" s="129">
        <f t="shared" ref="CF836" si="16230">X836/X839</f>
        <v>0</v>
      </c>
      <c r="CG836" s="130">
        <f t="shared" ref="CG836" si="16231">Y836/Y839</f>
        <v>0</v>
      </c>
      <c r="CH836" s="131">
        <f t="shared" ref="CH836" si="16232">Z836/Z839</f>
        <v>0</v>
      </c>
      <c r="CI836" s="129">
        <f t="shared" ref="CI836" si="16233">AA836/AA839</f>
        <v>0</v>
      </c>
      <c r="CJ836" s="135">
        <f t="shared" ref="CJ836" si="16234">AB836/AB839</f>
        <v>0</v>
      </c>
      <c r="CK836" s="136">
        <f t="shared" ref="CK836" si="16235">AC836/AC839</f>
        <v>0</v>
      </c>
    </row>
    <row r="837" spans="1:89" x14ac:dyDescent="0.2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5663"/>
        <v>0</v>
      </c>
      <c r="AC837" s="173">
        <f t="shared" si="15664"/>
        <v>0</v>
      </c>
      <c r="BI837" s="146" t="s">
        <v>38</v>
      </c>
      <c r="BJ837" s="129">
        <f>B837/B839</f>
        <v>0</v>
      </c>
      <c r="BK837" s="130">
        <f t="shared" ref="BK837" si="16236">C837/C839</f>
        <v>0</v>
      </c>
      <c r="BL837" s="131">
        <f t="shared" ref="BL837" si="16237">D837/D839</f>
        <v>0</v>
      </c>
      <c r="BM837" s="132">
        <f t="shared" ref="BM837" si="16238">E837/E839</f>
        <v>0</v>
      </c>
      <c r="BN837" s="129">
        <f t="shared" ref="BN837" si="16239">F837/F839</f>
        <v>0</v>
      </c>
      <c r="BO837" s="130">
        <f t="shared" ref="BO837" si="16240">G837/G839</f>
        <v>0</v>
      </c>
      <c r="BP837" s="131">
        <f t="shared" ref="BP837" si="16241">H837/H839</f>
        <v>0</v>
      </c>
      <c r="BQ837" s="132">
        <f t="shared" ref="BQ837" si="16242">I837/I839</f>
        <v>0</v>
      </c>
      <c r="BR837" s="129">
        <f t="shared" ref="BR837" si="16243">J837/J839</f>
        <v>0</v>
      </c>
      <c r="BS837" s="130">
        <f t="shared" ref="BS837" si="16244">K837/K839</f>
        <v>0</v>
      </c>
      <c r="BT837" s="131">
        <f t="shared" ref="BT837" si="16245">L837/L839</f>
        <v>0</v>
      </c>
      <c r="BU837" s="129">
        <f t="shared" ref="BU837" si="16246">M837/M839</f>
        <v>0</v>
      </c>
      <c r="BV837" s="133">
        <f t="shared" ref="BV837" si="16247">N837/N839</f>
        <v>0</v>
      </c>
      <c r="BW837" s="134">
        <f t="shared" ref="BW837" si="16248">O837/O839</f>
        <v>0</v>
      </c>
      <c r="BX837" s="129">
        <f t="shared" ref="BX837" si="16249">P837/P839</f>
        <v>0</v>
      </c>
      <c r="BY837" s="130">
        <f t="shared" ref="BY837" si="16250">Q837/Q839</f>
        <v>0</v>
      </c>
      <c r="BZ837" s="131">
        <f t="shared" ref="BZ837" si="16251">R837/R839</f>
        <v>0</v>
      </c>
      <c r="CA837" s="132">
        <f t="shared" ref="CA837" si="16252">S837/S839</f>
        <v>0</v>
      </c>
      <c r="CB837" s="129">
        <f t="shared" ref="CB837" si="16253">T837/T839</f>
        <v>0</v>
      </c>
      <c r="CC837" s="130">
        <f t="shared" ref="CC837" si="16254">U837/U839</f>
        <v>0</v>
      </c>
      <c r="CD837" s="131">
        <f t="shared" ref="CD837" si="16255">V837/V839</f>
        <v>0</v>
      </c>
      <c r="CE837" s="132">
        <f t="shared" ref="CE837" si="16256">W837/W839</f>
        <v>0</v>
      </c>
      <c r="CF837" s="129">
        <f t="shared" ref="CF837" si="16257">X837/X839</f>
        <v>0</v>
      </c>
      <c r="CG837" s="130">
        <f t="shared" ref="CG837" si="16258">Y837/Y839</f>
        <v>0</v>
      </c>
      <c r="CH837" s="131">
        <f t="shared" ref="CH837" si="16259">Z837/Z839</f>
        <v>0</v>
      </c>
      <c r="CI837" s="129">
        <f t="shared" ref="CI837" si="16260">AA837/AA839</f>
        <v>0</v>
      </c>
      <c r="CJ837" s="135">
        <f t="shared" ref="CJ837" si="16261">AB837/AB839</f>
        <v>0</v>
      </c>
      <c r="CK837" s="136">
        <f t="shared" ref="CK837" si="16262">AC837/AC839</f>
        <v>0</v>
      </c>
    </row>
    <row r="838" spans="1:89" ht="13.5" thickBot="1" x14ac:dyDescent="0.25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5663"/>
        <v>0</v>
      </c>
      <c r="AC838" s="173">
        <f t="shared" si="15664"/>
        <v>0</v>
      </c>
      <c r="BI838" s="137" t="s">
        <v>39</v>
      </c>
      <c r="BJ838" s="129">
        <f>B838/B839</f>
        <v>0</v>
      </c>
      <c r="BK838" s="130">
        <f t="shared" ref="BK838" si="16263">C838/C839</f>
        <v>0</v>
      </c>
      <c r="BL838" s="131">
        <f t="shared" ref="BL838" si="16264">D838/D839</f>
        <v>0</v>
      </c>
      <c r="BM838" s="132">
        <f t="shared" ref="BM838" si="16265">E838/E839</f>
        <v>0</v>
      </c>
      <c r="BN838" s="129">
        <f t="shared" ref="BN838" si="16266">F838/F839</f>
        <v>0</v>
      </c>
      <c r="BO838" s="130">
        <f t="shared" ref="BO838" si="16267">G838/G839</f>
        <v>0</v>
      </c>
      <c r="BP838" s="131">
        <f t="shared" ref="BP838" si="16268">H838/H839</f>
        <v>0</v>
      </c>
      <c r="BQ838" s="132">
        <f t="shared" ref="BQ838" si="16269">I838/I839</f>
        <v>0</v>
      </c>
      <c r="BR838" s="129">
        <f t="shared" ref="BR838" si="16270">J838/J839</f>
        <v>0</v>
      </c>
      <c r="BS838" s="130">
        <f t="shared" ref="BS838" si="16271">K838/K839</f>
        <v>0</v>
      </c>
      <c r="BT838" s="131">
        <f t="shared" ref="BT838" si="16272">L838/L839</f>
        <v>0</v>
      </c>
      <c r="BU838" s="129">
        <f t="shared" ref="BU838" si="16273">M838/M839</f>
        <v>0</v>
      </c>
      <c r="BV838" s="133">
        <f t="shared" ref="BV838" si="16274">N838/N839</f>
        <v>0</v>
      </c>
      <c r="BW838" s="134">
        <f t="shared" ref="BW838" si="16275">O838/O839</f>
        <v>0</v>
      </c>
      <c r="BX838" s="129">
        <f t="shared" ref="BX838" si="16276">P838/P839</f>
        <v>0</v>
      </c>
      <c r="BY838" s="130">
        <f t="shared" ref="BY838" si="16277">Q838/Q839</f>
        <v>0</v>
      </c>
      <c r="BZ838" s="131">
        <f t="shared" ref="BZ838" si="16278">R838/R839</f>
        <v>0</v>
      </c>
      <c r="CA838" s="132">
        <f t="shared" ref="CA838" si="16279">S838/S839</f>
        <v>0</v>
      </c>
      <c r="CB838" s="129">
        <f t="shared" ref="CB838" si="16280">T838/T839</f>
        <v>0</v>
      </c>
      <c r="CC838" s="130">
        <f t="shared" ref="CC838" si="16281">U838/U839</f>
        <v>0</v>
      </c>
      <c r="CD838" s="131">
        <f t="shared" ref="CD838" si="16282">V838/V839</f>
        <v>0</v>
      </c>
      <c r="CE838" s="132">
        <f t="shared" ref="CE838" si="16283">W838/W839</f>
        <v>0</v>
      </c>
      <c r="CF838" s="129">
        <f t="shared" ref="CF838" si="16284">X838/X839</f>
        <v>0</v>
      </c>
      <c r="CG838" s="130">
        <f t="shared" ref="CG838" si="16285">Y838/Y839</f>
        <v>0</v>
      </c>
      <c r="CH838" s="131">
        <f t="shared" ref="CH838" si="16286">Z838/Z839</f>
        <v>0</v>
      </c>
      <c r="CI838" s="129">
        <f t="shared" ref="CI838" si="16287">AA838/AA839</f>
        <v>0</v>
      </c>
      <c r="CJ838" s="135">
        <f t="shared" ref="CJ838" si="16288">AB838/AB839</f>
        <v>0</v>
      </c>
      <c r="CK838" s="136">
        <f t="shared" ref="CK838" si="16289">AC838/AC839</f>
        <v>0</v>
      </c>
    </row>
    <row r="839" spans="1:89" ht="14.25" thickTop="1" thickBot="1" x14ac:dyDescent="0.25">
      <c r="A839" s="269" t="s">
        <v>13</v>
      </c>
      <c r="B839" s="20">
        <f t="shared" ref="B839:AA839" si="16290">SUM(B816:B838)</f>
        <v>7916</v>
      </c>
      <c r="C839" s="21">
        <f t="shared" si="16290"/>
        <v>8176</v>
      </c>
      <c r="D839" s="20">
        <f t="shared" si="16290"/>
        <v>3573</v>
      </c>
      <c r="E839" s="21">
        <f t="shared" si="16290"/>
        <v>3822</v>
      </c>
      <c r="F839" s="20">
        <f t="shared" si="16290"/>
        <v>10859</v>
      </c>
      <c r="G839" s="21">
        <f t="shared" si="16290"/>
        <v>9750</v>
      </c>
      <c r="H839" s="20">
        <f t="shared" si="16290"/>
        <v>12805</v>
      </c>
      <c r="I839" s="21">
        <f t="shared" si="16290"/>
        <v>13350</v>
      </c>
      <c r="J839" s="20">
        <f t="shared" si="16290"/>
        <v>2588</v>
      </c>
      <c r="K839" s="21">
        <f t="shared" si="16290"/>
        <v>2580</v>
      </c>
      <c r="L839" s="20">
        <f t="shared" si="16290"/>
        <v>7051</v>
      </c>
      <c r="M839" s="21">
        <f t="shared" si="16290"/>
        <v>7042</v>
      </c>
      <c r="N839" s="20">
        <f t="shared" si="16290"/>
        <v>14565</v>
      </c>
      <c r="O839" s="21">
        <f t="shared" si="16290"/>
        <v>14588</v>
      </c>
      <c r="P839" s="20">
        <f t="shared" si="16290"/>
        <v>7243</v>
      </c>
      <c r="Q839" s="21">
        <f t="shared" si="16290"/>
        <v>7321</v>
      </c>
      <c r="R839" s="20">
        <f t="shared" si="16290"/>
        <v>8835</v>
      </c>
      <c r="S839" s="21">
        <f t="shared" si="16290"/>
        <v>8949</v>
      </c>
      <c r="T839" s="20">
        <f t="shared" si="16290"/>
        <v>2024</v>
      </c>
      <c r="U839" s="21">
        <f t="shared" si="16290"/>
        <v>2272</v>
      </c>
      <c r="V839" s="20">
        <f t="shared" si="16290"/>
        <v>6873</v>
      </c>
      <c r="W839" s="21">
        <f t="shared" si="16290"/>
        <v>7869</v>
      </c>
      <c r="X839" s="20">
        <f t="shared" si="16290"/>
        <v>6516</v>
      </c>
      <c r="Y839" s="21">
        <f t="shared" si="16290"/>
        <v>4201</v>
      </c>
      <c r="Z839" s="20">
        <f t="shared" si="16290"/>
        <v>12724</v>
      </c>
      <c r="AA839" s="21">
        <f t="shared" si="16290"/>
        <v>13466</v>
      </c>
      <c r="AB839" s="174">
        <f t="shared" ref="AB839:AC839" si="16291">SUM(AB815:AB838)</f>
        <v>103572</v>
      </c>
      <c r="AC839" s="175">
        <f t="shared" si="16291"/>
        <v>103386</v>
      </c>
      <c r="BI839" s="269" t="s">
        <v>13</v>
      </c>
      <c r="BJ839" s="155">
        <f>SUM(BJ815:BJ838)</f>
        <v>0.99999999999999989</v>
      </c>
      <c r="BK839" s="156">
        <f t="shared" ref="BK839:CK839" si="16292">SUM(BK815:BK838)</f>
        <v>1</v>
      </c>
      <c r="BL839" s="155">
        <f t="shared" si="16292"/>
        <v>1</v>
      </c>
      <c r="BM839" s="156">
        <f t="shared" si="16292"/>
        <v>1.0000000000000002</v>
      </c>
      <c r="BN839" s="155">
        <f t="shared" si="16292"/>
        <v>1</v>
      </c>
      <c r="BO839" s="156">
        <f t="shared" si="16292"/>
        <v>1</v>
      </c>
      <c r="BP839" s="155">
        <f t="shared" si="16292"/>
        <v>1</v>
      </c>
      <c r="BQ839" s="156">
        <f t="shared" si="16292"/>
        <v>1</v>
      </c>
      <c r="BR839" s="155">
        <f t="shared" si="16292"/>
        <v>0.99999999999999989</v>
      </c>
      <c r="BS839" s="156">
        <f t="shared" si="16292"/>
        <v>1</v>
      </c>
      <c r="BT839" s="155">
        <f t="shared" si="16292"/>
        <v>1</v>
      </c>
      <c r="BU839" s="156">
        <f t="shared" si="16292"/>
        <v>0.99999999999999978</v>
      </c>
      <c r="BV839" s="155">
        <f t="shared" si="16292"/>
        <v>1.0000000000000002</v>
      </c>
      <c r="BW839" s="156">
        <f t="shared" si="16292"/>
        <v>1</v>
      </c>
      <c r="BX839" s="155">
        <f t="shared" si="16292"/>
        <v>0.99999999999999989</v>
      </c>
      <c r="BY839" s="156">
        <f t="shared" si="16292"/>
        <v>1</v>
      </c>
      <c r="BZ839" s="155">
        <f t="shared" si="16292"/>
        <v>0.99999999999999989</v>
      </c>
      <c r="CA839" s="156">
        <f t="shared" si="16292"/>
        <v>0.99999999999999989</v>
      </c>
      <c r="CB839" s="155">
        <f t="shared" si="16292"/>
        <v>1</v>
      </c>
      <c r="CC839" s="156">
        <f t="shared" si="16292"/>
        <v>1</v>
      </c>
      <c r="CD839" s="155">
        <f t="shared" si="16292"/>
        <v>0.99999999999999989</v>
      </c>
      <c r="CE839" s="156">
        <f t="shared" si="16292"/>
        <v>0.99999999999999989</v>
      </c>
      <c r="CF839" s="155">
        <f t="shared" si="16292"/>
        <v>1</v>
      </c>
      <c r="CG839" s="156">
        <f t="shared" si="16292"/>
        <v>0.99999999999999989</v>
      </c>
      <c r="CH839" s="155">
        <f t="shared" si="16292"/>
        <v>1</v>
      </c>
      <c r="CI839" s="156">
        <f t="shared" si="16292"/>
        <v>0.99999999999999978</v>
      </c>
      <c r="CJ839" s="155">
        <f t="shared" si="16292"/>
        <v>1</v>
      </c>
      <c r="CK839" s="156">
        <f t="shared" si="16292"/>
        <v>1</v>
      </c>
    </row>
    <row r="840" spans="1:89" ht="13.5" thickTop="1" x14ac:dyDescent="0.2">
      <c r="A840" s="187"/>
    </row>
    <row r="841" spans="1:89" ht="15" x14ac:dyDescent="0.3">
      <c r="A841" s="214"/>
    </row>
    <row r="842" spans="1:89" x14ac:dyDescent="0.2">
      <c r="A842" s="301">
        <f>+A811+1</f>
        <v>44314</v>
      </c>
      <c r="B842" s="301"/>
      <c r="C842" s="301"/>
      <c r="D842" s="301"/>
      <c r="BI842" s="300">
        <f>+BI780+2</f>
        <v>44314</v>
      </c>
      <c r="BJ842" s="300"/>
      <c r="BK842" s="300"/>
      <c r="BL842" s="300"/>
    </row>
    <row r="843" spans="1:89" ht="13.5" thickBot="1" x14ac:dyDescent="0.25">
      <c r="AE843" s="272" t="s">
        <v>84</v>
      </c>
    </row>
    <row r="844" spans="1:89" ht="14.25" thickTop="1" thickBot="1" x14ac:dyDescent="0.25">
      <c r="A844" s="298" t="s">
        <v>0</v>
      </c>
      <c r="B844" s="292" t="s">
        <v>1</v>
      </c>
      <c r="C844" s="293"/>
      <c r="D844" s="292" t="s">
        <v>2</v>
      </c>
      <c r="E844" s="293"/>
      <c r="F844" s="292" t="s">
        <v>3</v>
      </c>
      <c r="G844" s="293"/>
      <c r="H844" s="292" t="s">
        <v>4</v>
      </c>
      <c r="I844" s="293"/>
      <c r="J844" s="292" t="s">
        <v>5</v>
      </c>
      <c r="K844" s="293"/>
      <c r="L844" s="292" t="s">
        <v>6</v>
      </c>
      <c r="M844" s="293"/>
      <c r="N844" s="292" t="s">
        <v>7</v>
      </c>
      <c r="O844" s="293"/>
      <c r="P844" s="292" t="s">
        <v>8</v>
      </c>
      <c r="Q844" s="293"/>
      <c r="R844" s="292" t="s">
        <v>9</v>
      </c>
      <c r="S844" s="293"/>
      <c r="T844" s="292" t="s">
        <v>10</v>
      </c>
      <c r="U844" s="293"/>
      <c r="V844" s="292" t="s">
        <v>11</v>
      </c>
      <c r="W844" s="293"/>
      <c r="X844" s="292" t="s">
        <v>12</v>
      </c>
      <c r="Y844" s="293"/>
      <c r="Z844" s="294" t="s">
        <v>40</v>
      </c>
      <c r="AA844" s="295"/>
      <c r="AB844" s="296" t="s">
        <v>41</v>
      </c>
      <c r="AC844" s="297"/>
      <c r="AE844" s="298" t="s">
        <v>0</v>
      </c>
      <c r="AF844" s="292" t="s">
        <v>1</v>
      </c>
      <c r="AG844" s="293"/>
      <c r="AH844" s="292" t="s">
        <v>2</v>
      </c>
      <c r="AI844" s="293"/>
      <c r="AJ844" s="292" t="s">
        <v>3</v>
      </c>
      <c r="AK844" s="293"/>
      <c r="AL844" s="292" t="s">
        <v>4</v>
      </c>
      <c r="AM844" s="293"/>
      <c r="AN844" s="292" t="s">
        <v>5</v>
      </c>
      <c r="AO844" s="293"/>
      <c r="AP844" s="292" t="s">
        <v>6</v>
      </c>
      <c r="AQ844" s="293"/>
      <c r="AR844" s="292" t="s">
        <v>7</v>
      </c>
      <c r="AS844" s="293"/>
      <c r="AT844" s="292" t="s">
        <v>8</v>
      </c>
      <c r="AU844" s="293"/>
      <c r="AV844" s="292" t="s">
        <v>9</v>
      </c>
      <c r="AW844" s="293"/>
      <c r="AX844" s="292" t="s">
        <v>10</v>
      </c>
      <c r="AY844" s="293"/>
      <c r="AZ844" s="292" t="s">
        <v>11</v>
      </c>
      <c r="BA844" s="293"/>
      <c r="BB844" s="292" t="s">
        <v>12</v>
      </c>
      <c r="BC844" s="293"/>
      <c r="BD844" s="294" t="s">
        <v>40</v>
      </c>
      <c r="BE844" s="295"/>
      <c r="BF844" s="296" t="s">
        <v>41</v>
      </c>
      <c r="BG844" s="297"/>
      <c r="BI844" s="298" t="s">
        <v>0</v>
      </c>
      <c r="BJ844" s="292" t="s">
        <v>1</v>
      </c>
      <c r="BK844" s="293"/>
      <c r="BL844" s="292" t="s">
        <v>2</v>
      </c>
      <c r="BM844" s="293"/>
      <c r="BN844" s="292" t="s">
        <v>3</v>
      </c>
      <c r="BO844" s="293"/>
      <c r="BP844" s="292" t="s">
        <v>4</v>
      </c>
      <c r="BQ844" s="293"/>
      <c r="BR844" s="292" t="s">
        <v>5</v>
      </c>
      <c r="BS844" s="293"/>
      <c r="BT844" s="292" t="s">
        <v>6</v>
      </c>
      <c r="BU844" s="293"/>
      <c r="BV844" s="292" t="s">
        <v>7</v>
      </c>
      <c r="BW844" s="293"/>
      <c r="BX844" s="292" t="s">
        <v>8</v>
      </c>
      <c r="BY844" s="293"/>
      <c r="BZ844" s="292" t="s">
        <v>9</v>
      </c>
      <c r="CA844" s="293"/>
      <c r="CB844" s="292" t="s">
        <v>10</v>
      </c>
      <c r="CC844" s="293"/>
      <c r="CD844" s="292" t="s">
        <v>11</v>
      </c>
      <c r="CE844" s="293"/>
      <c r="CF844" s="292" t="s">
        <v>12</v>
      </c>
      <c r="CG844" s="293"/>
      <c r="CH844" s="294" t="s">
        <v>40</v>
      </c>
      <c r="CI844" s="295"/>
      <c r="CJ844" s="292" t="s">
        <v>41</v>
      </c>
      <c r="CK844" s="293"/>
    </row>
    <row r="845" spans="1:89" ht="15" thickTop="1" thickBot="1" x14ac:dyDescent="0.3">
      <c r="A845" s="299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9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9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3.5" thickTop="1" x14ac:dyDescent="0.2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5" t="str">
        <f>$AE$9</f>
        <v>07:00 - 07:59</v>
      </c>
      <c r="AF846" s="126">
        <f>SUMIF($A$9:$A$32,$AE846,B$846:B$869)</f>
        <v>987</v>
      </c>
      <c r="AG846" s="186">
        <f t="shared" ref="AG846:AV848" si="16293">SUMIF($A$9:$A$32,$AE846,C$846:C$869)</f>
        <v>479</v>
      </c>
      <c r="AH846" s="127">
        <f t="shared" si="16293"/>
        <v>389</v>
      </c>
      <c r="AI846" s="180">
        <f t="shared" si="16293"/>
        <v>319</v>
      </c>
      <c r="AJ846" s="126">
        <f t="shared" si="16293"/>
        <v>1300</v>
      </c>
      <c r="AK846" s="128">
        <f t="shared" si="16293"/>
        <v>606</v>
      </c>
      <c r="AL846" s="127">
        <f t="shared" si="16293"/>
        <v>1145</v>
      </c>
      <c r="AM846" s="180">
        <f t="shared" si="16293"/>
        <v>892</v>
      </c>
      <c r="AN846" s="126">
        <f t="shared" si="16293"/>
        <v>122</v>
      </c>
      <c r="AO846" s="128">
        <f t="shared" si="16293"/>
        <v>397</v>
      </c>
      <c r="AP846" s="127">
        <f t="shared" si="16293"/>
        <v>390</v>
      </c>
      <c r="AQ846" s="126">
        <f t="shared" si="16293"/>
        <v>1110</v>
      </c>
      <c r="AR846" s="179">
        <f t="shared" si="16293"/>
        <v>1169</v>
      </c>
      <c r="AS846" s="181">
        <f t="shared" si="16293"/>
        <v>1653</v>
      </c>
      <c r="AT846" s="126">
        <f t="shared" si="16293"/>
        <v>764</v>
      </c>
      <c r="AU846" s="128">
        <f t="shared" si="16293"/>
        <v>767</v>
      </c>
      <c r="AV846" s="127">
        <f t="shared" si="16293"/>
        <v>974</v>
      </c>
      <c r="AW846" s="180">
        <f t="shared" ref="AW846:BE848" si="16294">SUMIF($A$9:$A$32,$AE846,S$846:S$869)</f>
        <v>664</v>
      </c>
      <c r="AX846" s="126">
        <f t="shared" si="16294"/>
        <v>98</v>
      </c>
      <c r="AY846" s="128">
        <f t="shared" si="16294"/>
        <v>409</v>
      </c>
      <c r="AZ846" s="127">
        <f t="shared" si="16294"/>
        <v>392</v>
      </c>
      <c r="BA846" s="180">
        <f t="shared" si="16294"/>
        <v>760</v>
      </c>
      <c r="BB846" s="126">
        <f t="shared" si="16294"/>
        <v>584</v>
      </c>
      <c r="BC846" s="128">
        <f t="shared" si="16294"/>
        <v>650</v>
      </c>
      <c r="BD846" s="184">
        <f t="shared" si="16294"/>
        <v>1125</v>
      </c>
      <c r="BE846" s="185">
        <f t="shared" si="16294"/>
        <v>978</v>
      </c>
      <c r="BF846" s="170">
        <f>AF846+AH846+AJ846+AL846+AN846+AP846+AR846+AT846+AV846+AX846+AZ846+BB846+BD846</f>
        <v>9439</v>
      </c>
      <c r="BG846" s="171">
        <f>AG846+AI846+AK846+AM846+AO846+AQ846+AS846+AU846+AW846+AY846+BA846+BC846+BE846</f>
        <v>9684</v>
      </c>
      <c r="BI846" s="125" t="s">
        <v>16</v>
      </c>
      <c r="BJ846" s="129">
        <f>B846/B870</f>
        <v>0</v>
      </c>
      <c r="BK846" s="130">
        <f t="shared" ref="BK846" si="16295">C846/C870</f>
        <v>0</v>
      </c>
      <c r="BL846" s="131">
        <f t="shared" ref="BL846" si="16296">D846/D870</f>
        <v>0</v>
      </c>
      <c r="BM846" s="132">
        <f t="shared" ref="BM846" si="16297">E846/E870</f>
        <v>0</v>
      </c>
      <c r="BN846" s="129">
        <f t="shared" ref="BN846" si="16298">F846/F870</f>
        <v>0</v>
      </c>
      <c r="BO846" s="130">
        <f t="shared" ref="BO846" si="16299">G846/G870</f>
        <v>0</v>
      </c>
      <c r="BP846" s="131">
        <f t="shared" ref="BP846" si="16300">H846/H870</f>
        <v>0</v>
      </c>
      <c r="BQ846" s="132">
        <f t="shared" ref="BQ846" si="16301">I846/I870</f>
        <v>0</v>
      </c>
      <c r="BR846" s="129">
        <f t="shared" ref="BR846" si="16302">J846/J870</f>
        <v>0</v>
      </c>
      <c r="BS846" s="130">
        <f t="shared" ref="BS846" si="16303">K846/K870</f>
        <v>0</v>
      </c>
      <c r="BT846" s="131">
        <f t="shared" ref="BT846" si="16304">L846/L870</f>
        <v>0</v>
      </c>
      <c r="BU846" s="129">
        <f t="shared" ref="BU846" si="16305">M846/M870</f>
        <v>0</v>
      </c>
      <c r="BV846" s="133">
        <f t="shared" ref="BV846" si="16306">N846/N870</f>
        <v>0</v>
      </c>
      <c r="BW846" s="134">
        <f t="shared" ref="BW846" si="16307">O846/O870</f>
        <v>0</v>
      </c>
      <c r="BX846" s="129">
        <f t="shared" ref="BX846" si="16308">P846/P870</f>
        <v>0</v>
      </c>
      <c r="BY846" s="130">
        <f t="shared" ref="BY846" si="16309">Q846/Q870</f>
        <v>0</v>
      </c>
      <c r="BZ846" s="131">
        <f t="shared" ref="BZ846" si="16310">R846/R870</f>
        <v>0</v>
      </c>
      <c r="CA846" s="132">
        <f t="shared" ref="CA846" si="16311">S846/S870</f>
        <v>0</v>
      </c>
      <c r="CB846" s="129">
        <f t="shared" ref="CB846" si="16312">T846/T870</f>
        <v>0</v>
      </c>
      <c r="CC846" s="130">
        <f t="shared" ref="CC846" si="16313">U846/U870</f>
        <v>0</v>
      </c>
      <c r="CD846" s="131">
        <f t="shared" ref="CD846" si="16314">V846/V870</f>
        <v>0</v>
      </c>
      <c r="CE846" s="132">
        <f t="shared" ref="CE846" si="16315">W846/W870</f>
        <v>0</v>
      </c>
      <c r="CF846" s="129">
        <f t="shared" ref="CF846" si="16316">X846/X870</f>
        <v>0</v>
      </c>
      <c r="CG846" s="130">
        <f t="shared" ref="CG846" si="16317">Y846/Y870</f>
        <v>0</v>
      </c>
      <c r="CH846" s="131">
        <f t="shared" ref="CH846" si="16318">Z846/Z870</f>
        <v>0</v>
      </c>
      <c r="CI846" s="129">
        <f t="shared" ref="CI846" si="16319">AA846/AA870</f>
        <v>0</v>
      </c>
      <c r="CJ846" s="135">
        <f t="shared" ref="CJ846" si="16320">AB846/AB870</f>
        <v>0</v>
      </c>
      <c r="CK846" s="136">
        <f t="shared" ref="CK846" si="16321">AC846/AC870</f>
        <v>0</v>
      </c>
    </row>
    <row r="847" spans="1:89" x14ac:dyDescent="0.2">
      <c r="A847" s="137" t="s">
        <v>17</v>
      </c>
      <c r="B847" s="189">
        <v>86</v>
      </c>
      <c r="C847" s="190">
        <v>0</v>
      </c>
      <c r="D847" s="191">
        <v>62</v>
      </c>
      <c r="E847" s="192">
        <v>3</v>
      </c>
      <c r="F847" s="189">
        <v>272</v>
      </c>
      <c r="G847" s="193">
        <v>0</v>
      </c>
      <c r="H847" s="191">
        <v>160</v>
      </c>
      <c r="I847" s="192">
        <v>23</v>
      </c>
      <c r="J847" s="189">
        <v>7</v>
      </c>
      <c r="K847" s="193">
        <v>11</v>
      </c>
      <c r="L847" s="191">
        <v>5</v>
      </c>
      <c r="M847" s="189">
        <v>16</v>
      </c>
      <c r="N847" s="194">
        <v>53</v>
      </c>
      <c r="O847" s="195">
        <v>72</v>
      </c>
      <c r="P847" s="189">
        <v>21</v>
      </c>
      <c r="Q847" s="193">
        <v>32</v>
      </c>
      <c r="R847" s="191">
        <v>9</v>
      </c>
      <c r="S847" s="192">
        <v>21</v>
      </c>
      <c r="T847" s="189">
        <v>0</v>
      </c>
      <c r="U847" s="193">
        <v>0</v>
      </c>
      <c r="V847" s="191">
        <v>0</v>
      </c>
      <c r="W847" s="192">
        <v>0</v>
      </c>
      <c r="X847" s="189">
        <v>1</v>
      </c>
      <c r="Y847" s="193">
        <v>0</v>
      </c>
      <c r="Z847" s="191">
        <v>0</v>
      </c>
      <c r="AA847" s="189">
        <v>0</v>
      </c>
      <c r="AB847" s="172">
        <f t="shared" ref="AB847:AB869" si="16322">SUM(B847,D847,F847,H847,J847,L847,N847,P847,R847,T847,V847,X847,Z847)</f>
        <v>676</v>
      </c>
      <c r="AC847" s="173">
        <f t="shared" ref="AC847:AC869" si="16323">SUM(C847,E847,G847,I847,K847,M847,O847,Q847,S847,U847,W847,Y847,AA847)</f>
        <v>178</v>
      </c>
      <c r="AE847" s="277" t="str">
        <f>$AE$10</f>
        <v>08:00 - 08:59</v>
      </c>
      <c r="AF847" s="126">
        <f>SUMIF($A$9:$A$32,$AE847,B$846:B$869)</f>
        <v>708</v>
      </c>
      <c r="AG847" s="190">
        <f t="shared" si="16293"/>
        <v>385</v>
      </c>
      <c r="AH847" s="191">
        <f t="shared" si="16293"/>
        <v>268</v>
      </c>
      <c r="AI847" s="192">
        <f t="shared" si="16293"/>
        <v>246</v>
      </c>
      <c r="AJ847" s="278">
        <f t="shared" si="16293"/>
        <v>990</v>
      </c>
      <c r="AK847" s="193">
        <f t="shared" si="16293"/>
        <v>419</v>
      </c>
      <c r="AL847" s="191">
        <f t="shared" si="16293"/>
        <v>1100</v>
      </c>
      <c r="AM847" s="192">
        <f t="shared" si="16293"/>
        <v>702</v>
      </c>
      <c r="AN847" s="278">
        <f t="shared" si="16293"/>
        <v>130</v>
      </c>
      <c r="AO847" s="193">
        <f t="shared" si="16293"/>
        <v>280</v>
      </c>
      <c r="AP847" s="191">
        <f t="shared" si="16293"/>
        <v>328</v>
      </c>
      <c r="AQ847" s="278">
        <f t="shared" si="16293"/>
        <v>745</v>
      </c>
      <c r="AR847" s="194">
        <f t="shared" si="16293"/>
        <v>996</v>
      </c>
      <c r="AS847" s="195">
        <f t="shared" si="16293"/>
        <v>1340</v>
      </c>
      <c r="AT847" s="278">
        <f t="shared" si="16293"/>
        <v>604</v>
      </c>
      <c r="AU847" s="193">
        <f t="shared" si="16293"/>
        <v>532</v>
      </c>
      <c r="AV847" s="191">
        <f t="shared" si="16293"/>
        <v>762</v>
      </c>
      <c r="AW847" s="192">
        <f t="shared" si="16294"/>
        <v>536</v>
      </c>
      <c r="AX847" s="278">
        <f t="shared" si="16294"/>
        <v>147</v>
      </c>
      <c r="AY847" s="193">
        <f t="shared" si="16294"/>
        <v>239</v>
      </c>
      <c r="AZ847" s="191">
        <f t="shared" si="16294"/>
        <v>341</v>
      </c>
      <c r="BA847" s="192">
        <f t="shared" si="16294"/>
        <v>626</v>
      </c>
      <c r="BB847" s="278">
        <f t="shared" si="16294"/>
        <v>473</v>
      </c>
      <c r="BC847" s="193">
        <f t="shared" si="16294"/>
        <v>458</v>
      </c>
      <c r="BD847" s="191">
        <f t="shared" si="16294"/>
        <v>976</v>
      </c>
      <c r="BE847" s="278">
        <f t="shared" si="16294"/>
        <v>885</v>
      </c>
      <c r="BF847" s="172">
        <f>SUM(AF847,AH847,AJ847,AL847,AN847,AP847,AR847,AT847,AV847,AX847,AZ847,BB847,BD847)</f>
        <v>7823</v>
      </c>
      <c r="BG847" s="173">
        <f>SUM(AG847,AI847,AK847,AM847,AO847,AQ847,AS847,AU847,AW847,AY847,BA847,BC847,BE847)</f>
        <v>7393</v>
      </c>
      <c r="BI847" s="137" t="s">
        <v>17</v>
      </c>
      <c r="BJ847" s="129">
        <f>B847/B870</f>
        <v>1.0974987238386932E-2</v>
      </c>
      <c r="BK847" s="130">
        <f t="shared" ref="BK847" si="16324">C847/C870</f>
        <v>0</v>
      </c>
      <c r="BL847" s="131">
        <f t="shared" ref="BL847" si="16325">D847/D870</f>
        <v>1.7207882320288647E-2</v>
      </c>
      <c r="BM847" s="132">
        <f t="shared" ref="BM847" si="16326">E847/E870</f>
        <v>7.8308535630383712E-4</v>
      </c>
      <c r="BN847" s="129">
        <f t="shared" ref="BN847" si="16327">F847/F870</f>
        <v>2.5530317251736438E-2</v>
      </c>
      <c r="BO847" s="130">
        <f t="shared" ref="BO847" si="16328">G847/G870</f>
        <v>0</v>
      </c>
      <c r="BP847" s="131">
        <f t="shared" ref="BP847" si="16329">H847/H870</f>
        <v>1.2554927809165096E-2</v>
      </c>
      <c r="BQ847" s="132">
        <f t="shared" ref="BQ847" si="16330">I847/I870</f>
        <v>1.6976675524062593E-3</v>
      </c>
      <c r="BR847" s="129">
        <f t="shared" ref="BR847" si="16331">J847/J870</f>
        <v>2.7569909413154787E-3</v>
      </c>
      <c r="BS847" s="130">
        <f t="shared" ref="BS847" si="16332">K847/K870</f>
        <v>4.3598890210067376E-3</v>
      </c>
      <c r="BT847" s="131">
        <f t="shared" ref="BT847" si="16333">L847/L870</f>
        <v>6.787023211619384E-4</v>
      </c>
      <c r="BU847" s="129">
        <f t="shared" ref="BU847" si="16334">M847/M870</f>
        <v>2.2532037741163215E-3</v>
      </c>
      <c r="BV847" s="133">
        <f t="shared" ref="BV847" si="16335">N847/N870</f>
        <v>3.6291427006299643E-3</v>
      </c>
      <c r="BW847" s="134">
        <f t="shared" ref="BW847" si="16336">O847/O870</f>
        <v>4.9713457156666434E-3</v>
      </c>
      <c r="BX847" s="129">
        <f t="shared" ref="BX847" si="16337">P847/P870</f>
        <v>2.7851458885941646E-3</v>
      </c>
      <c r="BY847" s="130">
        <f t="shared" ref="BY847" si="16338">Q847/Q870</f>
        <v>4.3004972449939526E-3</v>
      </c>
      <c r="BZ847" s="131">
        <f t="shared" ref="BZ847" si="16339">R847/R870</f>
        <v>1.0180995475113123E-3</v>
      </c>
      <c r="CA847" s="132">
        <f t="shared" ref="CA847" si="16340">S847/S870</f>
        <v>2.3675310033821873E-3</v>
      </c>
      <c r="CB847" s="129">
        <f t="shared" ref="CB847" si="16341">T847/T870</f>
        <v>0</v>
      </c>
      <c r="CC847" s="130">
        <f t="shared" ref="CC847" si="16342">U847/U870</f>
        <v>0</v>
      </c>
      <c r="CD847" s="131">
        <f t="shared" ref="CD847" si="16343">V847/V870</f>
        <v>0</v>
      </c>
      <c r="CE847" s="132">
        <f t="shared" ref="CE847" si="16344">W847/W870</f>
        <v>0</v>
      </c>
      <c r="CF847" s="129">
        <f t="shared" ref="CF847" si="16345">X847/X870</f>
        <v>1.5413070283600493E-4</v>
      </c>
      <c r="CG847" s="130">
        <f t="shared" ref="CG847" si="16346">Y847/Y870</f>
        <v>0</v>
      </c>
      <c r="CH847" s="131">
        <f t="shared" ref="CH847" si="16347">Z847/Z870</f>
        <v>0</v>
      </c>
      <c r="CI847" s="129">
        <f t="shared" ref="CI847" si="16348">AA847/AA870</f>
        <v>0</v>
      </c>
      <c r="CJ847" s="135">
        <f t="shared" ref="CJ847" si="16349">AB847/AB870</f>
        <v>6.4980006151953247E-3</v>
      </c>
      <c r="CK847" s="136">
        <f t="shared" ref="CK847" si="16350">AC847/AC870</f>
        <v>1.7139445760394399E-3</v>
      </c>
    </row>
    <row r="848" spans="1:89" ht="13.5" thickBot="1" x14ac:dyDescent="0.25">
      <c r="A848" s="146" t="s">
        <v>18</v>
      </c>
      <c r="B848" s="196">
        <v>507</v>
      </c>
      <c r="C848" s="197">
        <v>61</v>
      </c>
      <c r="D848" s="198">
        <v>231</v>
      </c>
      <c r="E848" s="199">
        <v>33</v>
      </c>
      <c r="F848" s="196">
        <v>938</v>
      </c>
      <c r="G848" s="200">
        <v>191</v>
      </c>
      <c r="H848" s="198">
        <v>735</v>
      </c>
      <c r="I848" s="199">
        <v>272</v>
      </c>
      <c r="J848" s="196">
        <v>31</v>
      </c>
      <c r="K848" s="200">
        <v>112</v>
      </c>
      <c r="L848" s="198">
        <v>147</v>
      </c>
      <c r="M848" s="196">
        <v>287</v>
      </c>
      <c r="N848" s="201">
        <v>627</v>
      </c>
      <c r="O848" s="202">
        <v>637</v>
      </c>
      <c r="P848" s="196">
        <v>338</v>
      </c>
      <c r="Q848" s="200">
        <v>388</v>
      </c>
      <c r="R848" s="198">
        <v>306</v>
      </c>
      <c r="S848" s="199">
        <v>343</v>
      </c>
      <c r="T848" s="196">
        <v>43</v>
      </c>
      <c r="U848" s="200">
        <v>149</v>
      </c>
      <c r="V848" s="198">
        <v>176</v>
      </c>
      <c r="W848" s="199">
        <v>389</v>
      </c>
      <c r="X848" s="196">
        <v>308</v>
      </c>
      <c r="Y848" s="200">
        <v>211</v>
      </c>
      <c r="Z848" s="198">
        <v>536</v>
      </c>
      <c r="AA848" s="196">
        <v>468</v>
      </c>
      <c r="AB848" s="172">
        <f>SUM(B848,D848,F848,H848,J848,L848,N848,P848,R848,T848,V848,X848,Z848)</f>
        <v>4923</v>
      </c>
      <c r="AC848" s="173">
        <f t="shared" si="16323"/>
        <v>3541</v>
      </c>
      <c r="AE848" s="275">
        <f>$AE$11</f>
        <v>0</v>
      </c>
      <c r="AF848" s="126">
        <f>SUMIF($A$9:$A$32,$AE848,B$846:B$869)</f>
        <v>0</v>
      </c>
      <c r="AG848" s="197">
        <f t="shared" si="16293"/>
        <v>0</v>
      </c>
      <c r="AH848" s="198">
        <f t="shared" si="16293"/>
        <v>0</v>
      </c>
      <c r="AI848" s="199">
        <f t="shared" si="16293"/>
        <v>0</v>
      </c>
      <c r="AJ848" s="196">
        <f t="shared" si="16293"/>
        <v>0</v>
      </c>
      <c r="AK848" s="200">
        <f t="shared" si="16293"/>
        <v>0</v>
      </c>
      <c r="AL848" s="198">
        <f t="shared" si="16293"/>
        <v>0</v>
      </c>
      <c r="AM848" s="199">
        <f t="shared" si="16293"/>
        <v>0</v>
      </c>
      <c r="AN848" s="196">
        <f t="shared" si="16293"/>
        <v>0</v>
      </c>
      <c r="AO848" s="200">
        <f t="shared" si="16293"/>
        <v>0</v>
      </c>
      <c r="AP848" s="198">
        <f t="shared" si="16293"/>
        <v>0</v>
      </c>
      <c r="AQ848" s="196">
        <f t="shared" si="16293"/>
        <v>0</v>
      </c>
      <c r="AR848" s="201">
        <f t="shared" si="16293"/>
        <v>0</v>
      </c>
      <c r="AS848" s="202">
        <f t="shared" si="16293"/>
        <v>0</v>
      </c>
      <c r="AT848" s="196">
        <f t="shared" si="16293"/>
        <v>0</v>
      </c>
      <c r="AU848" s="200">
        <f t="shared" si="16293"/>
        <v>0</v>
      </c>
      <c r="AV848" s="198">
        <f t="shared" si="16293"/>
        <v>0</v>
      </c>
      <c r="AW848" s="199">
        <f t="shared" si="16294"/>
        <v>0</v>
      </c>
      <c r="AX848" s="196">
        <f t="shared" si="16294"/>
        <v>0</v>
      </c>
      <c r="AY848" s="200">
        <f t="shared" si="16294"/>
        <v>0</v>
      </c>
      <c r="AZ848" s="198">
        <f t="shared" si="16294"/>
        <v>0</v>
      </c>
      <c r="BA848" s="199">
        <f t="shared" si="16294"/>
        <v>0</v>
      </c>
      <c r="BB848" s="196">
        <f t="shared" si="16294"/>
        <v>0</v>
      </c>
      <c r="BC848" s="200">
        <f t="shared" si="16294"/>
        <v>0</v>
      </c>
      <c r="BD848" s="198">
        <f t="shared" si="16294"/>
        <v>0</v>
      </c>
      <c r="BE848" s="196">
        <f t="shared" si="16294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6.4701378254211336E-2</v>
      </c>
      <c r="BK848" s="130">
        <f t="shared" ref="BK848" si="16351">C848/C870</f>
        <v>7.3115186383794798E-3</v>
      </c>
      <c r="BL848" s="131">
        <f t="shared" ref="BL848" si="16352">D848/D870</f>
        <v>6.4113238967527061E-2</v>
      </c>
      <c r="BM848" s="132">
        <f t="shared" ref="BM848" si="16353">E848/E870</f>
        <v>8.6139389193422081E-3</v>
      </c>
      <c r="BN848" s="129">
        <f t="shared" ref="BN848" si="16354">F848/F870</f>
        <v>8.8042049934296984E-2</v>
      </c>
      <c r="BO848" s="130">
        <f t="shared" ref="BO848" si="16355">G848/G870</f>
        <v>1.9495764009390629E-2</v>
      </c>
      <c r="BP848" s="131">
        <f t="shared" ref="BP848" si="16356">H848/H870</f>
        <v>5.7674199623352164E-2</v>
      </c>
      <c r="BQ848" s="132">
        <f t="shared" ref="BQ848" si="16357">I848/I870</f>
        <v>2.0076764098021848E-2</v>
      </c>
      <c r="BR848" s="129">
        <f t="shared" ref="BR848" si="16358">J848/J870</f>
        <v>1.2209531311539977E-2</v>
      </c>
      <c r="BS848" s="130">
        <f t="shared" ref="BS848" si="16359">K848/K870</f>
        <v>4.4391597304795881E-2</v>
      </c>
      <c r="BT848" s="131">
        <f t="shared" ref="BT848" si="16360">L848/L870</f>
        <v>1.9953848242160989E-2</v>
      </c>
      <c r="BU848" s="129">
        <f t="shared" ref="BU848" si="16361">M848/M870</f>
        <v>4.0416842698211518E-2</v>
      </c>
      <c r="BV848" s="133">
        <f t="shared" ref="BV848" si="16362">N848/N870</f>
        <v>4.2933442892358259E-2</v>
      </c>
      <c r="BW848" s="134">
        <f t="shared" ref="BW848" si="16363">O848/O870</f>
        <v>4.3982600289995163E-2</v>
      </c>
      <c r="BX848" s="129">
        <f t="shared" ref="BX848" si="16364">P848/P870</f>
        <v>4.4827586206896551E-2</v>
      </c>
      <c r="BY848" s="130">
        <f t="shared" ref="BY848" si="16365">Q848/Q870</f>
        <v>5.2143529095551672E-2</v>
      </c>
      <c r="BZ848" s="131">
        <f t="shared" ref="BZ848" si="16366">R848/R870</f>
        <v>3.4615384615384617E-2</v>
      </c>
      <c r="CA848" s="132">
        <f t="shared" ref="CA848" si="16367">S848/S870</f>
        <v>3.8669673055242389E-2</v>
      </c>
      <c r="CB848" s="129">
        <f t="shared" ref="CB848" si="16368">T848/T870</f>
        <v>2.1608040201005024E-2</v>
      </c>
      <c r="CC848" s="130">
        <f t="shared" ref="CC848" si="16369">U848/U870</f>
        <v>6.8067610781178622E-2</v>
      </c>
      <c r="CD848" s="131">
        <f t="shared" ref="CD848" si="16370">V848/V870</f>
        <v>2.5182429532121905E-2</v>
      </c>
      <c r="CE848" s="132">
        <f t="shared" ref="CE848" si="16371">W848/W870</f>
        <v>4.9611019002678232E-2</v>
      </c>
      <c r="CF848" s="129">
        <f t="shared" ref="CF848" si="16372">X848/X870</f>
        <v>4.7472256473489516E-2</v>
      </c>
      <c r="CG848" s="130">
        <f t="shared" ref="CG848" si="16373">Y848/Y870</f>
        <v>4.9740688354549742E-2</v>
      </c>
      <c r="CH848" s="131">
        <f t="shared" ref="CH848" si="16374">Z848/Z870</f>
        <v>4.1751051565664436E-2</v>
      </c>
      <c r="CI848" s="129">
        <f t="shared" ref="CI848" si="16375">AA848/AA870</f>
        <v>3.4298277757420302E-2</v>
      </c>
      <c r="CJ848" s="135">
        <f t="shared" ref="CJ848" si="16376">AB848/AB870</f>
        <v>4.7321977852968315E-2</v>
      </c>
      <c r="CK848" s="136">
        <f t="shared" ref="CK848" si="16377">AC848/AC870</f>
        <v>3.4095942380649759E-2</v>
      </c>
    </row>
    <row r="849" spans="1:89" ht="14.25" thickTop="1" thickBot="1" x14ac:dyDescent="0.25">
      <c r="A849" s="137" t="s">
        <v>19</v>
      </c>
      <c r="B849" s="189">
        <v>928</v>
      </c>
      <c r="C849" s="190">
        <v>363</v>
      </c>
      <c r="D849" s="191">
        <v>375</v>
      </c>
      <c r="E849" s="192">
        <v>221</v>
      </c>
      <c r="F849" s="189">
        <v>1201</v>
      </c>
      <c r="G849" s="193">
        <v>456</v>
      </c>
      <c r="H849" s="191">
        <v>1193</v>
      </c>
      <c r="I849" s="192">
        <v>632</v>
      </c>
      <c r="J849" s="189">
        <v>99</v>
      </c>
      <c r="K849" s="193">
        <v>240</v>
      </c>
      <c r="L849" s="191">
        <v>298</v>
      </c>
      <c r="M849" s="189">
        <v>761</v>
      </c>
      <c r="N849" s="194">
        <v>1127</v>
      </c>
      <c r="O849" s="195">
        <v>1274</v>
      </c>
      <c r="P849" s="189">
        <v>618</v>
      </c>
      <c r="Q849" s="193">
        <v>635</v>
      </c>
      <c r="R849" s="191">
        <v>675</v>
      </c>
      <c r="S849" s="192">
        <v>611</v>
      </c>
      <c r="T849" s="189">
        <v>102</v>
      </c>
      <c r="U849" s="193">
        <v>279</v>
      </c>
      <c r="V849" s="191">
        <v>321</v>
      </c>
      <c r="W849" s="192">
        <v>657</v>
      </c>
      <c r="X849" s="189">
        <v>516</v>
      </c>
      <c r="Y849" s="193">
        <v>430</v>
      </c>
      <c r="Z849" s="191">
        <v>927</v>
      </c>
      <c r="AA849" s="189">
        <v>905</v>
      </c>
      <c r="AB849" s="172">
        <f t="shared" si="16322"/>
        <v>8380</v>
      </c>
      <c r="AC849" s="173">
        <f t="shared" si="16323"/>
        <v>7464</v>
      </c>
      <c r="AE849" s="269" t="s">
        <v>13</v>
      </c>
      <c r="AF849" s="20">
        <f t="shared" ref="AF849:BG849" si="16378">SUM(AF846:AF848)</f>
        <v>1695</v>
      </c>
      <c r="AG849" s="21">
        <f t="shared" si="16378"/>
        <v>864</v>
      </c>
      <c r="AH849" s="20">
        <f t="shared" si="16378"/>
        <v>657</v>
      </c>
      <c r="AI849" s="21">
        <f t="shared" si="16378"/>
        <v>565</v>
      </c>
      <c r="AJ849" s="20">
        <f t="shared" si="16378"/>
        <v>2290</v>
      </c>
      <c r="AK849" s="21">
        <f t="shared" si="16378"/>
        <v>1025</v>
      </c>
      <c r="AL849" s="20">
        <f t="shared" si="16378"/>
        <v>2245</v>
      </c>
      <c r="AM849" s="21">
        <f t="shared" si="16378"/>
        <v>1594</v>
      </c>
      <c r="AN849" s="20">
        <f t="shared" si="16378"/>
        <v>252</v>
      </c>
      <c r="AO849" s="21">
        <f t="shared" si="16378"/>
        <v>677</v>
      </c>
      <c r="AP849" s="20">
        <f t="shared" si="16378"/>
        <v>718</v>
      </c>
      <c r="AQ849" s="21">
        <f t="shared" si="16378"/>
        <v>1855</v>
      </c>
      <c r="AR849" s="20">
        <f t="shared" si="16378"/>
        <v>2165</v>
      </c>
      <c r="AS849" s="21">
        <f t="shared" si="16378"/>
        <v>2993</v>
      </c>
      <c r="AT849" s="20">
        <f t="shared" si="16378"/>
        <v>1368</v>
      </c>
      <c r="AU849" s="21">
        <f t="shared" si="16378"/>
        <v>1299</v>
      </c>
      <c r="AV849" s="20">
        <f t="shared" si="16378"/>
        <v>1736</v>
      </c>
      <c r="AW849" s="21">
        <f t="shared" si="16378"/>
        <v>1200</v>
      </c>
      <c r="AX849" s="20">
        <f t="shared" si="16378"/>
        <v>245</v>
      </c>
      <c r="AY849" s="21">
        <f t="shared" si="16378"/>
        <v>648</v>
      </c>
      <c r="AZ849" s="20">
        <f t="shared" si="16378"/>
        <v>733</v>
      </c>
      <c r="BA849" s="21">
        <f t="shared" si="16378"/>
        <v>1386</v>
      </c>
      <c r="BB849" s="20">
        <f t="shared" si="16378"/>
        <v>1057</v>
      </c>
      <c r="BC849" s="21">
        <f t="shared" si="16378"/>
        <v>1108</v>
      </c>
      <c r="BD849" s="20">
        <f t="shared" si="16378"/>
        <v>2101</v>
      </c>
      <c r="BE849" s="21">
        <f t="shared" si="16378"/>
        <v>1863</v>
      </c>
      <c r="BF849" s="174">
        <f t="shared" si="16378"/>
        <v>17262</v>
      </c>
      <c r="BG849" s="175">
        <f t="shared" si="16378"/>
        <v>17077</v>
      </c>
      <c r="BI849" s="137" t="s">
        <v>19</v>
      </c>
      <c r="BJ849" s="129">
        <f>B849/B870</f>
        <v>0.11842776927003573</v>
      </c>
      <c r="BK849" s="130">
        <f t="shared" ref="BK849" si="16379">C849/C870</f>
        <v>4.3509528946422148E-2</v>
      </c>
      <c r="BL849" s="131">
        <f t="shared" ref="BL849" si="16380">D849/D870</f>
        <v>0.10407993338884262</v>
      </c>
      <c r="BM849" s="132">
        <f t="shared" ref="BM849" si="16381">E849/E870</f>
        <v>5.7687287914382671E-2</v>
      </c>
      <c r="BN849" s="129">
        <f t="shared" ref="BN849" si="16382">F849/F870</f>
        <v>0.11272761404167449</v>
      </c>
      <c r="BO849" s="130">
        <f t="shared" ref="BO849" si="16383">G849/G870</f>
        <v>4.6544860671634172E-2</v>
      </c>
      <c r="BP849" s="131">
        <f t="shared" ref="BP849" si="16384">H849/H870</f>
        <v>9.3612680477087262E-2</v>
      </c>
      <c r="BQ849" s="132">
        <f t="shared" ref="BQ849" si="16385">I849/I870</f>
        <v>4.6648951874815471E-2</v>
      </c>
      <c r="BR849" s="129">
        <f t="shared" ref="BR849" si="16386">J849/J870</f>
        <v>3.8991729027176056E-2</v>
      </c>
      <c r="BS849" s="130">
        <f t="shared" ref="BS849" si="16387">K849/K870</f>
        <v>9.5124851367419744E-2</v>
      </c>
      <c r="BT849" s="131">
        <f t="shared" ref="BT849" si="16388">L849/L870</f>
        <v>4.0450658341251527E-2</v>
      </c>
      <c r="BU849" s="129">
        <f t="shared" ref="BU849" si="16389">M849/M870</f>
        <v>0.10716800450640755</v>
      </c>
      <c r="BV849" s="133">
        <f t="shared" ref="BV849" si="16390">N849/N870</f>
        <v>7.7170638181320181E-2</v>
      </c>
      <c r="BW849" s="134">
        <f t="shared" ref="BW849" si="16391">O849/O870</f>
        <v>8.7965200579990327E-2</v>
      </c>
      <c r="BX849" s="129">
        <f t="shared" ref="BX849" si="16392">P849/P870</f>
        <v>8.1962864721485409E-2</v>
      </c>
      <c r="BY849" s="130">
        <f t="shared" ref="BY849" si="16393">Q849/Q870</f>
        <v>8.5337992205348739E-2</v>
      </c>
      <c r="BZ849" s="131">
        <f t="shared" ref="BZ849" si="16394">R849/R870</f>
        <v>7.6357466063348423E-2</v>
      </c>
      <c r="CA849" s="132">
        <f t="shared" ref="CA849" si="16395">S849/S870</f>
        <v>6.8883878241262686E-2</v>
      </c>
      <c r="CB849" s="129">
        <f t="shared" ref="CB849" si="16396">T849/T870</f>
        <v>5.1256281407035177E-2</v>
      </c>
      <c r="CC849" s="130">
        <f t="shared" ref="CC849" si="16397">U849/U870</f>
        <v>0.12745545911375056</v>
      </c>
      <c r="CD849" s="131">
        <f t="shared" ref="CD849" si="16398">V849/V870</f>
        <v>4.5929317498926883E-2</v>
      </c>
      <c r="CE849" s="132">
        <f t="shared" ref="CE849" si="16399">W849/W870</f>
        <v>8.3790332865705905E-2</v>
      </c>
      <c r="CF849" s="129">
        <f t="shared" ref="CF849" si="16400">X849/X870</f>
        <v>7.953144266337854E-2</v>
      </c>
      <c r="CG849" s="130">
        <f t="shared" ref="CG849" si="16401">Y849/Y870</f>
        <v>0.10136727958510136</v>
      </c>
      <c r="CH849" s="131">
        <f t="shared" ref="CH849" si="16402">Z849/Z870</f>
        <v>7.220750895778158E-2</v>
      </c>
      <c r="CI849" s="129">
        <f t="shared" ref="CI849" si="16403">AA849/AA870</f>
        <v>6.6324661048002928E-2</v>
      </c>
      <c r="CJ849" s="135">
        <f t="shared" ref="CJ849" si="16404">AB849/AB870</f>
        <v>8.0552137803752685E-2</v>
      </c>
      <c r="CK849" s="136">
        <f t="shared" ref="CK849" si="16405">AC849/AC870</f>
        <v>7.1870125368305504E-2</v>
      </c>
    </row>
    <row r="850" spans="1:89" ht="13.5" thickTop="1" x14ac:dyDescent="0.2">
      <c r="A850" s="146" t="s">
        <v>20</v>
      </c>
      <c r="B850" s="196">
        <v>987</v>
      </c>
      <c r="C850" s="197">
        <v>479</v>
      </c>
      <c r="D850" s="198">
        <v>389</v>
      </c>
      <c r="E850" s="199">
        <v>319</v>
      </c>
      <c r="F850" s="196">
        <v>1300</v>
      </c>
      <c r="G850" s="200">
        <v>606</v>
      </c>
      <c r="H850" s="198">
        <v>1145</v>
      </c>
      <c r="I850" s="199">
        <v>892</v>
      </c>
      <c r="J850" s="196">
        <v>122</v>
      </c>
      <c r="K850" s="200">
        <v>397</v>
      </c>
      <c r="L850" s="198">
        <v>390</v>
      </c>
      <c r="M850" s="196">
        <v>1110</v>
      </c>
      <c r="N850" s="201">
        <v>1169</v>
      </c>
      <c r="O850" s="202">
        <v>1653</v>
      </c>
      <c r="P850" s="196">
        <v>764</v>
      </c>
      <c r="Q850" s="200">
        <v>767</v>
      </c>
      <c r="R850" s="198">
        <v>974</v>
      </c>
      <c r="S850" s="199">
        <v>664</v>
      </c>
      <c r="T850" s="196">
        <v>98</v>
      </c>
      <c r="U850" s="200">
        <v>409</v>
      </c>
      <c r="V850" s="198">
        <v>392</v>
      </c>
      <c r="W850" s="199">
        <v>760</v>
      </c>
      <c r="X850" s="196">
        <v>584</v>
      </c>
      <c r="Y850" s="200">
        <v>650</v>
      </c>
      <c r="Z850" s="198">
        <v>1125</v>
      </c>
      <c r="AA850" s="196">
        <v>978</v>
      </c>
      <c r="AB850" s="172">
        <f t="shared" si="16322"/>
        <v>9439</v>
      </c>
      <c r="AC850" s="173">
        <f t="shared" si="16323"/>
        <v>9684</v>
      </c>
      <c r="BI850" s="146" t="s">
        <v>20</v>
      </c>
      <c r="BJ850" s="129">
        <f>B850/B870</f>
        <v>0.12595712098009187</v>
      </c>
      <c r="BK850" s="130">
        <f t="shared" ref="BK850" si="16406">C850/C870</f>
        <v>5.741340045547165E-2</v>
      </c>
      <c r="BL850" s="131">
        <f t="shared" ref="BL850" si="16407">D850/D870</f>
        <v>0.10796558423535942</v>
      </c>
      <c r="BM850" s="132">
        <f t="shared" ref="BM850" si="16408">E850/E870</f>
        <v>8.3268076220308018E-2</v>
      </c>
      <c r="BN850" s="129">
        <f t="shared" ref="BN850" si="16409">F850/F870</f>
        <v>0.12201989862962268</v>
      </c>
      <c r="BO850" s="130">
        <f t="shared" ref="BO850" si="16410">G850/G870</f>
        <v>6.1855670103092786E-2</v>
      </c>
      <c r="BP850" s="131">
        <f t="shared" ref="BP850" si="16411">H850/H870</f>
        <v>8.9846202134337722E-2</v>
      </c>
      <c r="BQ850" s="132">
        <f t="shared" ref="BQ850" si="16412">I850/I870</f>
        <v>6.5839976380277526E-2</v>
      </c>
      <c r="BR850" s="129">
        <f t="shared" ref="BR850" si="16413">J850/J870</f>
        <v>4.8050413548641195E-2</v>
      </c>
      <c r="BS850" s="130">
        <f t="shared" ref="BS850" si="16414">K850/K870</f>
        <v>0.1573523583036068</v>
      </c>
      <c r="BT850" s="131">
        <f t="shared" ref="BT850" si="16415">L850/L870</f>
        <v>5.2938781050631191E-2</v>
      </c>
      <c r="BU850" s="129">
        <f t="shared" ref="BU850" si="16416">M850/M870</f>
        <v>0.15631601182931981</v>
      </c>
      <c r="BV850" s="133">
        <f t="shared" ref="BV850" si="16417">N850/N870</f>
        <v>8.0046562585592992E-2</v>
      </c>
      <c r="BW850" s="134">
        <f t="shared" ref="BW850" si="16418">O850/O870</f>
        <v>0.11413381205551336</v>
      </c>
      <c r="BX850" s="129">
        <f t="shared" ref="BX850" si="16419">P850/P870</f>
        <v>0.1013262599469496</v>
      </c>
      <c r="BY850" s="130">
        <f t="shared" ref="BY850" si="16420">Q850/Q870</f>
        <v>0.10307754334094879</v>
      </c>
      <c r="BZ850" s="131">
        <f t="shared" ref="BZ850" si="16421">R850/R870</f>
        <v>0.11018099547511312</v>
      </c>
      <c r="CA850" s="132">
        <f t="shared" ref="CA850" si="16422">S850/S870</f>
        <v>7.4859075535512964E-2</v>
      </c>
      <c r="CB850" s="129">
        <f t="shared" ref="CB850" si="16423">T850/T870</f>
        <v>4.9246231155778891E-2</v>
      </c>
      <c r="CC850" s="130">
        <f t="shared" ref="CC850" si="16424">U850/U870</f>
        <v>0.18684330744632252</v>
      </c>
      <c r="CD850" s="131">
        <f t="shared" ref="CD850" si="16425">V850/V870</f>
        <v>5.6088138503362424E-2</v>
      </c>
      <c r="CE850" s="132">
        <f t="shared" ref="CE850" si="16426">W850/W870</f>
        <v>9.6926412447391919E-2</v>
      </c>
      <c r="CF850" s="129">
        <f t="shared" ref="CF850" si="16427">X850/X870</f>
        <v>9.0012330456226877E-2</v>
      </c>
      <c r="CG850" s="130">
        <f t="shared" ref="CG850" si="16428">Y850/Y870</f>
        <v>0.15322960867515323</v>
      </c>
      <c r="CH850" s="131">
        <f t="shared" ref="CH850" si="16429">Z850/Z870</f>
        <v>8.7630472036142701E-2</v>
      </c>
      <c r="CI850" s="129">
        <f t="shared" ref="CI850" si="16430">AA850/AA870</f>
        <v>7.1674606082814216E-2</v>
      </c>
      <c r="CJ850" s="135">
        <f t="shared" ref="CJ850" si="16431">AB850/AB870</f>
        <v>9.0731697939095662E-2</v>
      </c>
      <c r="CK850" s="136">
        <f t="shared" ref="CK850" si="16432">AC850/AC870</f>
        <v>9.3246288058235594E-2</v>
      </c>
    </row>
    <row r="851" spans="1:89" ht="13.5" thickBot="1" x14ac:dyDescent="0.25">
      <c r="A851" s="137" t="s">
        <v>21</v>
      </c>
      <c r="B851" s="189">
        <v>708</v>
      </c>
      <c r="C851" s="190">
        <v>385</v>
      </c>
      <c r="D851" s="191">
        <v>268</v>
      </c>
      <c r="E851" s="192">
        <v>246</v>
      </c>
      <c r="F851" s="189">
        <v>990</v>
      </c>
      <c r="G851" s="193">
        <v>419</v>
      </c>
      <c r="H851" s="191">
        <v>1100</v>
      </c>
      <c r="I851" s="192">
        <v>702</v>
      </c>
      <c r="J851" s="189">
        <v>130</v>
      </c>
      <c r="K851" s="193">
        <v>280</v>
      </c>
      <c r="L851" s="191">
        <v>328</v>
      </c>
      <c r="M851" s="189">
        <v>745</v>
      </c>
      <c r="N851" s="194">
        <v>996</v>
      </c>
      <c r="O851" s="195">
        <v>1340</v>
      </c>
      <c r="P851" s="189">
        <v>604</v>
      </c>
      <c r="Q851" s="193">
        <v>532</v>
      </c>
      <c r="R851" s="191">
        <v>762</v>
      </c>
      <c r="S851" s="192">
        <v>536</v>
      </c>
      <c r="T851" s="189">
        <v>147</v>
      </c>
      <c r="U851" s="193">
        <v>239</v>
      </c>
      <c r="V851" s="191">
        <v>341</v>
      </c>
      <c r="W851" s="192">
        <v>626</v>
      </c>
      <c r="X851" s="189">
        <v>473</v>
      </c>
      <c r="Y851" s="193">
        <v>458</v>
      </c>
      <c r="Z851" s="191">
        <v>976</v>
      </c>
      <c r="AA851" s="189">
        <v>885</v>
      </c>
      <c r="AB851" s="172">
        <f t="shared" si="16322"/>
        <v>7823</v>
      </c>
      <c r="AC851" s="173">
        <f t="shared" si="16323"/>
        <v>7393</v>
      </c>
      <c r="AE851" s="272" t="s">
        <v>85</v>
      </c>
      <c r="BI851" s="137" t="s">
        <v>21</v>
      </c>
      <c r="BJ851" s="129">
        <f>B851/B870</f>
        <v>9.0352220520673807E-2</v>
      </c>
      <c r="BK851" s="130">
        <f t="shared" ref="BK851" si="16433">C851/C870</f>
        <v>4.614647009469016E-2</v>
      </c>
      <c r="BL851" s="131">
        <f t="shared" ref="BL851" si="16434">D851/D870</f>
        <v>7.4382459061892864E-2</v>
      </c>
      <c r="BM851" s="132">
        <f t="shared" ref="BM851" si="16435">E851/E870</f>
        <v>6.4212999216914646E-2</v>
      </c>
      <c r="BN851" s="129">
        <f t="shared" ref="BN851" si="16436">F851/F870</f>
        <v>9.292284587948188E-2</v>
      </c>
      <c r="BO851" s="130">
        <f t="shared" ref="BO851" si="16437">G851/G870</f>
        <v>4.2768194345207719E-2</v>
      </c>
      <c r="BP851" s="131">
        <f t="shared" ref="BP851" si="16438">H851/H870</f>
        <v>8.6315128688010043E-2</v>
      </c>
      <c r="BQ851" s="132">
        <f t="shared" ref="BQ851" si="16439">I851/I870</f>
        <v>5.1815766164747562E-2</v>
      </c>
      <c r="BR851" s="129">
        <f t="shared" ref="BR851" si="16440">J851/J870</f>
        <v>5.1201260338716033E-2</v>
      </c>
      <c r="BS851" s="130">
        <f t="shared" ref="BS851" si="16441">K851/K870</f>
        <v>0.11097899326198969</v>
      </c>
      <c r="BT851" s="131">
        <f t="shared" ref="BT851" si="16442">L851/L870</f>
        <v>4.4522872268223157E-2</v>
      </c>
      <c r="BU851" s="129">
        <f t="shared" ref="BU851" si="16443">M851/M870</f>
        <v>0.10491480073229123</v>
      </c>
      <c r="BV851" s="133">
        <f t="shared" ref="BV851" si="16444">N851/N870</f>
        <v>6.8200493015612165E-2</v>
      </c>
      <c r="BW851" s="134">
        <f t="shared" ref="BW851" si="16445">O851/O870</f>
        <v>9.2522267486018092E-2</v>
      </c>
      <c r="BX851" s="129">
        <f t="shared" ref="BX851" si="16446">P851/P870</f>
        <v>8.0106100795755975E-2</v>
      </c>
      <c r="BY851" s="130">
        <f t="shared" ref="BY851" si="16447">Q851/Q870</f>
        <v>7.149576669802446E-2</v>
      </c>
      <c r="BZ851" s="131">
        <f t="shared" ref="BZ851" si="16448">R851/R870</f>
        <v>8.6199095022624433E-2</v>
      </c>
      <c r="CA851" s="132">
        <f t="shared" ref="CA851" si="16449">S851/S870</f>
        <v>6.0428410372040588E-2</v>
      </c>
      <c r="CB851" s="129">
        <f t="shared" ref="CB851" si="16450">T851/T870</f>
        <v>7.3869346733668337E-2</v>
      </c>
      <c r="CC851" s="130">
        <f t="shared" ref="CC851" si="16451">U851/U870</f>
        <v>0.10918227501142073</v>
      </c>
      <c r="CD851" s="131">
        <f t="shared" ref="CD851" si="16452">V851/V870</f>
        <v>4.879095721848619E-2</v>
      </c>
      <c r="CE851" s="132">
        <f t="shared" ref="CE851" si="16453">W851/W870</f>
        <v>7.9836755515878072E-2</v>
      </c>
      <c r="CF851" s="129">
        <f t="shared" ref="CF851" si="16454">X851/X870</f>
        <v>7.290382244143033E-2</v>
      </c>
      <c r="CG851" s="130">
        <f t="shared" ref="CG851" si="16455">Y851/Y870</f>
        <v>0.10796793965110797</v>
      </c>
      <c r="CH851" s="131">
        <f t="shared" ref="CH851" si="16456">Z851/Z870</f>
        <v>7.6024302850911357E-2</v>
      </c>
      <c r="CI851" s="129">
        <f t="shared" ref="CI851" si="16457">AA851/AA870</f>
        <v>6.4858922682301215E-2</v>
      </c>
      <c r="CJ851" s="135">
        <f t="shared" ref="CJ851" si="16458">AB851/AB870</f>
        <v>7.5198015995078443E-2</v>
      </c>
      <c r="CK851" s="136">
        <f t="shared" ref="CK851" si="16459">AC851/AC870</f>
        <v>7.1186473318312252E-2</v>
      </c>
    </row>
    <row r="852" spans="1:89" ht="14.25" thickTop="1" thickBot="1" x14ac:dyDescent="0.25">
      <c r="A852" s="146" t="s">
        <v>22</v>
      </c>
      <c r="B852" s="196">
        <v>621</v>
      </c>
      <c r="C852" s="197">
        <v>608</v>
      </c>
      <c r="D852" s="198">
        <v>268</v>
      </c>
      <c r="E852" s="199">
        <v>261</v>
      </c>
      <c r="F852" s="196">
        <v>1021</v>
      </c>
      <c r="G852" s="200">
        <v>418</v>
      </c>
      <c r="H852" s="198">
        <v>1040</v>
      </c>
      <c r="I852" s="199">
        <v>853</v>
      </c>
      <c r="J852" s="196">
        <v>140</v>
      </c>
      <c r="K852" s="200">
        <v>367</v>
      </c>
      <c r="L852" s="198">
        <v>350</v>
      </c>
      <c r="M852" s="196">
        <v>909</v>
      </c>
      <c r="N852" s="201">
        <v>899</v>
      </c>
      <c r="O852" s="202">
        <v>1363</v>
      </c>
      <c r="P852" s="196">
        <v>503</v>
      </c>
      <c r="Q852" s="200">
        <v>488</v>
      </c>
      <c r="R852" s="198">
        <v>730</v>
      </c>
      <c r="S852" s="199">
        <v>558</v>
      </c>
      <c r="T852" s="196">
        <v>102</v>
      </c>
      <c r="U852" s="200">
        <v>191</v>
      </c>
      <c r="V852" s="198">
        <v>292</v>
      </c>
      <c r="W852" s="199">
        <v>794</v>
      </c>
      <c r="X852" s="196">
        <v>369</v>
      </c>
      <c r="Y852" s="200">
        <v>332</v>
      </c>
      <c r="Z852" s="198">
        <v>889</v>
      </c>
      <c r="AA852" s="196">
        <v>1001</v>
      </c>
      <c r="AB852" s="172">
        <f t="shared" si="16322"/>
        <v>7224</v>
      </c>
      <c r="AC852" s="173">
        <f t="shared" si="16323"/>
        <v>8143</v>
      </c>
      <c r="AE852" s="298" t="s">
        <v>0</v>
      </c>
      <c r="AF852" s="292" t="s">
        <v>1</v>
      </c>
      <c r="AG852" s="293"/>
      <c r="AH852" s="292" t="s">
        <v>2</v>
      </c>
      <c r="AI852" s="293"/>
      <c r="AJ852" s="292" t="s">
        <v>3</v>
      </c>
      <c r="AK852" s="293"/>
      <c r="AL852" s="292" t="s">
        <v>4</v>
      </c>
      <c r="AM852" s="293"/>
      <c r="AN852" s="292" t="s">
        <v>5</v>
      </c>
      <c r="AO852" s="293"/>
      <c r="AP852" s="292" t="s">
        <v>6</v>
      </c>
      <c r="AQ852" s="293"/>
      <c r="AR852" s="292" t="s">
        <v>7</v>
      </c>
      <c r="AS852" s="293"/>
      <c r="AT852" s="292" t="s">
        <v>8</v>
      </c>
      <c r="AU852" s="293"/>
      <c r="AV852" s="292" t="s">
        <v>9</v>
      </c>
      <c r="AW852" s="293"/>
      <c r="AX852" s="292" t="s">
        <v>10</v>
      </c>
      <c r="AY852" s="293"/>
      <c r="AZ852" s="292" t="s">
        <v>11</v>
      </c>
      <c r="BA852" s="293"/>
      <c r="BB852" s="292" t="s">
        <v>12</v>
      </c>
      <c r="BC852" s="293"/>
      <c r="BD852" s="294" t="s">
        <v>40</v>
      </c>
      <c r="BE852" s="295"/>
      <c r="BF852" s="296" t="s">
        <v>41</v>
      </c>
      <c r="BG852" s="297"/>
      <c r="BI852" s="146" t="s">
        <v>22</v>
      </c>
      <c r="BJ852" s="129">
        <f>B852/B870</f>
        <v>7.9249617151607957E-2</v>
      </c>
      <c r="BK852" s="130">
        <f t="shared" ref="BK852" si="16460">C852/C870</f>
        <v>7.2875464461224976E-2</v>
      </c>
      <c r="BL852" s="131">
        <f t="shared" ref="BL852" si="16461">D852/D870</f>
        <v>7.4382459061892864E-2</v>
      </c>
      <c r="BM852" s="132">
        <f t="shared" ref="BM852" si="16462">E852/E870</f>
        <v>6.8128425998433828E-2</v>
      </c>
      <c r="BN852" s="129">
        <f t="shared" ref="BN852" si="16463">F852/F870</f>
        <v>9.583255115449596E-2</v>
      </c>
      <c r="BO852" s="130">
        <f t="shared" ref="BO852" si="16464">G852/G870</f>
        <v>4.2666122282331326E-2</v>
      </c>
      <c r="BP852" s="131">
        <f t="shared" ref="BP852" si="16465">H852/H870</f>
        <v>8.1607030759573138E-2</v>
      </c>
      <c r="BQ852" s="132">
        <f t="shared" ref="BQ852" si="16466">I852/I870</f>
        <v>6.2961322704458228E-2</v>
      </c>
      <c r="BR852" s="129">
        <f t="shared" ref="BR852" si="16467">J852/J870</f>
        <v>5.513981882630957E-2</v>
      </c>
      <c r="BS852" s="130">
        <f t="shared" ref="BS852" si="16468">K852/K870</f>
        <v>0.14546175188267935</v>
      </c>
      <c r="BT852" s="131">
        <f t="shared" ref="BT852" si="16469">L852/L870</f>
        <v>4.7509162481335687E-2</v>
      </c>
      <c r="BU852" s="129">
        <f t="shared" ref="BU852" si="16470">M852/M870</f>
        <v>0.12801013941698353</v>
      </c>
      <c r="BV852" s="133">
        <f t="shared" ref="BV852" si="16471">N852/N870</f>
        <v>6.1558477129553549E-2</v>
      </c>
      <c r="BW852" s="134">
        <f t="shared" ref="BW852" si="16472">O852/O870</f>
        <v>9.4110336256300484E-2</v>
      </c>
      <c r="BX852" s="129">
        <f t="shared" ref="BX852" si="16473">P852/P870</f>
        <v>6.6710875331564987E-2</v>
      </c>
      <c r="BY852" s="130">
        <f t="shared" ref="BY852" si="16474">Q852/Q870</f>
        <v>6.5582582986157781E-2</v>
      </c>
      <c r="BZ852" s="131">
        <f t="shared" ref="BZ852" si="16475">R852/R870</f>
        <v>8.2579185520361989E-2</v>
      </c>
      <c r="CA852" s="132">
        <f t="shared" ref="CA852" si="16476">S852/S870</f>
        <v>6.2908680947012408E-2</v>
      </c>
      <c r="CB852" s="129">
        <f t="shared" ref="CB852" si="16477">T852/T870</f>
        <v>5.1256281407035177E-2</v>
      </c>
      <c r="CC852" s="130">
        <f t="shared" ref="CC852" si="16478">U852/U870</f>
        <v>8.725445408862495E-2</v>
      </c>
      <c r="CD852" s="131">
        <f t="shared" ref="CD852" si="16479">V852/V870</f>
        <v>4.1779939905565888E-2</v>
      </c>
      <c r="CE852" s="132">
        <f t="shared" ref="CE852" si="16480">W852/W870</f>
        <v>0.1012625940568805</v>
      </c>
      <c r="CF852" s="129">
        <f t="shared" ref="CF852" si="16481">X852/X870</f>
        <v>5.6874229346485818E-2</v>
      </c>
      <c r="CG852" s="130">
        <f t="shared" ref="CG852" si="16482">Y852/Y870</f>
        <v>7.826496935407827E-2</v>
      </c>
      <c r="CH852" s="131">
        <f t="shared" ref="CH852" si="16483">Z852/Z870</f>
        <v>6.9247546346782984E-2</v>
      </c>
      <c r="CI852" s="129">
        <f t="shared" ref="CI852" si="16484">AA852/AA870</f>
        <v>7.3360205203371193E-2</v>
      </c>
      <c r="CJ852" s="135">
        <f t="shared" ref="CJ852" si="16485">AB852/AB870</f>
        <v>6.944017225469086E-2</v>
      </c>
      <c r="CK852" s="136">
        <f t="shared" ref="CK852" si="16486">AC852/AC870</f>
        <v>7.8408149902748095E-2</v>
      </c>
    </row>
    <row r="853" spans="1:89" ht="15" thickTop="1" thickBot="1" x14ac:dyDescent="0.3">
      <c r="A853" s="137" t="s">
        <v>23</v>
      </c>
      <c r="B853" s="189">
        <v>433</v>
      </c>
      <c r="C853" s="190">
        <v>377</v>
      </c>
      <c r="D853" s="191">
        <v>180</v>
      </c>
      <c r="E853" s="192">
        <v>207</v>
      </c>
      <c r="F853" s="189">
        <v>591</v>
      </c>
      <c r="G853" s="193">
        <v>289</v>
      </c>
      <c r="H853" s="191">
        <v>740</v>
      </c>
      <c r="I853" s="192">
        <v>662</v>
      </c>
      <c r="J853" s="189">
        <v>139</v>
      </c>
      <c r="K853" s="193">
        <v>228</v>
      </c>
      <c r="L853" s="191">
        <v>308</v>
      </c>
      <c r="M853" s="189">
        <v>516</v>
      </c>
      <c r="N853" s="194">
        <v>724</v>
      </c>
      <c r="O853" s="195">
        <v>835</v>
      </c>
      <c r="P853" s="189">
        <v>377</v>
      </c>
      <c r="Q853" s="193">
        <v>322</v>
      </c>
      <c r="R853" s="191">
        <v>552</v>
      </c>
      <c r="S853" s="192">
        <v>476</v>
      </c>
      <c r="T853" s="189">
        <v>109</v>
      </c>
      <c r="U853" s="193">
        <v>118</v>
      </c>
      <c r="V853" s="191">
        <v>279</v>
      </c>
      <c r="W853" s="192">
        <v>511</v>
      </c>
      <c r="X853" s="189">
        <v>269</v>
      </c>
      <c r="Y853" s="193">
        <v>229</v>
      </c>
      <c r="Z853" s="191">
        <v>828</v>
      </c>
      <c r="AA853" s="189">
        <v>885</v>
      </c>
      <c r="AB853" s="172">
        <f t="shared" si="16322"/>
        <v>5529</v>
      </c>
      <c r="AC853" s="173">
        <f t="shared" si="16323"/>
        <v>5655</v>
      </c>
      <c r="AE853" s="299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5.5257784583971417E-2</v>
      </c>
      <c r="BK853" s="130">
        <f t="shared" ref="BK853" si="16487">C853/C870</f>
        <v>4.5187582404410884E-2</v>
      </c>
      <c r="BL853" s="131">
        <f t="shared" ref="BL853" si="16488">D853/D870</f>
        <v>4.995836802664446E-2</v>
      </c>
      <c r="BM853" s="132">
        <f t="shared" ref="BM853" si="16489">E853/E870</f>
        <v>5.4032889584964758E-2</v>
      </c>
      <c r="BN853" s="129">
        <f t="shared" ref="BN853" si="16490">F853/F870</f>
        <v>5.5472123146236153E-2</v>
      </c>
      <c r="BO853" s="130">
        <f t="shared" ref="BO853" si="16491">G853/G870</f>
        <v>2.9498826171276922E-2</v>
      </c>
      <c r="BP853" s="131">
        <f t="shared" ref="BP853" si="16492">H853/H870</f>
        <v>5.8066541117388577E-2</v>
      </c>
      <c r="BQ853" s="132">
        <f t="shared" ref="BQ853" si="16493">I853/I870</f>
        <v>4.8863300856214938E-2</v>
      </c>
      <c r="BR853" s="129">
        <f t="shared" ref="BR853" si="16494">J853/J870</f>
        <v>5.4745962977550217E-2</v>
      </c>
      <c r="BS853" s="130">
        <f t="shared" ref="BS853" si="16495">K853/K870</f>
        <v>9.0368608799048747E-2</v>
      </c>
      <c r="BT853" s="131">
        <f t="shared" ref="BT853" si="16496">L853/L870</f>
        <v>4.1808062983575402E-2</v>
      </c>
      <c r="BU853" s="129">
        <f t="shared" ref="BU853" si="16497">M853/M870</f>
        <v>7.2665821715251377E-2</v>
      </c>
      <c r="BV853" s="133">
        <f t="shared" ref="BV853" si="16498">N853/N870</f>
        <v>4.9575458778416875E-2</v>
      </c>
      <c r="BW853" s="134">
        <f t="shared" ref="BW853" si="16499">O853/O870</f>
        <v>5.7653801008078438E-2</v>
      </c>
      <c r="BX853" s="129">
        <f t="shared" ref="BX853" si="16500">P853/P870</f>
        <v>0.05</v>
      </c>
      <c r="BY853" s="130">
        <f t="shared" ref="BY853" si="16501">Q853/Q870</f>
        <v>4.3273753527751646E-2</v>
      </c>
      <c r="BZ853" s="131">
        <f t="shared" ref="BZ853" si="16502">R853/R870</f>
        <v>6.244343891402715E-2</v>
      </c>
      <c r="CA853" s="132">
        <f t="shared" ref="CA853" si="16503">S853/S870</f>
        <v>5.366403607666291E-2</v>
      </c>
      <c r="CB853" s="129">
        <f t="shared" ref="CB853" si="16504">T853/T870</f>
        <v>5.4773869346733665E-2</v>
      </c>
      <c r="CC853" s="130">
        <f t="shared" ref="CC853" si="16505">U853/U870</f>
        <v>5.3905893101872999E-2</v>
      </c>
      <c r="CD853" s="131">
        <f t="shared" ref="CD853" si="16506">V853/V870</f>
        <v>3.9919874087852338E-2</v>
      </c>
      <c r="CE853" s="132">
        <f t="shared" ref="CE853" si="16507">W853/W870</f>
        <v>6.5170258895549033E-2</v>
      </c>
      <c r="CF853" s="129">
        <f t="shared" ref="CF853" si="16508">X853/X870</f>
        <v>4.1461159062885326E-2</v>
      </c>
      <c r="CG853" s="130">
        <f t="shared" ref="CG853" si="16509">Y853/Y870</f>
        <v>5.3983969825553986E-2</v>
      </c>
      <c r="CH853" s="131">
        <f t="shared" ref="CH853" si="16510">Z853/Z870</f>
        <v>6.4496027418601026E-2</v>
      </c>
      <c r="CI853" s="129">
        <f t="shared" ref="CI853" si="16511">AA853/AA870</f>
        <v>6.4858922682301215E-2</v>
      </c>
      <c r="CJ853" s="135">
        <f t="shared" ref="CJ853" si="16512">AB853/AB870</f>
        <v>5.3147108581974779E-2</v>
      </c>
      <c r="CK853" s="136">
        <f t="shared" ref="CK853" si="16513">AC853/AC870</f>
        <v>5.4451441446646251E-2</v>
      </c>
    </row>
    <row r="854" spans="1:89" ht="13.5" thickTop="1" x14ac:dyDescent="0.2">
      <c r="A854" s="146" t="s">
        <v>24</v>
      </c>
      <c r="B854" s="203">
        <v>345</v>
      </c>
      <c r="C854" s="197">
        <v>393</v>
      </c>
      <c r="D854" s="198">
        <v>159</v>
      </c>
      <c r="E854" s="199">
        <v>212</v>
      </c>
      <c r="F854" s="196">
        <v>564</v>
      </c>
      <c r="G854" s="200">
        <v>296</v>
      </c>
      <c r="H854" s="198">
        <v>656</v>
      </c>
      <c r="I854" s="199">
        <v>615</v>
      </c>
      <c r="J854" s="196">
        <v>143</v>
      </c>
      <c r="K854" s="200">
        <v>145</v>
      </c>
      <c r="L854" s="198">
        <v>353</v>
      </c>
      <c r="M854" s="196">
        <v>409</v>
      </c>
      <c r="N854" s="201">
        <v>602</v>
      </c>
      <c r="O854" s="204">
        <v>757</v>
      </c>
      <c r="P854" s="196">
        <v>335</v>
      </c>
      <c r="Q854" s="200">
        <v>359</v>
      </c>
      <c r="R854" s="198">
        <v>489</v>
      </c>
      <c r="S854" s="199">
        <v>434</v>
      </c>
      <c r="T854" s="196">
        <v>79</v>
      </c>
      <c r="U854" s="200">
        <v>117</v>
      </c>
      <c r="V854" s="198">
        <v>317</v>
      </c>
      <c r="W854" s="205">
        <v>406</v>
      </c>
      <c r="X854" s="196">
        <v>260</v>
      </c>
      <c r="Y854" s="200">
        <v>181</v>
      </c>
      <c r="Z854" s="198">
        <v>795</v>
      </c>
      <c r="AA854" s="196">
        <v>901</v>
      </c>
      <c r="AB854" s="172">
        <f t="shared" si="16322"/>
        <v>5097</v>
      </c>
      <c r="AC854" s="173">
        <f t="shared" si="16323"/>
        <v>5225</v>
      </c>
      <c r="AE854" s="275" t="str">
        <f>$AE$17</f>
        <v>17:00 - 17:59</v>
      </c>
      <c r="AF854" s="126">
        <f t="shared" ref="AF854:AU856" si="16514">SUMIF($A$9:$A$32,$AE854,B$846:B$869)</f>
        <v>468</v>
      </c>
      <c r="AG854" s="186">
        <f t="shared" si="16514"/>
        <v>965</v>
      </c>
      <c r="AH854" s="127">
        <f t="shared" si="16514"/>
        <v>289</v>
      </c>
      <c r="AI854" s="180">
        <f t="shared" si="16514"/>
        <v>313</v>
      </c>
      <c r="AJ854" s="126">
        <f t="shared" si="16514"/>
        <v>530</v>
      </c>
      <c r="AK854" s="128">
        <f t="shared" si="16514"/>
        <v>1278</v>
      </c>
      <c r="AL854" s="127">
        <f t="shared" si="16514"/>
        <v>972</v>
      </c>
      <c r="AM854" s="180">
        <f t="shared" si="16514"/>
        <v>1409</v>
      </c>
      <c r="AN854" s="126">
        <f t="shared" si="16514"/>
        <v>393</v>
      </c>
      <c r="AO854" s="128">
        <f t="shared" si="16514"/>
        <v>80</v>
      </c>
      <c r="AP854" s="127">
        <f t="shared" si="16514"/>
        <v>912</v>
      </c>
      <c r="AQ854" s="126">
        <f t="shared" si="16514"/>
        <v>241</v>
      </c>
      <c r="AR854" s="179">
        <f t="shared" si="16514"/>
        <v>1571</v>
      </c>
      <c r="AS854" s="181">
        <f t="shared" si="16514"/>
        <v>947</v>
      </c>
      <c r="AT854" s="126">
        <f t="shared" si="16514"/>
        <v>768</v>
      </c>
      <c r="AU854" s="128">
        <f t="shared" si="16514"/>
        <v>654</v>
      </c>
      <c r="AV854" s="127">
        <f t="shared" ref="AP854:BE856" si="16515">SUMIF($A$9:$A$32,$AE854,R$846:R$869)</f>
        <v>656</v>
      </c>
      <c r="AW854" s="180">
        <f t="shared" si="16515"/>
        <v>866</v>
      </c>
      <c r="AX854" s="126">
        <f t="shared" si="16515"/>
        <v>290</v>
      </c>
      <c r="AY854" s="128">
        <f t="shared" si="16515"/>
        <v>54</v>
      </c>
      <c r="AZ854" s="127">
        <f t="shared" si="16515"/>
        <v>814</v>
      </c>
      <c r="BA854" s="180">
        <f t="shared" si="16515"/>
        <v>547</v>
      </c>
      <c r="BB854" s="126">
        <f t="shared" si="16515"/>
        <v>912</v>
      </c>
      <c r="BC854" s="128">
        <f t="shared" si="16515"/>
        <v>221</v>
      </c>
      <c r="BD854" s="184">
        <f t="shared" si="16515"/>
        <v>1009</v>
      </c>
      <c r="BE854" s="185">
        <f t="shared" si="16515"/>
        <v>1232</v>
      </c>
      <c r="BF854" s="170">
        <f>AF854+AH854+AJ854+AL854+AN854+AP854+AR854+AT854+AV854+AX854+AZ854+BB854+BD854</f>
        <v>9584</v>
      </c>
      <c r="BG854" s="171">
        <f>AG854+AI854+AK854+AM854+AO854+AQ854+AS854+AU854+AW854+AY854+BA854+BC854+BE854</f>
        <v>8807</v>
      </c>
      <c r="BI854" s="146" t="s">
        <v>24</v>
      </c>
      <c r="BJ854" s="129">
        <f>B854/B870</f>
        <v>4.4027565084226644E-2</v>
      </c>
      <c r="BK854" s="130">
        <f t="shared" ref="BK854" si="16516">C854/C870</f>
        <v>4.7105357784969437E-2</v>
      </c>
      <c r="BL854" s="131">
        <f t="shared" ref="BL854" si="16517">D854/D870</f>
        <v>4.4129891756869273E-2</v>
      </c>
      <c r="BM854" s="132">
        <f t="shared" ref="BM854" si="16518">E854/E870</f>
        <v>5.5338031845471154E-2</v>
      </c>
      <c r="BN854" s="129">
        <f t="shared" ref="BN854" si="16519">F854/F870</f>
        <v>5.2937863713159374E-2</v>
      </c>
      <c r="BO854" s="130">
        <f t="shared" ref="BO854" si="16520">G854/G870</f>
        <v>3.0213330611411657E-2</v>
      </c>
      <c r="BP854" s="131">
        <f t="shared" ref="BP854" si="16521">H854/H870</f>
        <v>5.1475204017576902E-2</v>
      </c>
      <c r="BQ854" s="132">
        <f t="shared" ref="BQ854" si="16522">I854/I870</f>
        <v>4.5394154118689106E-2</v>
      </c>
      <c r="BR854" s="129">
        <f t="shared" ref="BR854" si="16523">J854/J870</f>
        <v>5.6321386372587635E-2</v>
      </c>
      <c r="BS854" s="130">
        <f t="shared" ref="BS854" si="16524">K854/K870</f>
        <v>5.7471264367816091E-2</v>
      </c>
      <c r="BT854" s="131">
        <f t="shared" ref="BT854" si="16525">L854/L870</f>
        <v>4.7916383874032846E-2</v>
      </c>
      <c r="BU854" s="129">
        <f t="shared" ref="BU854" si="16526">M854/M870</f>
        <v>5.759752147584847E-2</v>
      </c>
      <c r="BV854" s="133">
        <f t="shared" ref="BV854" si="16527">N854/N870</f>
        <v>4.1221583127910161E-2</v>
      </c>
      <c r="BW854" s="134">
        <f t="shared" ref="BW854" si="16528">O854/O870</f>
        <v>5.2268176482772905E-2</v>
      </c>
      <c r="BX854" s="129">
        <f t="shared" ref="BX854" si="16529">P854/P870</f>
        <v>4.442970822281167E-2</v>
      </c>
      <c r="BY854" s="130">
        <f t="shared" ref="BY854" si="16530">Q854/Q870</f>
        <v>4.8246203467275907E-2</v>
      </c>
      <c r="BZ854" s="131">
        <f t="shared" ref="BZ854" si="16531">R854/R870</f>
        <v>5.5316742081447962E-2</v>
      </c>
      <c r="CA854" s="132">
        <f t="shared" ref="CA854" si="16532">S854/S870</f>
        <v>4.8928974069898531E-2</v>
      </c>
      <c r="CB854" s="129">
        <f t="shared" ref="CB854" si="16533">T854/T870</f>
        <v>3.9698492462311559E-2</v>
      </c>
      <c r="CC854" s="130">
        <f t="shared" ref="CC854" si="16534">U854/U870</f>
        <v>5.3449063499314754E-2</v>
      </c>
      <c r="CD854" s="131">
        <f t="shared" ref="CD854" si="16535">V854/V870</f>
        <v>4.535698955501502E-2</v>
      </c>
      <c r="CE854" s="132">
        <f t="shared" ref="CE854" si="16536">W854/W870</f>
        <v>5.1779109807422521E-2</v>
      </c>
      <c r="CF854" s="129">
        <f t="shared" ref="CF854" si="16537">X854/X870</f>
        <v>4.0073982737361284E-2</v>
      </c>
      <c r="CG854" s="130">
        <f t="shared" ref="CG854" si="16538">Y854/Y870</f>
        <v>4.2668552569542668E-2</v>
      </c>
      <c r="CH854" s="131">
        <f t="shared" ref="CH854" si="16539">Z854/Z870</f>
        <v>6.1925533572207508E-2</v>
      </c>
      <c r="CI854" s="129">
        <f t="shared" ref="CI854" si="16540">AA854/AA870</f>
        <v>6.6031513374862585E-2</v>
      </c>
      <c r="CJ854" s="135">
        <f t="shared" ref="CJ854" si="16541">AB854/AB870</f>
        <v>4.8994540141494923E-2</v>
      </c>
      <c r="CK854" s="136">
        <f t="shared" ref="CK854" si="16542">AC854/AC870</f>
        <v>5.0311013538236367E-2</v>
      </c>
    </row>
    <row r="855" spans="1:89" x14ac:dyDescent="0.2">
      <c r="A855" s="137" t="s">
        <v>25</v>
      </c>
      <c r="B855" s="206">
        <v>314</v>
      </c>
      <c r="C855" s="190">
        <v>315</v>
      </c>
      <c r="D855" s="191">
        <v>133</v>
      </c>
      <c r="E855" s="192">
        <v>162</v>
      </c>
      <c r="F855" s="189">
        <v>438</v>
      </c>
      <c r="G855" s="193">
        <v>317</v>
      </c>
      <c r="H855" s="191">
        <v>608</v>
      </c>
      <c r="I855" s="192">
        <v>565</v>
      </c>
      <c r="J855" s="189">
        <v>121</v>
      </c>
      <c r="K855" s="190">
        <v>111</v>
      </c>
      <c r="L855" s="191">
        <v>327</v>
      </c>
      <c r="M855" s="189">
        <v>295</v>
      </c>
      <c r="N855" s="194">
        <v>674</v>
      </c>
      <c r="O855" s="207">
        <v>528</v>
      </c>
      <c r="P855" s="189">
        <v>293</v>
      </c>
      <c r="Q855" s="190">
        <v>278</v>
      </c>
      <c r="R855" s="191">
        <v>488</v>
      </c>
      <c r="S855" s="192">
        <v>373</v>
      </c>
      <c r="T855" s="198">
        <v>85</v>
      </c>
      <c r="U855" s="189">
        <v>59</v>
      </c>
      <c r="V855" s="191">
        <v>324</v>
      </c>
      <c r="W855" s="208">
        <v>361</v>
      </c>
      <c r="X855" s="189">
        <v>217</v>
      </c>
      <c r="Y855" s="193">
        <v>157</v>
      </c>
      <c r="Z855" s="191">
        <v>698</v>
      </c>
      <c r="AA855" s="189">
        <v>804</v>
      </c>
      <c r="AB855" s="172">
        <f t="shared" si="16322"/>
        <v>4720</v>
      </c>
      <c r="AC855" s="173">
        <f t="shared" si="16323"/>
        <v>4325</v>
      </c>
      <c r="AE855" s="277" t="str">
        <f>$AE$18</f>
        <v>18:00 - 18:59</v>
      </c>
      <c r="AF855" s="126">
        <f t="shared" si="16514"/>
        <v>578</v>
      </c>
      <c r="AG855" s="190">
        <f t="shared" si="16514"/>
        <v>1034</v>
      </c>
      <c r="AH855" s="191">
        <f t="shared" si="16514"/>
        <v>189</v>
      </c>
      <c r="AI855" s="192">
        <f t="shared" si="16514"/>
        <v>378</v>
      </c>
      <c r="AJ855" s="278">
        <f t="shared" si="16514"/>
        <v>421</v>
      </c>
      <c r="AK855" s="193">
        <f t="shared" si="16514"/>
        <v>1265</v>
      </c>
      <c r="AL855" s="191">
        <f t="shared" si="16514"/>
        <v>858</v>
      </c>
      <c r="AM855" s="192">
        <f t="shared" si="16514"/>
        <v>1395</v>
      </c>
      <c r="AN855" s="278">
        <f t="shared" si="16514"/>
        <v>253</v>
      </c>
      <c r="AO855" s="193">
        <f t="shared" si="16514"/>
        <v>78</v>
      </c>
      <c r="AP855" s="191">
        <f t="shared" si="16515"/>
        <v>952</v>
      </c>
      <c r="AQ855" s="278">
        <f t="shared" si="16515"/>
        <v>253</v>
      </c>
      <c r="AR855" s="194">
        <f t="shared" si="16515"/>
        <v>1320</v>
      </c>
      <c r="AS855" s="195">
        <f t="shared" si="16515"/>
        <v>954</v>
      </c>
      <c r="AT855" s="278">
        <f t="shared" si="16515"/>
        <v>533</v>
      </c>
      <c r="AU855" s="193">
        <f t="shared" si="16515"/>
        <v>713</v>
      </c>
      <c r="AV855" s="191">
        <f t="shared" si="16515"/>
        <v>579</v>
      </c>
      <c r="AW855" s="192">
        <f t="shared" si="16515"/>
        <v>829</v>
      </c>
      <c r="AX855" s="278">
        <f t="shared" si="16515"/>
        <v>154</v>
      </c>
      <c r="AY855" s="193">
        <f t="shared" si="16515"/>
        <v>62</v>
      </c>
      <c r="AZ855" s="191">
        <f t="shared" si="16515"/>
        <v>905</v>
      </c>
      <c r="BA855" s="192">
        <f t="shared" si="16515"/>
        <v>505</v>
      </c>
      <c r="BB855" s="278">
        <f t="shared" si="16515"/>
        <v>625</v>
      </c>
      <c r="BC855" s="193">
        <f t="shared" si="16515"/>
        <v>239</v>
      </c>
      <c r="BD855" s="191">
        <f t="shared" si="16515"/>
        <v>817</v>
      </c>
      <c r="BE855" s="278">
        <f t="shared" si="16515"/>
        <v>1050</v>
      </c>
      <c r="BF855" s="172">
        <f>SUM(AF855,AH855,AJ855,AL855,AN855,AP855,AR855,AT855,AV855,AX855,AZ855,BB855,BD855)</f>
        <v>8184</v>
      </c>
      <c r="BG855" s="173">
        <f>SUM(AG855,AI855,AK855,AM855,AO855,AQ855,AS855,AU855,AW855,AY855,BA855,BC855,BE855)</f>
        <v>8755</v>
      </c>
      <c r="BI855" s="137" t="s">
        <v>25</v>
      </c>
      <c r="BJ855" s="129">
        <f>B855/B870</f>
        <v>4.0071465033180195E-2</v>
      </c>
      <c r="BK855" s="130">
        <f t="shared" ref="BK855" si="16543">C855/C870</f>
        <v>3.7756202804746494E-2</v>
      </c>
      <c r="BL855" s="131">
        <f t="shared" ref="BL855" si="16544">D855/D870</f>
        <v>3.691368304190952E-2</v>
      </c>
      <c r="BM855" s="132">
        <f t="shared" ref="BM855" si="16545">E855/E870</f>
        <v>4.2286609240407204E-2</v>
      </c>
      <c r="BN855" s="129">
        <f t="shared" ref="BN855" si="16546">F855/F870</f>
        <v>4.1111319692134413E-2</v>
      </c>
      <c r="BO855" s="130">
        <f t="shared" ref="BO855" si="16547">G855/G870</f>
        <v>3.2356843931815864E-2</v>
      </c>
      <c r="BP855" s="131">
        <f t="shared" ref="BP855" si="16548">H855/H870</f>
        <v>4.7708725674827368E-2</v>
      </c>
      <c r="BQ855" s="132">
        <f t="shared" ref="BQ855" si="16549">I855/I870</f>
        <v>4.1703572483023324E-2</v>
      </c>
      <c r="BR855" s="129">
        <f t="shared" ref="BR855" si="16550">J855/J870</f>
        <v>4.7656557699881842E-2</v>
      </c>
      <c r="BS855" s="130">
        <f t="shared" ref="BS855" si="16551">K855/K870</f>
        <v>4.3995243757431628E-2</v>
      </c>
      <c r="BT855" s="131">
        <f t="shared" ref="BT855" si="16552">L855/L870</f>
        <v>4.4387131803990773E-2</v>
      </c>
      <c r="BU855" s="129">
        <f t="shared" ref="BU855" si="16553">M855/M870</f>
        <v>4.1543444585269679E-2</v>
      </c>
      <c r="BV855" s="133">
        <f t="shared" ref="BV855" si="16554">N855/N870</f>
        <v>4.6151739249520679E-2</v>
      </c>
      <c r="BW855" s="134">
        <f t="shared" ref="BW855" si="16555">O855/O870</f>
        <v>3.6456535248222052E-2</v>
      </c>
      <c r="BX855" s="129">
        <f t="shared" ref="BX855" si="16556">P855/P870</f>
        <v>3.8859416445623345E-2</v>
      </c>
      <c r="BY855" s="130">
        <f t="shared" ref="BY855" si="16557">Q855/Q870</f>
        <v>3.736056981588496E-2</v>
      </c>
      <c r="BZ855" s="131">
        <f t="shared" ref="BZ855" si="16558">R855/R870</f>
        <v>5.5203619909502261E-2</v>
      </c>
      <c r="CA855" s="132">
        <f t="shared" ref="CA855" si="16559">S855/S870</f>
        <v>4.2051860202931231E-2</v>
      </c>
      <c r="CB855" s="129">
        <f t="shared" ref="CB855" si="16560">T855/T870</f>
        <v>4.2713567839195977E-2</v>
      </c>
      <c r="CC855" s="130">
        <f t="shared" ref="CC855" si="16561">U855/U870</f>
        <v>2.69529465509365E-2</v>
      </c>
      <c r="CD855" s="131">
        <f t="shared" ref="CD855" si="16562">V855/V870</f>
        <v>4.6358563456860784E-2</v>
      </c>
      <c r="CE855" s="132">
        <f t="shared" ref="CE855" si="16563">W855/W870</f>
        <v>4.6040045912511159E-2</v>
      </c>
      <c r="CF855" s="129">
        <f t="shared" ref="CF855" si="16564">X855/X870</f>
        <v>3.3446362515413074E-2</v>
      </c>
      <c r="CG855" s="130">
        <f t="shared" ref="CG855" si="16565">Y855/Y870</f>
        <v>3.701084394153701E-2</v>
      </c>
      <c r="CH855" s="131">
        <f t="shared" ref="CH855" si="16566">Z855/Z870</f>
        <v>5.436983953886898E-2</v>
      </c>
      <c r="CI855" s="129">
        <f t="shared" ref="CI855" si="16567">AA855/AA870</f>
        <v>5.8922682301209235E-2</v>
      </c>
      <c r="CJ855" s="135">
        <f t="shared" ref="CJ855" si="16568">AB855/AB870</f>
        <v>4.5370655183020608E-2</v>
      </c>
      <c r="CK855" s="136">
        <f t="shared" ref="CK855" si="16569">AC855/AC870</f>
        <v>4.1645001636913356E-2</v>
      </c>
    </row>
    <row r="856" spans="1:89" ht="13.5" thickBot="1" x14ac:dyDescent="0.25">
      <c r="A856" s="146" t="s">
        <v>26</v>
      </c>
      <c r="B856" s="203">
        <v>266</v>
      </c>
      <c r="C856" s="197">
        <v>487</v>
      </c>
      <c r="D856" s="198">
        <v>164</v>
      </c>
      <c r="E856" s="199">
        <v>241</v>
      </c>
      <c r="F856" s="196">
        <v>404</v>
      </c>
      <c r="G856" s="200">
        <v>383</v>
      </c>
      <c r="H856" s="198">
        <v>610</v>
      </c>
      <c r="I856" s="199">
        <v>725</v>
      </c>
      <c r="J856" s="196">
        <v>145</v>
      </c>
      <c r="K856" s="197">
        <v>107</v>
      </c>
      <c r="L856" s="198">
        <v>275</v>
      </c>
      <c r="M856" s="196">
        <v>323</v>
      </c>
      <c r="N856" s="201">
        <v>593</v>
      </c>
      <c r="O856" s="204">
        <v>672</v>
      </c>
      <c r="P856" s="196">
        <v>317</v>
      </c>
      <c r="Q856" s="197">
        <v>292</v>
      </c>
      <c r="R856" s="198">
        <v>412</v>
      </c>
      <c r="S856" s="199">
        <v>463</v>
      </c>
      <c r="T856" s="196">
        <v>82</v>
      </c>
      <c r="U856" s="200">
        <v>93</v>
      </c>
      <c r="V856" s="198">
        <v>323</v>
      </c>
      <c r="W856" s="205">
        <v>393</v>
      </c>
      <c r="X856" s="196">
        <v>240</v>
      </c>
      <c r="Y856" s="200">
        <v>163</v>
      </c>
      <c r="Z856" s="198">
        <v>684</v>
      </c>
      <c r="AA856" s="196">
        <v>826</v>
      </c>
      <c r="AB856" s="172">
        <f t="shared" si="16322"/>
        <v>4515</v>
      </c>
      <c r="AC856" s="173">
        <f t="shared" si="16323"/>
        <v>5168</v>
      </c>
      <c r="AE856" s="275">
        <f>$AE$19</f>
        <v>0</v>
      </c>
      <c r="AF856" s="126">
        <f t="shared" si="16514"/>
        <v>0</v>
      </c>
      <c r="AG856" s="197">
        <f t="shared" si="16514"/>
        <v>0</v>
      </c>
      <c r="AH856" s="198">
        <f t="shared" si="16514"/>
        <v>0</v>
      </c>
      <c r="AI856" s="199">
        <f t="shared" si="16514"/>
        <v>0</v>
      </c>
      <c r="AJ856" s="196">
        <f t="shared" si="16514"/>
        <v>0</v>
      </c>
      <c r="AK856" s="200">
        <f t="shared" si="16514"/>
        <v>0</v>
      </c>
      <c r="AL856" s="198">
        <f t="shared" si="16514"/>
        <v>0</v>
      </c>
      <c r="AM856" s="199">
        <f t="shared" si="16514"/>
        <v>0</v>
      </c>
      <c r="AN856" s="196">
        <f t="shared" si="16514"/>
        <v>0</v>
      </c>
      <c r="AO856" s="200">
        <f t="shared" si="16514"/>
        <v>0</v>
      </c>
      <c r="AP856" s="198">
        <f t="shared" si="16515"/>
        <v>0</v>
      </c>
      <c r="AQ856" s="196">
        <f t="shared" si="16515"/>
        <v>0</v>
      </c>
      <c r="AR856" s="201">
        <f t="shared" si="16515"/>
        <v>0</v>
      </c>
      <c r="AS856" s="202">
        <f t="shared" si="16515"/>
        <v>0</v>
      </c>
      <c r="AT856" s="196">
        <f t="shared" si="16515"/>
        <v>0</v>
      </c>
      <c r="AU856" s="200">
        <f t="shared" si="16515"/>
        <v>0</v>
      </c>
      <c r="AV856" s="198">
        <f t="shared" si="16515"/>
        <v>0</v>
      </c>
      <c r="AW856" s="199">
        <f t="shared" si="16515"/>
        <v>0</v>
      </c>
      <c r="AX856" s="196">
        <f t="shared" si="16515"/>
        <v>0</v>
      </c>
      <c r="AY856" s="200">
        <f t="shared" si="16515"/>
        <v>0</v>
      </c>
      <c r="AZ856" s="198">
        <f t="shared" si="16515"/>
        <v>0</v>
      </c>
      <c r="BA856" s="199">
        <f t="shared" si="16515"/>
        <v>0</v>
      </c>
      <c r="BB856" s="196">
        <f t="shared" si="16515"/>
        <v>0</v>
      </c>
      <c r="BC856" s="200">
        <f t="shared" si="16515"/>
        <v>0</v>
      </c>
      <c r="BD856" s="198">
        <f t="shared" si="16515"/>
        <v>0</v>
      </c>
      <c r="BE856" s="196">
        <f t="shared" si="16515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3.3945890760592137E-2</v>
      </c>
      <c r="BK856" s="130">
        <f t="shared" ref="BK856" si="16570">C856/C870</f>
        <v>5.8372288145750927E-2</v>
      </c>
      <c r="BL856" s="131">
        <f t="shared" ref="BL856" si="16571">D856/D870</f>
        <v>4.5517624202053845E-2</v>
      </c>
      <c r="BM856" s="132">
        <f t="shared" ref="BM856" si="16572">E856/E870</f>
        <v>6.2907856956408242E-2</v>
      </c>
      <c r="BN856" s="129">
        <f t="shared" ref="BN856" si="16573">F856/F870</f>
        <v>3.7920030035667358E-2</v>
      </c>
      <c r="BO856" s="130">
        <f t="shared" ref="BO856" si="16574">G856/G870</f>
        <v>3.9093600081657652E-2</v>
      </c>
      <c r="BP856" s="131">
        <f t="shared" ref="BP856" si="16575">H856/H870</f>
        <v>4.7865662272441933E-2</v>
      </c>
      <c r="BQ856" s="132">
        <f t="shared" ref="BQ856" si="16576">I856/I870</f>
        <v>5.3513433717153822E-2</v>
      </c>
      <c r="BR856" s="129">
        <f t="shared" ref="BR856" si="16577">J856/J870</f>
        <v>5.7109098070106341E-2</v>
      </c>
      <c r="BS856" s="130">
        <f t="shared" ref="BS856" si="16578">K856/K870</f>
        <v>4.2409829567974636E-2</v>
      </c>
      <c r="BT856" s="131">
        <f t="shared" ref="BT856" si="16579">L856/L870</f>
        <v>3.7328627663906613E-2</v>
      </c>
      <c r="BU856" s="129">
        <f t="shared" ref="BU856" si="16580">M856/M870</f>
        <v>4.5486551189973246E-2</v>
      </c>
      <c r="BV856" s="133">
        <f t="shared" ref="BV856" si="16581">N856/N870</f>
        <v>4.0605313612708846E-2</v>
      </c>
      <c r="BW856" s="134">
        <f t="shared" ref="BW856" si="16582">O856/O870</f>
        <v>4.6399226679555337E-2</v>
      </c>
      <c r="BX856" s="129">
        <f t="shared" ref="BX856" si="16583">P856/P870</f>
        <v>4.2042440318302385E-2</v>
      </c>
      <c r="BY856" s="130">
        <f t="shared" ref="BY856" si="16584">Q856/Q870</f>
        <v>3.9242037360569818E-2</v>
      </c>
      <c r="BZ856" s="131">
        <f t="shared" ref="BZ856" si="16585">R856/R870</f>
        <v>4.660633484162896E-2</v>
      </c>
      <c r="CA856" s="132">
        <f t="shared" ref="CA856" si="16586">S856/S870</f>
        <v>5.2198421645997743E-2</v>
      </c>
      <c r="CB856" s="129">
        <f t="shared" ref="CB856" si="16587">T856/T870</f>
        <v>4.1206030150753768E-2</v>
      </c>
      <c r="CC856" s="130">
        <f t="shared" ref="CC856" si="16588">U856/U870</f>
        <v>4.2485153037916855E-2</v>
      </c>
      <c r="CD856" s="131">
        <f t="shared" ref="CD856" si="16589">V856/V870</f>
        <v>4.6215481470882815E-2</v>
      </c>
      <c r="CE856" s="132">
        <f t="shared" ref="CE856" si="16590">W856/W870</f>
        <v>5.012115801555924E-2</v>
      </c>
      <c r="CF856" s="129">
        <f t="shared" ref="CF856" si="16591">X856/X870</f>
        <v>3.6991368680641186E-2</v>
      </c>
      <c r="CG856" s="130">
        <f t="shared" ref="CG856" si="16592">Y856/Y870</f>
        <v>3.8425271098538424E-2</v>
      </c>
      <c r="CH856" s="131">
        <f t="shared" ref="CH856" si="16593">Z856/Z870</f>
        <v>5.327932699797476E-2</v>
      </c>
      <c r="CI856" s="129">
        <f t="shared" ref="CI856" si="16594">AA856/AA870</f>
        <v>6.0534994503481127E-2</v>
      </c>
      <c r="CJ856" s="135">
        <f t="shared" ref="CJ856" si="16595">AB856/AB870</f>
        <v>4.3400107659181793E-2</v>
      </c>
      <c r="CK856" s="136">
        <f t="shared" ref="CK856" si="16596">AC856/AC870</f>
        <v>4.9762166117819244E-2</v>
      </c>
    </row>
    <row r="857" spans="1:89" ht="14.25" thickTop="1" thickBot="1" x14ac:dyDescent="0.25">
      <c r="A857" s="137" t="s">
        <v>27</v>
      </c>
      <c r="B857" s="206">
        <v>275</v>
      </c>
      <c r="C857" s="190">
        <v>422</v>
      </c>
      <c r="D857" s="191">
        <v>173</v>
      </c>
      <c r="E857" s="192">
        <v>162</v>
      </c>
      <c r="F857" s="189">
        <v>394</v>
      </c>
      <c r="G857" s="193">
        <v>446</v>
      </c>
      <c r="H857" s="191">
        <v>577</v>
      </c>
      <c r="I857" s="192">
        <v>703</v>
      </c>
      <c r="J857" s="189">
        <v>123</v>
      </c>
      <c r="K857" s="190">
        <v>104</v>
      </c>
      <c r="L857" s="191">
        <v>408</v>
      </c>
      <c r="M857" s="189">
        <v>263</v>
      </c>
      <c r="N857" s="194">
        <v>701</v>
      </c>
      <c r="O857" s="207">
        <v>479</v>
      </c>
      <c r="P857" s="189">
        <v>344</v>
      </c>
      <c r="Q857" s="190">
        <v>273</v>
      </c>
      <c r="R857" s="191">
        <v>402</v>
      </c>
      <c r="S857" s="192">
        <v>425</v>
      </c>
      <c r="T857" s="189">
        <v>97</v>
      </c>
      <c r="U857" s="193">
        <v>96</v>
      </c>
      <c r="V857" s="191">
        <v>360</v>
      </c>
      <c r="W857" s="208">
        <v>365</v>
      </c>
      <c r="X857" s="189">
        <v>256</v>
      </c>
      <c r="Y857" s="193">
        <v>149</v>
      </c>
      <c r="Z857" s="191">
        <v>654</v>
      </c>
      <c r="AA857" s="189">
        <v>756</v>
      </c>
      <c r="AB857" s="172">
        <f t="shared" si="16322"/>
        <v>4764</v>
      </c>
      <c r="AC857" s="173">
        <f t="shared" si="16323"/>
        <v>4643</v>
      </c>
      <c r="AE857" s="269" t="s">
        <v>13</v>
      </c>
      <c r="AF857" s="20">
        <f t="shared" ref="AF857:BG857" si="16597">SUM(AF854:AF856)</f>
        <v>1046</v>
      </c>
      <c r="AG857" s="21">
        <f t="shared" si="16597"/>
        <v>1999</v>
      </c>
      <c r="AH857" s="20">
        <f t="shared" si="16597"/>
        <v>478</v>
      </c>
      <c r="AI857" s="21">
        <f t="shared" si="16597"/>
        <v>691</v>
      </c>
      <c r="AJ857" s="20">
        <f t="shared" si="16597"/>
        <v>951</v>
      </c>
      <c r="AK857" s="21">
        <f t="shared" si="16597"/>
        <v>2543</v>
      </c>
      <c r="AL857" s="20">
        <f t="shared" si="16597"/>
        <v>1830</v>
      </c>
      <c r="AM857" s="21">
        <f t="shared" si="16597"/>
        <v>2804</v>
      </c>
      <c r="AN857" s="20">
        <f t="shared" si="16597"/>
        <v>646</v>
      </c>
      <c r="AO857" s="21">
        <f t="shared" si="16597"/>
        <v>158</v>
      </c>
      <c r="AP857" s="20">
        <f t="shared" si="16597"/>
        <v>1864</v>
      </c>
      <c r="AQ857" s="21">
        <f t="shared" si="16597"/>
        <v>494</v>
      </c>
      <c r="AR857" s="20">
        <f t="shared" si="16597"/>
        <v>2891</v>
      </c>
      <c r="AS857" s="21">
        <f t="shared" si="16597"/>
        <v>1901</v>
      </c>
      <c r="AT857" s="20">
        <f t="shared" si="16597"/>
        <v>1301</v>
      </c>
      <c r="AU857" s="21">
        <f t="shared" si="16597"/>
        <v>1367</v>
      </c>
      <c r="AV857" s="20">
        <f t="shared" si="16597"/>
        <v>1235</v>
      </c>
      <c r="AW857" s="21">
        <f t="shared" si="16597"/>
        <v>1695</v>
      </c>
      <c r="AX857" s="20">
        <f t="shared" si="16597"/>
        <v>444</v>
      </c>
      <c r="AY857" s="21">
        <f t="shared" si="16597"/>
        <v>116</v>
      </c>
      <c r="AZ857" s="20">
        <f t="shared" si="16597"/>
        <v>1719</v>
      </c>
      <c r="BA857" s="21">
        <f t="shared" si="16597"/>
        <v>1052</v>
      </c>
      <c r="BB857" s="20">
        <f t="shared" si="16597"/>
        <v>1537</v>
      </c>
      <c r="BC857" s="21">
        <f t="shared" si="16597"/>
        <v>460</v>
      </c>
      <c r="BD857" s="20">
        <f t="shared" si="16597"/>
        <v>1826</v>
      </c>
      <c r="BE857" s="21">
        <f t="shared" si="16597"/>
        <v>2282</v>
      </c>
      <c r="BF857" s="174">
        <f t="shared" si="16597"/>
        <v>17768</v>
      </c>
      <c r="BG857" s="175">
        <f t="shared" si="16597"/>
        <v>17562</v>
      </c>
      <c r="BI857" s="137" t="s">
        <v>27</v>
      </c>
      <c r="BJ857" s="129">
        <f>B857/B870</f>
        <v>3.5094435936702396E-2</v>
      </c>
      <c r="BK857" s="130">
        <f t="shared" ref="BK857" si="16598">C857/C870</f>
        <v>5.0581325662231814E-2</v>
      </c>
      <c r="BL857" s="131">
        <f t="shared" ref="BL857" si="16599">D857/D870</f>
        <v>4.8015542603386065E-2</v>
      </c>
      <c r="BM857" s="132">
        <f t="shared" ref="BM857" si="16600">E857/E870</f>
        <v>4.2286609240407204E-2</v>
      </c>
      <c r="BN857" s="129">
        <f t="shared" ref="BN857" si="16601">F857/F870</f>
        <v>3.6981415430824102E-2</v>
      </c>
      <c r="BO857" s="130">
        <f t="shared" ref="BO857" si="16602">G857/G870</f>
        <v>4.5524140042870267E-2</v>
      </c>
      <c r="BP857" s="131">
        <f t="shared" ref="BP857" si="16603">H857/H870</f>
        <v>4.5276208411801633E-2</v>
      </c>
      <c r="BQ857" s="132">
        <f t="shared" ref="BQ857" si="16604">I857/I870</f>
        <v>5.1889577797460881E-2</v>
      </c>
      <c r="BR857" s="129">
        <f t="shared" ref="BR857" si="16605">J857/J870</f>
        <v>4.8444269397400548E-2</v>
      </c>
      <c r="BS857" s="130">
        <f t="shared" ref="BS857" si="16606">K857/K870</f>
        <v>4.122076892588189E-2</v>
      </c>
      <c r="BT857" s="131">
        <f t="shared" ref="BT857" si="16607">L857/L870</f>
        <v>5.5382109406814171E-2</v>
      </c>
      <c r="BU857" s="129">
        <f t="shared" ref="BU857" si="16608">M857/M870</f>
        <v>3.7037037037037035E-2</v>
      </c>
      <c r="BV857" s="133">
        <f t="shared" ref="BV857" si="16609">N857/N870</f>
        <v>4.8000547795124623E-2</v>
      </c>
      <c r="BW857" s="134">
        <f t="shared" ref="BW857" si="16610">O857/O870</f>
        <v>3.3073258302837812E-2</v>
      </c>
      <c r="BX857" s="129">
        <f t="shared" ref="BX857" si="16611">P857/P870</f>
        <v>4.5623342175066313E-2</v>
      </c>
      <c r="BY857" s="130">
        <f t="shared" ref="BY857" si="16612">Q857/Q870</f>
        <v>3.6688617121354655E-2</v>
      </c>
      <c r="BZ857" s="131">
        <f t="shared" ref="BZ857" si="16613">R857/R870</f>
        <v>4.5475113122171944E-2</v>
      </c>
      <c r="CA857" s="132">
        <f t="shared" ref="CA857" si="16614">S857/S870</f>
        <v>4.7914317925591886E-2</v>
      </c>
      <c r="CB857" s="129">
        <f t="shared" ref="CB857" si="16615">T857/T870</f>
        <v>4.8743718592964821E-2</v>
      </c>
      <c r="CC857" s="130">
        <f t="shared" ref="CC857" si="16616">U857/U870</f>
        <v>4.3855641845591598E-2</v>
      </c>
      <c r="CD857" s="131">
        <f t="shared" ref="CD857" si="16617">V857/V870</f>
        <v>5.1509514952067535E-2</v>
      </c>
      <c r="CE857" s="132">
        <f t="shared" ref="CE857" si="16618">W857/W870</f>
        <v>4.6550184925392167E-2</v>
      </c>
      <c r="CF857" s="129">
        <f t="shared" ref="CF857" si="16619">X857/X870</f>
        <v>3.9457459926017263E-2</v>
      </c>
      <c r="CG857" s="130">
        <f t="shared" ref="CG857" si="16620">Y857/Y870</f>
        <v>3.5124941065535126E-2</v>
      </c>
      <c r="CH857" s="131">
        <f t="shared" ref="CH857" si="16621">Z857/Z870</f>
        <v>5.0942514410344288E-2</v>
      </c>
      <c r="CI857" s="129">
        <f t="shared" ref="CI857" si="16622">AA857/AA870</f>
        <v>5.5404910223525103E-2</v>
      </c>
      <c r="CJ857" s="135">
        <f t="shared" ref="CJ857" si="16623">AB857/AB870</f>
        <v>4.5793601968625038E-2</v>
      </c>
      <c r="CK857" s="136">
        <f t="shared" ref="CK857" si="16624">AC857/AC870</f>
        <v>4.4706992508714155E-2</v>
      </c>
    </row>
    <row r="858" spans="1:89" ht="13.5" thickTop="1" x14ac:dyDescent="0.2">
      <c r="A858" s="146" t="s">
        <v>28</v>
      </c>
      <c r="B858" s="203">
        <v>307</v>
      </c>
      <c r="C858" s="197">
        <v>532</v>
      </c>
      <c r="D858" s="198">
        <v>204</v>
      </c>
      <c r="E858" s="199">
        <v>209</v>
      </c>
      <c r="F858" s="196">
        <v>360</v>
      </c>
      <c r="G858" s="200">
        <v>621</v>
      </c>
      <c r="H858" s="198">
        <v>585</v>
      </c>
      <c r="I858" s="199">
        <v>893</v>
      </c>
      <c r="J858" s="196">
        <v>191</v>
      </c>
      <c r="K858" s="197">
        <v>61</v>
      </c>
      <c r="L858" s="198">
        <v>510</v>
      </c>
      <c r="M858" s="196">
        <v>207</v>
      </c>
      <c r="N858" s="201">
        <v>859</v>
      </c>
      <c r="O858" s="204">
        <v>585</v>
      </c>
      <c r="P858" s="196">
        <v>388</v>
      </c>
      <c r="Q858" s="197">
        <v>290</v>
      </c>
      <c r="R858" s="198">
        <v>451</v>
      </c>
      <c r="S858" s="199">
        <v>498</v>
      </c>
      <c r="T858" s="196">
        <v>164</v>
      </c>
      <c r="U858" s="200">
        <v>57</v>
      </c>
      <c r="V858" s="198">
        <v>578</v>
      </c>
      <c r="W858" s="205">
        <v>376</v>
      </c>
      <c r="X858" s="196">
        <v>358</v>
      </c>
      <c r="Y858" s="200">
        <v>120</v>
      </c>
      <c r="Z858" s="198">
        <v>756</v>
      </c>
      <c r="AA858" s="196">
        <v>887</v>
      </c>
      <c r="AB858" s="172">
        <f t="shared" si="16322"/>
        <v>5711</v>
      </c>
      <c r="AC858" s="173">
        <f t="shared" si="16323"/>
        <v>5336</v>
      </c>
      <c r="BI858" s="146" t="s">
        <v>28</v>
      </c>
      <c r="BJ858" s="129">
        <f>B858/B870</f>
        <v>3.9178152118427768E-2</v>
      </c>
      <c r="BK858" s="130">
        <f t="shared" ref="BK858" si="16625">C858/C870</f>
        <v>6.3766031403571857E-2</v>
      </c>
      <c r="BL858" s="131">
        <f t="shared" ref="BL858" si="16626">D858/D870</f>
        <v>5.661948376353039E-2</v>
      </c>
      <c r="BM858" s="132">
        <f t="shared" ref="BM858" si="16627">E858/E870</f>
        <v>5.4554946489167318E-2</v>
      </c>
      <c r="BN858" s="129">
        <f t="shared" ref="BN858" si="16628">F858/F870</f>
        <v>3.3790125774357048E-2</v>
      </c>
      <c r="BO858" s="130">
        <f t="shared" ref="BO858" si="16629">G858/G870</f>
        <v>6.3386751046238643E-2</v>
      </c>
      <c r="BP858" s="131">
        <f t="shared" ref="BP858" si="16630">H858/H870</f>
        <v>4.5903954802259887E-2</v>
      </c>
      <c r="BQ858" s="132">
        <f t="shared" ref="BQ858" si="16631">I858/I870</f>
        <v>6.5913788012990845E-2</v>
      </c>
      <c r="BR858" s="129">
        <f t="shared" ref="BR858" si="16632">J858/J870</f>
        <v>7.5226467113036627E-2</v>
      </c>
      <c r="BS858" s="130">
        <f t="shared" ref="BS858" si="16633">K858/K870</f>
        <v>2.4177566389219182E-2</v>
      </c>
      <c r="BT858" s="131">
        <f t="shared" ref="BT858" si="16634">L858/L870</f>
        <v>6.9227636758517716E-2</v>
      </c>
      <c r="BU858" s="129">
        <f t="shared" ref="BU858" si="16635">M858/M870</f>
        <v>2.9150823827629912E-2</v>
      </c>
      <c r="BV858" s="133">
        <f t="shared" ref="BV858" si="16636">N858/N870</f>
        <v>5.881950150643659E-2</v>
      </c>
      <c r="BW858" s="134">
        <f t="shared" ref="BW858" si="16637">O858/O870</f>
        <v>4.0392183939791479E-2</v>
      </c>
      <c r="BX858" s="129">
        <f t="shared" ref="BX858" si="16638">P858/P870</f>
        <v>5.1458885941644564E-2</v>
      </c>
      <c r="BY858" s="130">
        <f t="shared" ref="BY858" si="16639">Q858/Q870</f>
        <v>3.8973256282757697E-2</v>
      </c>
      <c r="BZ858" s="131">
        <f t="shared" ref="BZ858" si="16640">R858/R870</f>
        <v>5.1018099547511311E-2</v>
      </c>
      <c r="CA858" s="132">
        <f t="shared" ref="CA858" si="16641">S858/S870</f>
        <v>5.6144306651634723E-2</v>
      </c>
      <c r="CB858" s="129">
        <f t="shared" ref="CB858" si="16642">T858/T870</f>
        <v>8.2412060301507536E-2</v>
      </c>
      <c r="CC858" s="130">
        <f t="shared" ref="CC858" si="16643">U858/U870</f>
        <v>2.6039287345820009E-2</v>
      </c>
      <c r="CD858" s="131">
        <f t="shared" ref="CD858" si="16644">V858/V870</f>
        <v>8.2701387895263989E-2</v>
      </c>
      <c r="CE858" s="132">
        <f t="shared" ref="CE858" si="16645">W858/W870</f>
        <v>4.7953067210814944E-2</v>
      </c>
      <c r="CF858" s="129">
        <f t="shared" ref="CF858" si="16646">X858/X870</f>
        <v>5.5178791615289768E-2</v>
      </c>
      <c r="CG858" s="130">
        <f t="shared" ref="CG858" si="16647">Y858/Y870</f>
        <v>2.8288543140028287E-2</v>
      </c>
      <c r="CH858" s="131">
        <f t="shared" ref="CH858" si="16648">Z858/Z870</f>
        <v>5.8887677208287893E-2</v>
      </c>
      <c r="CI858" s="129">
        <f t="shared" ref="CI858" si="16649">AA858/AA870</f>
        <v>6.5005496518871386E-2</v>
      </c>
      <c r="CJ858" s="135">
        <f t="shared" ref="CJ858" si="16650">AB858/AB870</f>
        <v>5.4896570286065823E-2</v>
      </c>
      <c r="CK858" s="136">
        <f t="shared" ref="CK858" si="16651">AC858/AC870</f>
        <v>5.1379821672732875E-2</v>
      </c>
    </row>
    <row r="859" spans="1:89" x14ac:dyDescent="0.2">
      <c r="A859" s="137" t="s">
        <v>29</v>
      </c>
      <c r="B859" s="206">
        <v>368</v>
      </c>
      <c r="C859" s="190">
        <v>795</v>
      </c>
      <c r="D859" s="191">
        <v>313</v>
      </c>
      <c r="E859" s="192">
        <v>280</v>
      </c>
      <c r="F859" s="189">
        <v>483</v>
      </c>
      <c r="G859" s="193">
        <v>1005</v>
      </c>
      <c r="H859" s="191">
        <v>701</v>
      </c>
      <c r="I859" s="192">
        <v>1322</v>
      </c>
      <c r="J859" s="189">
        <v>233</v>
      </c>
      <c r="K859" s="190">
        <v>63</v>
      </c>
      <c r="L859" s="191">
        <v>865</v>
      </c>
      <c r="M859" s="189">
        <v>223</v>
      </c>
      <c r="N859" s="194">
        <v>1189</v>
      </c>
      <c r="O859" s="207">
        <v>756</v>
      </c>
      <c r="P859" s="189">
        <v>663</v>
      </c>
      <c r="Q859" s="190">
        <v>472</v>
      </c>
      <c r="R859" s="191">
        <v>574</v>
      </c>
      <c r="S859" s="192">
        <v>757</v>
      </c>
      <c r="T859" s="189">
        <v>296</v>
      </c>
      <c r="U859" s="193">
        <v>69</v>
      </c>
      <c r="V859" s="191">
        <v>661</v>
      </c>
      <c r="W859" s="208">
        <v>486</v>
      </c>
      <c r="X859" s="189">
        <v>629</v>
      </c>
      <c r="Y859" s="193">
        <v>168</v>
      </c>
      <c r="Z859" s="191">
        <v>987</v>
      </c>
      <c r="AA859" s="189">
        <v>873</v>
      </c>
      <c r="AB859" s="172">
        <f t="shared" si="16322"/>
        <v>7962</v>
      </c>
      <c r="AC859" s="173">
        <f t="shared" si="16323"/>
        <v>7269</v>
      </c>
      <c r="BI859" s="137" t="s">
        <v>29</v>
      </c>
      <c r="BJ859" s="129">
        <f>B859/B870</f>
        <v>4.6962736089841757E-2</v>
      </c>
      <c r="BK859" s="130">
        <f t="shared" ref="BK859" si="16652">C859/C870</f>
        <v>9.5289464221503056E-2</v>
      </c>
      <c r="BL859" s="131">
        <f t="shared" ref="BL859" si="16653">D859/D870</f>
        <v>8.6872051068553988E-2</v>
      </c>
      <c r="BM859" s="132">
        <f t="shared" ref="BM859" si="16654">E859/E870</f>
        <v>7.308796658835813E-2</v>
      </c>
      <c r="BN859" s="129">
        <f t="shared" ref="BN859" si="16655">F859/F870</f>
        <v>4.5335085413929041E-2</v>
      </c>
      <c r="BO859" s="130">
        <f t="shared" ref="BO859" si="16656">G859/G870</f>
        <v>0.10258242319077268</v>
      </c>
      <c r="BP859" s="131">
        <f t="shared" ref="BP859" si="16657">H859/H870</f>
        <v>5.5006277463904581E-2</v>
      </c>
      <c r="BQ859" s="132">
        <f t="shared" ref="BQ859" si="16658">I859/I870</f>
        <v>9.7578978447003251E-2</v>
      </c>
      <c r="BR859" s="129">
        <f t="shared" ref="BR859" si="16659">J859/J870</f>
        <v>9.1768412760929494E-2</v>
      </c>
      <c r="BS859" s="130">
        <f t="shared" ref="BS859" si="16660">K859/K870</f>
        <v>2.4970273483947682E-2</v>
      </c>
      <c r="BT859" s="131">
        <f t="shared" ref="BT859" si="16661">L859/L870</f>
        <v>0.11741550156101534</v>
      </c>
      <c r="BU859" s="129">
        <f t="shared" ref="BU859" si="16662">M859/M870</f>
        <v>3.140402760174623E-2</v>
      </c>
      <c r="BV859" s="133">
        <f t="shared" ref="BV859" si="16663">N859/N870</f>
        <v>8.1416050397151468E-2</v>
      </c>
      <c r="BW859" s="134">
        <f t="shared" ref="BW859" si="16664">O859/O870</f>
        <v>5.2199130014499759E-2</v>
      </c>
      <c r="BX859" s="129">
        <f t="shared" ref="BX859" si="16665">P859/P870</f>
        <v>8.7931034482758616E-2</v>
      </c>
      <c r="BY859" s="130">
        <f t="shared" ref="BY859" si="16666">Q859/Q870</f>
        <v>6.3432334363660803E-2</v>
      </c>
      <c r="BZ859" s="131">
        <f t="shared" ref="BZ859" si="16667">R859/R870</f>
        <v>6.4932126696832584E-2</v>
      </c>
      <c r="CA859" s="132">
        <f t="shared" ref="CA859" si="16668">S859/S870</f>
        <v>8.5343855693348361E-2</v>
      </c>
      <c r="CB859" s="129">
        <f t="shared" ref="CB859" si="16669">T859/T870</f>
        <v>0.14874371859296481</v>
      </c>
      <c r="CC859" s="130">
        <f t="shared" ref="CC859" si="16670">U859/U870</f>
        <v>3.1521242576518956E-2</v>
      </c>
      <c r="CD859" s="131">
        <f t="shared" ref="CD859" si="16671">V859/V870</f>
        <v>9.4577192731435111E-2</v>
      </c>
      <c r="CE859" s="132">
        <f t="shared" ref="CE859" si="16672">W859/W870</f>
        <v>6.1981890065042726E-2</v>
      </c>
      <c r="CF859" s="129">
        <f t="shared" ref="CF859" si="16673">X859/X870</f>
        <v>9.6948212083847102E-2</v>
      </c>
      <c r="CG859" s="130">
        <f t="shared" ref="CG859" si="16674">Y859/Y870</f>
        <v>3.9603960396039604E-2</v>
      </c>
      <c r="CH859" s="131">
        <f t="shared" ref="CH859" si="16675">Z859/Z870</f>
        <v>7.6881134133042525E-2</v>
      </c>
      <c r="CI859" s="129">
        <f t="shared" ref="CI859" si="16676">AA859/AA870</f>
        <v>6.3979479662880173E-2</v>
      </c>
      <c r="CJ859" s="135">
        <f t="shared" ref="CJ859" si="16677">AB859/AB870</f>
        <v>7.6534143340510619E-2</v>
      </c>
      <c r="CK859" s="136">
        <f t="shared" ref="CK859" si="16678">AC859/AC870</f>
        <v>6.9992489456352183E-2</v>
      </c>
    </row>
    <row r="860" spans="1:89" x14ac:dyDescent="0.2">
      <c r="A860" s="146" t="s">
        <v>30</v>
      </c>
      <c r="B860" s="203">
        <v>468</v>
      </c>
      <c r="C860" s="197">
        <v>965</v>
      </c>
      <c r="D860" s="198">
        <v>289</v>
      </c>
      <c r="E860" s="199">
        <v>313</v>
      </c>
      <c r="F860" s="196">
        <v>530</v>
      </c>
      <c r="G860" s="200">
        <v>1278</v>
      </c>
      <c r="H860" s="198">
        <v>972</v>
      </c>
      <c r="I860" s="199">
        <v>1409</v>
      </c>
      <c r="J860" s="196">
        <v>393</v>
      </c>
      <c r="K860" s="197">
        <v>80</v>
      </c>
      <c r="L860" s="198">
        <v>912</v>
      </c>
      <c r="M860" s="196">
        <v>241</v>
      </c>
      <c r="N860" s="201">
        <v>1571</v>
      </c>
      <c r="O860" s="204">
        <v>947</v>
      </c>
      <c r="P860" s="196">
        <v>768</v>
      </c>
      <c r="Q860" s="197">
        <v>654</v>
      </c>
      <c r="R860" s="198">
        <v>656</v>
      </c>
      <c r="S860" s="199">
        <v>866</v>
      </c>
      <c r="T860" s="196">
        <v>290</v>
      </c>
      <c r="U860" s="200">
        <v>54</v>
      </c>
      <c r="V860" s="198">
        <v>814</v>
      </c>
      <c r="W860" s="205">
        <v>547</v>
      </c>
      <c r="X860" s="196">
        <v>912</v>
      </c>
      <c r="Y860" s="200">
        <v>221</v>
      </c>
      <c r="Z860" s="198">
        <v>1009</v>
      </c>
      <c r="AA860" s="196">
        <v>1232</v>
      </c>
      <c r="AB860" s="172">
        <f t="shared" si="16322"/>
        <v>9584</v>
      </c>
      <c r="AC860" s="173">
        <f t="shared" si="16323"/>
        <v>8807</v>
      </c>
      <c r="BI860" s="146" t="s">
        <v>30</v>
      </c>
      <c r="BJ860" s="129">
        <f>B860/B870</f>
        <v>5.9724349157733538E-2</v>
      </c>
      <c r="BK860" s="130">
        <f t="shared" ref="BK860" si="16679">C860/C870</f>
        <v>0.11566582763993767</v>
      </c>
      <c r="BL860" s="131">
        <f t="shared" ref="BL860" si="16680">D860/D870</f>
        <v>8.0210935331668051E-2</v>
      </c>
      <c r="BM860" s="132">
        <f t="shared" ref="BM860" si="16681">E860/E870</f>
        <v>8.1701905507700345E-2</v>
      </c>
      <c r="BN860" s="129">
        <f t="shared" ref="BN860" si="16682">F860/F870</f>
        <v>4.9746574056692319E-2</v>
      </c>
      <c r="BO860" s="130">
        <f t="shared" ref="BO860" si="16683">G860/G870</f>
        <v>0.13044809635602736</v>
      </c>
      <c r="BP860" s="131">
        <f t="shared" ref="BP860" si="16684">H860/H870</f>
        <v>7.6271186440677971E-2</v>
      </c>
      <c r="BQ860" s="132">
        <f t="shared" ref="BQ860" si="16685">I860/I870</f>
        <v>0.10400059049306171</v>
      </c>
      <c r="BR860" s="129">
        <f t="shared" ref="BR860" si="16686">J860/J870</f>
        <v>0.15478534856242615</v>
      </c>
      <c r="BS860" s="130">
        <f t="shared" ref="BS860" si="16687">K860/K870</f>
        <v>3.170828378913991E-2</v>
      </c>
      <c r="BT860" s="131">
        <f t="shared" ref="BT860" si="16688">L860/L870</f>
        <v>0.12379530337993756</v>
      </c>
      <c r="BU860" s="129">
        <f t="shared" ref="BU860" si="16689">M860/M870</f>
        <v>3.3938881847627098E-2</v>
      </c>
      <c r="BV860" s="133">
        <f t="shared" ref="BV860" si="16690">N860/N870</f>
        <v>0.10757326759791838</v>
      </c>
      <c r="BW860" s="134">
        <f t="shared" ref="BW860" si="16691">O860/O870</f>
        <v>6.5387005454670993E-2</v>
      </c>
      <c r="BX860" s="129">
        <f t="shared" ref="BX860" si="16692">P860/P870</f>
        <v>0.10185676392572944</v>
      </c>
      <c r="BY860" s="130">
        <f t="shared" ref="BY860" si="16693">Q860/Q870</f>
        <v>8.7891412444563902E-2</v>
      </c>
      <c r="BZ860" s="131">
        <f t="shared" ref="BZ860" si="16694">R860/R870</f>
        <v>7.4208144796380091E-2</v>
      </c>
      <c r="CA860" s="132">
        <f t="shared" ref="CA860" si="16695">S860/S870</f>
        <v>9.7632468996617816E-2</v>
      </c>
      <c r="CB860" s="129">
        <f t="shared" ref="CB860" si="16696">T860/T870</f>
        <v>0.14572864321608039</v>
      </c>
      <c r="CC860" s="130">
        <f t="shared" ref="CC860" si="16697">U860/U870</f>
        <v>2.466879853814527E-2</v>
      </c>
      <c r="CD860" s="131">
        <f t="shared" ref="CD860" si="16698">V860/V870</f>
        <v>0.11646873658606381</v>
      </c>
      <c r="CE860" s="132">
        <f t="shared" ref="CE860" si="16699">W860/W870</f>
        <v>6.9761510011478123E-2</v>
      </c>
      <c r="CF860" s="129">
        <f t="shared" ref="CF860" si="16700">X860/X870</f>
        <v>0.14056720098643649</v>
      </c>
      <c r="CG860" s="130">
        <f t="shared" ref="CG860" si="16701">Y860/Y870</f>
        <v>5.2098066949552095E-2</v>
      </c>
      <c r="CH860" s="131">
        <f t="shared" ref="CH860" si="16702">Z860/Z870</f>
        <v>7.8594796697304875E-2</v>
      </c>
      <c r="CI860" s="129">
        <f t="shared" ref="CI860" si="16703">AA860/AA870</f>
        <v>9.0289483327226083E-2</v>
      </c>
      <c r="CJ860" s="135">
        <f t="shared" ref="CJ860" si="16704">AB860/AB870</f>
        <v>9.2125499846201164E-2</v>
      </c>
      <c r="CK860" s="136">
        <f t="shared" ref="CK860" si="16705">AC860/AC870</f>
        <v>8.4801740905501952E-2</v>
      </c>
    </row>
    <row r="861" spans="1:89" x14ac:dyDescent="0.2">
      <c r="A861" s="137" t="s">
        <v>31</v>
      </c>
      <c r="B861" s="206">
        <v>578</v>
      </c>
      <c r="C861" s="190">
        <v>1034</v>
      </c>
      <c r="D861" s="191">
        <v>189</v>
      </c>
      <c r="E861" s="192">
        <v>378</v>
      </c>
      <c r="F861" s="189">
        <v>421</v>
      </c>
      <c r="G861" s="193">
        <v>1265</v>
      </c>
      <c r="H861" s="191">
        <v>858</v>
      </c>
      <c r="I861" s="192">
        <v>1395</v>
      </c>
      <c r="J861" s="189">
        <v>253</v>
      </c>
      <c r="K861" s="190">
        <v>78</v>
      </c>
      <c r="L861" s="191">
        <v>952</v>
      </c>
      <c r="M861" s="189">
        <v>253</v>
      </c>
      <c r="N861" s="194">
        <v>1320</v>
      </c>
      <c r="O861" s="207">
        <v>954</v>
      </c>
      <c r="P861" s="189">
        <v>533</v>
      </c>
      <c r="Q861" s="190">
        <v>713</v>
      </c>
      <c r="R861" s="191">
        <v>579</v>
      </c>
      <c r="S861" s="192">
        <v>829</v>
      </c>
      <c r="T861" s="189">
        <v>154</v>
      </c>
      <c r="U861" s="193">
        <v>62</v>
      </c>
      <c r="V861" s="191">
        <v>905</v>
      </c>
      <c r="W861" s="208">
        <v>505</v>
      </c>
      <c r="X861" s="189">
        <v>625</v>
      </c>
      <c r="Y861" s="193">
        <v>239</v>
      </c>
      <c r="Z861" s="191">
        <v>817</v>
      </c>
      <c r="AA861" s="189">
        <v>1050</v>
      </c>
      <c r="AB861" s="172">
        <f t="shared" si="16322"/>
        <v>8184</v>
      </c>
      <c r="AC861" s="173">
        <f t="shared" si="16323"/>
        <v>8755</v>
      </c>
      <c r="BI861" s="137" t="s">
        <v>31</v>
      </c>
      <c r="BJ861" s="129">
        <f>B861/B870</f>
        <v>7.37621235324145E-2</v>
      </c>
      <c r="BK861" s="130">
        <f t="shared" ref="BK861" si="16706">C861/C870</f>
        <v>0.12393623396859643</v>
      </c>
      <c r="BL861" s="131">
        <f t="shared" ref="BL861" si="16707">D861/D870</f>
        <v>5.2456286427976687E-2</v>
      </c>
      <c r="BM861" s="132">
        <f t="shared" ref="BM861" si="16708">E861/E870</f>
        <v>9.8668754894283478E-2</v>
      </c>
      <c r="BN861" s="129">
        <f t="shared" ref="BN861" si="16709">F861/F870</f>
        <v>3.9515674863900882E-2</v>
      </c>
      <c r="BO861" s="130">
        <f t="shared" ref="BO861" si="16710">G861/G870</f>
        <v>0.12912115953863429</v>
      </c>
      <c r="BP861" s="131">
        <f t="shared" ref="BP861" si="16711">H861/H870</f>
        <v>6.7325800376647829E-2</v>
      </c>
      <c r="BQ861" s="132">
        <f t="shared" ref="BQ861" si="16712">I861/I870</f>
        <v>0.10296722763507529</v>
      </c>
      <c r="BR861" s="129">
        <f t="shared" ref="BR861" si="16713">J861/J870</f>
        <v>9.9645529736116581E-2</v>
      </c>
      <c r="BS861" s="130">
        <f t="shared" ref="BS861" si="16714">K861/K870</f>
        <v>3.0915576694411414E-2</v>
      </c>
      <c r="BT861" s="131">
        <f t="shared" ref="BT861" si="16715">L861/L870</f>
        <v>0.12922492194923307</v>
      </c>
      <c r="BU861" s="129">
        <f t="shared" ref="BU861" si="16716">M861/M870</f>
        <v>3.5628784678214336E-2</v>
      </c>
      <c r="BV861" s="133">
        <f t="shared" ref="BV861" si="16717">N861/N870</f>
        <v>9.0386195562859484E-2</v>
      </c>
      <c r="BW861" s="134">
        <f t="shared" ref="BW861" si="16718">O861/O870</f>
        <v>6.5870330732583027E-2</v>
      </c>
      <c r="BX861" s="129">
        <f t="shared" ref="BX861" si="16719">P861/P870</f>
        <v>7.0689655172413796E-2</v>
      </c>
      <c r="BY861" s="130">
        <f t="shared" ref="BY861" si="16720">Q861/Q870</f>
        <v>9.5820454240021502E-2</v>
      </c>
      <c r="BZ861" s="131">
        <f t="shared" ref="BZ861" si="16721">R861/R870</f>
        <v>6.5497737556561089E-2</v>
      </c>
      <c r="CA861" s="132">
        <f t="shared" ref="CA861" si="16722">S861/S870</f>
        <v>9.3461104847801582E-2</v>
      </c>
      <c r="CB861" s="129">
        <f t="shared" ref="CB861" si="16723">T861/T870</f>
        <v>7.7386934673366839E-2</v>
      </c>
      <c r="CC861" s="130">
        <f t="shared" ref="CC861" si="16724">U861/U870</f>
        <v>2.8323435358611239E-2</v>
      </c>
      <c r="CD861" s="131">
        <f t="shared" ref="CD861" si="16725">V861/V870</f>
        <v>0.12948919731005867</v>
      </c>
      <c r="CE861" s="132">
        <f t="shared" ref="CE861" si="16726">W861/W870</f>
        <v>6.4405050376227527E-2</v>
      </c>
      <c r="CF861" s="129">
        <f t="shared" ref="CF861" si="16727">X861/X870</f>
        <v>9.6331689272503088E-2</v>
      </c>
      <c r="CG861" s="130">
        <f t="shared" ref="CG861" si="16728">Y861/Y870</f>
        <v>5.6341348420556339E-2</v>
      </c>
      <c r="CH861" s="131">
        <f t="shared" ref="CH861" si="16729">Z861/Z870</f>
        <v>6.3639196136469858E-2</v>
      </c>
      <c r="CI861" s="129">
        <f t="shared" ref="CI861" si="16730">AA861/AA870</f>
        <v>7.6951264199340424E-2</v>
      </c>
      <c r="CJ861" s="135">
        <f t="shared" ref="CJ861" si="16731">AB861/AB870</f>
        <v>7.8668102122423866E-2</v>
      </c>
      <c r="CK861" s="136">
        <f t="shared" ref="CK861" si="16732">AC861/AC870</f>
        <v>8.430103799564774E-2</v>
      </c>
    </row>
    <row r="862" spans="1:89" x14ac:dyDescent="0.2">
      <c r="A862" s="146" t="s">
        <v>32</v>
      </c>
      <c r="B862" s="203">
        <v>489</v>
      </c>
      <c r="C862" s="197">
        <v>747</v>
      </c>
      <c r="D862" s="198">
        <v>113</v>
      </c>
      <c r="E862" s="199">
        <v>335</v>
      </c>
      <c r="F862" s="196">
        <v>375</v>
      </c>
      <c r="G862" s="200">
        <v>1215</v>
      </c>
      <c r="H862" s="198">
        <v>655</v>
      </c>
      <c r="I862" s="199">
        <v>1217</v>
      </c>
      <c r="J862" s="196">
        <v>193</v>
      </c>
      <c r="K862" s="197">
        <v>97</v>
      </c>
      <c r="L862" s="198">
        <v>687</v>
      </c>
      <c r="M862" s="196">
        <v>239</v>
      </c>
      <c r="N862" s="201">
        <v>1047</v>
      </c>
      <c r="O862" s="204">
        <v>878</v>
      </c>
      <c r="P862" s="196">
        <v>383</v>
      </c>
      <c r="Q862" s="197">
        <v>572</v>
      </c>
      <c r="R862" s="198">
        <v>470</v>
      </c>
      <c r="S862" s="199">
        <v>678</v>
      </c>
      <c r="T862" s="196">
        <v>80</v>
      </c>
      <c r="U862" s="200">
        <v>72</v>
      </c>
      <c r="V862" s="198">
        <v>671</v>
      </c>
      <c r="W862" s="205">
        <v>325</v>
      </c>
      <c r="X862" s="196">
        <v>314</v>
      </c>
      <c r="Y862" s="200">
        <v>244</v>
      </c>
      <c r="Z862" s="198">
        <v>622</v>
      </c>
      <c r="AA862" s="196">
        <v>748</v>
      </c>
      <c r="AB862" s="172">
        <f t="shared" si="16322"/>
        <v>6099</v>
      </c>
      <c r="AC862" s="173">
        <f t="shared" si="16323"/>
        <v>7367</v>
      </c>
      <c r="BI862" s="146" t="s">
        <v>32</v>
      </c>
      <c r="BJ862" s="129">
        <f>B862/B870</f>
        <v>6.2404287901990811E-2</v>
      </c>
      <c r="BK862" s="130">
        <f t="shared" ref="BK862" si="16733">C862/C870</f>
        <v>8.9536138079827396E-2</v>
      </c>
      <c r="BL862" s="131">
        <f t="shared" ref="BL862" si="16734">D862/D870</f>
        <v>3.1362753261171245E-2</v>
      </c>
      <c r="BM862" s="132">
        <f t="shared" ref="BM862" si="16735">E862/E870</f>
        <v>8.7444531453928484E-2</v>
      </c>
      <c r="BN862" s="129">
        <f t="shared" ref="BN862" si="16736">F862/F870</f>
        <v>3.5198047681621929E-2</v>
      </c>
      <c r="BO862" s="130">
        <f t="shared" ref="BO862" si="16737">G862/G870</f>
        <v>0.12401755639481474</v>
      </c>
      <c r="BP862" s="131">
        <f t="shared" ref="BP862" si="16738">H862/H870</f>
        <v>5.1396735718769619E-2</v>
      </c>
      <c r="BQ862" s="132">
        <f t="shared" ref="BQ862" si="16739">I862/I870</f>
        <v>8.9828757012105104E-2</v>
      </c>
      <c r="BR862" s="129">
        <f t="shared" ref="BR862" si="16740">J862/J870</f>
        <v>7.6014178810555333E-2</v>
      </c>
      <c r="BS862" s="130">
        <f t="shared" ref="BS862" si="16741">K862/K870</f>
        <v>3.8446294094332145E-2</v>
      </c>
      <c r="BT862" s="131">
        <f t="shared" ref="BT862" si="16742">L862/L870</f>
        <v>9.3253698927650328E-2</v>
      </c>
      <c r="BU862" s="129">
        <f t="shared" ref="BU862" si="16743">M862/M870</f>
        <v>3.3657231375862552E-2</v>
      </c>
      <c r="BV862" s="133">
        <f t="shared" ref="BV862" si="16744">N862/N870</f>
        <v>7.1692686935086278E-2</v>
      </c>
      <c r="BW862" s="134">
        <f t="shared" ref="BW862" si="16745">O862/O870</f>
        <v>6.0622799143823791E-2</v>
      </c>
      <c r="BX862" s="129">
        <f t="shared" ref="BX862" si="16746">P862/P870</f>
        <v>5.0795755968169765E-2</v>
      </c>
      <c r="BY862" s="130">
        <f t="shared" ref="BY862" si="16747">Q862/Q870</f>
        <v>7.6871388254266898E-2</v>
      </c>
      <c r="BZ862" s="131">
        <f t="shared" ref="BZ862" si="16748">R862/R870</f>
        <v>5.3167420814479636E-2</v>
      </c>
      <c r="CA862" s="132">
        <f t="shared" ref="CA862" si="16749">S862/S870</f>
        <v>7.6437429537767762E-2</v>
      </c>
      <c r="CB862" s="129">
        <f t="shared" ref="CB862" si="16750">T862/T870</f>
        <v>4.0201005025125629E-2</v>
      </c>
      <c r="CC862" s="130">
        <f t="shared" ref="CC862" si="16751">U862/U870</f>
        <v>3.2891731384193698E-2</v>
      </c>
      <c r="CD862" s="131">
        <f t="shared" ref="CD862" si="16752">V862/V870</f>
        <v>9.6008012591214761E-2</v>
      </c>
      <c r="CE862" s="132">
        <f t="shared" ref="CE862" si="16753">W862/W870</f>
        <v>4.1448794796582068E-2</v>
      </c>
      <c r="CF862" s="129">
        <f t="shared" ref="CF862" si="16754">X862/X870</f>
        <v>4.8397040690505551E-2</v>
      </c>
      <c r="CG862" s="130">
        <f t="shared" ref="CG862" si="16755">Y862/Y870</f>
        <v>5.7520037718057519E-2</v>
      </c>
      <c r="CH862" s="131">
        <f t="shared" ref="CH862" si="16756">Z862/Z870</f>
        <v>4.8449914316871789E-2</v>
      </c>
      <c r="CI862" s="129">
        <f t="shared" ref="CI862" si="16757">AA862/AA870</f>
        <v>5.4818614877244411E-2</v>
      </c>
      <c r="CJ862" s="135">
        <f t="shared" ref="CJ862" si="16758">AB862/AB870</f>
        <v>5.862619194094125E-2</v>
      </c>
      <c r="CK862" s="136">
        <f t="shared" ref="CK862" si="16759">AC862/AC870</f>
        <v>7.0936121863385132E-2</v>
      </c>
    </row>
    <row r="863" spans="1:89" x14ac:dyDescent="0.2">
      <c r="A863" s="137" t="s">
        <v>33</v>
      </c>
      <c r="B863" s="206">
        <v>136</v>
      </c>
      <c r="C863" s="190">
        <v>267</v>
      </c>
      <c r="D863" s="191">
        <v>61</v>
      </c>
      <c r="E863" s="192">
        <v>159</v>
      </c>
      <c r="F863" s="189">
        <v>278</v>
      </c>
      <c r="G863" s="193">
        <v>427</v>
      </c>
      <c r="H863" s="191">
        <v>307</v>
      </c>
      <c r="I863" s="192">
        <v>458</v>
      </c>
      <c r="J863" s="189">
        <v>56</v>
      </c>
      <c r="K863" s="190">
        <v>25</v>
      </c>
      <c r="L863" s="191">
        <v>180</v>
      </c>
      <c r="M863" s="189">
        <v>219</v>
      </c>
      <c r="N863" s="194">
        <v>331</v>
      </c>
      <c r="O863" s="207">
        <v>540</v>
      </c>
      <c r="P863" s="189">
        <v>185</v>
      </c>
      <c r="Q863" s="190">
        <v>261</v>
      </c>
      <c r="R863" s="191">
        <v>227</v>
      </c>
      <c r="S863" s="192">
        <v>265</v>
      </c>
      <c r="T863" s="189">
        <v>28</v>
      </c>
      <c r="U863" s="193">
        <v>79</v>
      </c>
      <c r="V863" s="191">
        <v>182</v>
      </c>
      <c r="W863" s="208">
        <v>234</v>
      </c>
      <c r="X863" s="189">
        <v>119</v>
      </c>
      <c r="Y863" s="193">
        <v>187</v>
      </c>
      <c r="Z863" s="191">
        <v>360</v>
      </c>
      <c r="AA863" s="189">
        <v>325</v>
      </c>
      <c r="AB863" s="172">
        <f t="shared" si="16322"/>
        <v>2450</v>
      </c>
      <c r="AC863" s="173">
        <f t="shared" si="16323"/>
        <v>3446</v>
      </c>
      <c r="BI863" s="137" t="s">
        <v>33</v>
      </c>
      <c r="BJ863" s="129">
        <f>B863/B870</f>
        <v>1.7355793772332824E-2</v>
      </c>
      <c r="BK863" s="130">
        <f t="shared" ref="BK863" si="16760">C863/C870</f>
        <v>3.2002876663070841E-2</v>
      </c>
      <c r="BL863" s="131">
        <f t="shared" ref="BL863" si="16761">D863/D870</f>
        <v>1.6930335831251735E-2</v>
      </c>
      <c r="BM863" s="132">
        <f t="shared" ref="BM863" si="16762">E863/E870</f>
        <v>4.1503523884103367E-2</v>
      </c>
      <c r="BN863" s="129">
        <f t="shared" ref="BN863" si="16763">F863/F870</f>
        <v>2.6093486014642387E-2</v>
      </c>
      <c r="BO863" s="130">
        <f t="shared" ref="BO863" si="16764">G863/G870</f>
        <v>4.3584770848218844E-2</v>
      </c>
      <c r="BP863" s="131">
        <f t="shared" ref="BP863" si="16765">H863/H870</f>
        <v>2.4089767733835532E-2</v>
      </c>
      <c r="BQ863" s="132">
        <f t="shared" ref="BQ863" si="16766">I863/I870</f>
        <v>3.3805727782698552E-2</v>
      </c>
      <c r="BR863" s="129">
        <f t="shared" ref="BR863" si="16767">J863/J870</f>
        <v>2.2055927530523829E-2</v>
      </c>
      <c r="BS863" s="130">
        <f t="shared" ref="BS863" si="16768">K863/K870</f>
        <v>9.9088386841062227E-3</v>
      </c>
      <c r="BT863" s="131">
        <f t="shared" ref="BT863" si="16769">L863/L870</f>
        <v>2.4433283561829781E-2</v>
      </c>
      <c r="BU863" s="129">
        <f t="shared" ref="BU863" si="16770">M863/M870</f>
        <v>3.0840726658217153E-2</v>
      </c>
      <c r="BV863" s="133">
        <f t="shared" ref="BV863" si="16771">N863/N870</f>
        <v>2.2665023281292798E-2</v>
      </c>
      <c r="BW863" s="134">
        <f t="shared" ref="BW863" si="16772">O863/O870</f>
        <v>3.7285092867499828E-2</v>
      </c>
      <c r="BX863" s="129">
        <f t="shared" ref="BX863" si="16773">P863/P870</f>
        <v>2.4535809018567639E-2</v>
      </c>
      <c r="BY863" s="130">
        <f t="shared" ref="BY863" si="16774">Q863/Q870</f>
        <v>3.5075930654481925E-2</v>
      </c>
      <c r="BZ863" s="131">
        <f t="shared" ref="BZ863" si="16775">R863/R870</f>
        <v>2.5678733031674207E-2</v>
      </c>
      <c r="CA863" s="132">
        <f t="shared" ref="CA863" si="16776">S863/S870</f>
        <v>2.987598647125141E-2</v>
      </c>
      <c r="CB863" s="129">
        <f t="shared" ref="CB863" si="16777">T863/T870</f>
        <v>1.407035175879397E-2</v>
      </c>
      <c r="CC863" s="130">
        <f t="shared" ref="CC863" si="16778">U863/U870</f>
        <v>3.6089538602101415E-2</v>
      </c>
      <c r="CD863" s="131">
        <f t="shared" ref="CD863" si="16779">V863/V870</f>
        <v>2.6040921447989699E-2</v>
      </c>
      <c r="CE863" s="132">
        <f t="shared" ref="CE863" si="16780">W863/W870</f>
        <v>2.984313225353909E-2</v>
      </c>
      <c r="CF863" s="129">
        <f t="shared" ref="CF863" si="16781">X863/X870</f>
        <v>1.8341553637484586E-2</v>
      </c>
      <c r="CG863" s="130">
        <f t="shared" ref="CG863" si="16782">Y863/Y870</f>
        <v>4.4082979726544083E-2</v>
      </c>
      <c r="CH863" s="131">
        <f t="shared" ref="CH863" si="16783">Z863/Z870</f>
        <v>2.8041751051565665E-2</v>
      </c>
      <c r="CI863" s="129">
        <f t="shared" ref="CI863" si="16784">AA863/AA870</f>
        <v>2.3818248442652987E-2</v>
      </c>
      <c r="CJ863" s="135">
        <f t="shared" ref="CJ863" si="16785">AB863/AB870</f>
        <v>2.3550446016610275E-2</v>
      </c>
      <c r="CK863" s="136">
        <f t="shared" ref="CK863" si="16786">AC863/AC870</f>
        <v>3.3181196679954554E-2</v>
      </c>
    </row>
    <row r="864" spans="1:89" x14ac:dyDescent="0.2">
      <c r="A864" s="146" t="s">
        <v>34</v>
      </c>
      <c r="B864" s="203">
        <v>20</v>
      </c>
      <c r="C864" s="197">
        <v>85</v>
      </c>
      <c r="D864" s="198">
        <v>32</v>
      </c>
      <c r="E864" s="199">
        <v>59</v>
      </c>
      <c r="F864" s="196">
        <v>94</v>
      </c>
      <c r="G864" s="200">
        <v>126</v>
      </c>
      <c r="H864" s="198">
        <v>96</v>
      </c>
      <c r="I864" s="199">
        <v>164</v>
      </c>
      <c r="J864" s="196">
        <v>12</v>
      </c>
      <c r="K864" s="197">
        <v>13</v>
      </c>
      <c r="L864" s="198">
        <v>52</v>
      </c>
      <c r="M864" s="196">
        <v>77</v>
      </c>
      <c r="N864" s="201">
        <v>111</v>
      </c>
      <c r="O864" s="204">
        <v>198</v>
      </c>
      <c r="P864" s="196">
        <v>99</v>
      </c>
      <c r="Q864" s="197">
        <v>106</v>
      </c>
      <c r="R864" s="198">
        <v>79</v>
      </c>
      <c r="S864" s="199">
        <v>70</v>
      </c>
      <c r="T864" s="196">
        <v>27</v>
      </c>
      <c r="U864" s="200">
        <v>43</v>
      </c>
      <c r="V864" s="198">
        <v>48</v>
      </c>
      <c r="W864" s="205">
        <v>96</v>
      </c>
      <c r="X864" s="196">
        <v>35</v>
      </c>
      <c r="Y864" s="200">
        <v>96</v>
      </c>
      <c r="Z864" s="198">
        <v>169</v>
      </c>
      <c r="AA864" s="196">
        <v>118</v>
      </c>
      <c r="AB864" s="172">
        <f t="shared" si="16322"/>
        <v>874</v>
      </c>
      <c r="AC864" s="173">
        <f t="shared" si="16323"/>
        <v>1251</v>
      </c>
      <c r="BI864" s="146" t="s">
        <v>34</v>
      </c>
      <c r="BJ864" s="129">
        <f>B864/B870</f>
        <v>2.5523226135783562E-3</v>
      </c>
      <c r="BK864" s="130">
        <f t="shared" ref="BK864" si="16787">C864/C870</f>
        <v>1.0188181709217307E-2</v>
      </c>
      <c r="BL864" s="131">
        <f t="shared" ref="BL864" si="16788">D864/D870</f>
        <v>8.8814876491812387E-3</v>
      </c>
      <c r="BM864" s="132">
        <f t="shared" ref="BM864" si="16789">E864/E870</f>
        <v>1.5400678673975463E-2</v>
      </c>
      <c r="BN864" s="129">
        <f t="shared" ref="BN864" si="16790">F864/F870</f>
        <v>8.8229772855265634E-3</v>
      </c>
      <c r="BO864" s="130">
        <f t="shared" ref="BO864" si="16791">G864/G870</f>
        <v>1.2861079922425233E-2</v>
      </c>
      <c r="BP864" s="131">
        <f t="shared" ref="BP864" si="16792">H864/H870</f>
        <v>7.5329566854990581E-3</v>
      </c>
      <c r="BQ864" s="132">
        <f t="shared" ref="BQ864" si="16793">I864/I870</f>
        <v>1.2105107764983761E-2</v>
      </c>
      <c r="BR864" s="129">
        <f t="shared" ref="BR864" si="16794">J864/J870</f>
        <v>4.7262701851122487E-3</v>
      </c>
      <c r="BS864" s="130">
        <f t="shared" ref="BS864" si="16795">K864/K870</f>
        <v>5.1525961157352362E-3</v>
      </c>
      <c r="BT864" s="131">
        <f t="shared" ref="BT864" si="16796">L864/L870</f>
        <v>7.0585041400841588E-3</v>
      </c>
      <c r="BU864" s="129">
        <f t="shared" ref="BU864" si="16797">M864/M870</f>
        <v>1.0843543162934798E-2</v>
      </c>
      <c r="BV864" s="133">
        <f t="shared" ref="BV864" si="16798">N864/N870</f>
        <v>7.6006573541495485E-3</v>
      </c>
      <c r="BW864" s="134">
        <f t="shared" ref="BW864" si="16799">O864/O870</f>
        <v>1.367120071808327E-2</v>
      </c>
      <c r="BX864" s="129">
        <f t="shared" ref="BX864" si="16800">P864/P870</f>
        <v>1.3129973474801061E-2</v>
      </c>
      <c r="BY864" s="130">
        <f t="shared" ref="BY864" si="16801">Q864/Q870</f>
        <v>1.4245397124042467E-2</v>
      </c>
      <c r="BZ864" s="131">
        <f t="shared" ref="BZ864" si="16802">R864/R870</f>
        <v>8.9366515837104067E-3</v>
      </c>
      <c r="CA864" s="132">
        <f t="shared" ref="CA864" si="16803">S864/S870</f>
        <v>7.8917700112739568E-3</v>
      </c>
      <c r="CB864" s="129">
        <f t="shared" ref="CB864" si="16804">T864/T870</f>
        <v>1.3567839195979899E-2</v>
      </c>
      <c r="CC864" s="130">
        <f t="shared" ref="CC864" si="16805">U864/U870</f>
        <v>1.9643672910004569E-2</v>
      </c>
      <c r="CD864" s="131">
        <f t="shared" ref="CD864" si="16806">V864/V870</f>
        <v>6.8679353269423381E-3</v>
      </c>
      <c r="CE864" s="132">
        <f t="shared" ref="CE864" si="16807">W864/W870</f>
        <v>1.2243336309144242E-2</v>
      </c>
      <c r="CF864" s="129">
        <f t="shared" ref="CF864" si="16808">X864/X870</f>
        <v>5.3945745992601728E-3</v>
      </c>
      <c r="CG864" s="130">
        <f t="shared" ref="CG864" si="16809">Y864/Y870</f>
        <v>2.2630834512022632E-2</v>
      </c>
      <c r="CH864" s="131">
        <f t="shared" ref="CH864" si="16810">Z864/Z870</f>
        <v>1.3164044243651659E-2</v>
      </c>
      <c r="CI864" s="129">
        <f t="shared" ref="CI864" si="16811">AA864/AA870</f>
        <v>8.6478563576401612E-3</v>
      </c>
      <c r="CJ864" s="135">
        <f t="shared" ref="CJ864" si="16812">AB864/AB870</f>
        <v>8.4012611504152568E-3</v>
      </c>
      <c r="CK864" s="136">
        <f t="shared" ref="CK864" si="16813">AC864/AC870</f>
        <v>1.2045756542838985E-2</v>
      </c>
    </row>
    <row r="865" spans="1:89" x14ac:dyDescent="0.2">
      <c r="A865" s="137" t="s">
        <v>35</v>
      </c>
      <c r="B865" s="206">
        <v>0</v>
      </c>
      <c r="C865" s="190">
        <v>28</v>
      </c>
      <c r="D865" s="191">
        <v>0</v>
      </c>
      <c r="E865" s="192">
        <v>30</v>
      </c>
      <c r="F865" s="189">
        <v>0</v>
      </c>
      <c r="G865" s="193">
        <v>39</v>
      </c>
      <c r="H865" s="191">
        <v>6</v>
      </c>
      <c r="I865" s="192">
        <v>46</v>
      </c>
      <c r="J865" s="189">
        <v>8</v>
      </c>
      <c r="K865" s="190">
        <v>4</v>
      </c>
      <c r="L865" s="191">
        <v>20</v>
      </c>
      <c r="M865" s="189">
        <v>8</v>
      </c>
      <c r="N865" s="194">
        <v>11</v>
      </c>
      <c r="O865" s="207">
        <v>15</v>
      </c>
      <c r="P865" s="189">
        <v>7</v>
      </c>
      <c r="Q865" s="190">
        <v>7</v>
      </c>
      <c r="R865" s="191">
        <v>5</v>
      </c>
      <c r="S865" s="192">
        <v>3</v>
      </c>
      <c r="T865" s="189">
        <v>7</v>
      </c>
      <c r="U865" s="193">
        <v>3</v>
      </c>
      <c r="V865" s="191">
        <v>5</v>
      </c>
      <c r="W865" s="208">
        <v>10</v>
      </c>
      <c r="X865" s="189">
        <v>3</v>
      </c>
      <c r="Y865" s="193">
        <v>7</v>
      </c>
      <c r="Z865" s="191">
        <v>6</v>
      </c>
      <c r="AA865" s="189">
        <v>3</v>
      </c>
      <c r="AB865" s="172">
        <f t="shared" si="16322"/>
        <v>78</v>
      </c>
      <c r="AC865" s="173">
        <f t="shared" si="16323"/>
        <v>203</v>
      </c>
      <c r="BI865" s="137" t="s">
        <v>35</v>
      </c>
      <c r="BJ865" s="129">
        <f>B865/B870</f>
        <v>0</v>
      </c>
      <c r="BK865" s="130">
        <f t="shared" ref="BK865" si="16814">C865/C870</f>
        <v>3.3561069159774659E-3</v>
      </c>
      <c r="BL865" s="131">
        <f t="shared" ref="BL865" si="16815">D865/D870</f>
        <v>0</v>
      </c>
      <c r="BM865" s="132">
        <f t="shared" ref="BM865" si="16816">E865/E870</f>
        <v>7.8308535630383716E-3</v>
      </c>
      <c r="BN865" s="129">
        <f t="shared" ref="BN865" si="16817">F865/F870</f>
        <v>0</v>
      </c>
      <c r="BO865" s="130">
        <f t="shared" ref="BO865" si="16818">G865/G870</f>
        <v>3.9808104521792389E-3</v>
      </c>
      <c r="BP865" s="131">
        <f t="shared" ref="BP865" si="16819">H865/H870</f>
        <v>4.7080979284369113E-4</v>
      </c>
      <c r="BQ865" s="132">
        <f t="shared" ref="BQ865" si="16820">I865/I870</f>
        <v>3.3953351048125187E-3</v>
      </c>
      <c r="BR865" s="129">
        <f t="shared" ref="BR865" si="16821">J865/J870</f>
        <v>3.1508467900748325E-3</v>
      </c>
      <c r="BS865" s="130">
        <f t="shared" ref="BS865" si="16822">K865/K870</f>
        <v>1.5854141894569957E-3</v>
      </c>
      <c r="BT865" s="131">
        <f t="shared" ref="BT865" si="16823">L865/L870</f>
        <v>2.7148092846477536E-3</v>
      </c>
      <c r="BU865" s="129">
        <f t="shared" ref="BU865" si="16824">M865/M870</f>
        <v>1.1266018870581607E-3</v>
      </c>
      <c r="BV865" s="133">
        <f t="shared" ref="BV865" si="16825">N865/N870</f>
        <v>7.5321829635716239E-4</v>
      </c>
      <c r="BW865" s="134">
        <f t="shared" ref="BW865" si="16826">O865/O870</f>
        <v>1.0356970240972174E-3</v>
      </c>
      <c r="BX865" s="129">
        <f t="shared" ref="BX865" si="16827">P865/P870</f>
        <v>9.2838196286472148E-4</v>
      </c>
      <c r="BY865" s="130">
        <f t="shared" ref="BY865" si="16828">Q865/Q870</f>
        <v>9.4073377234242712E-4</v>
      </c>
      <c r="BZ865" s="131">
        <f t="shared" ref="BZ865" si="16829">R865/R870</f>
        <v>5.6561085972850684E-4</v>
      </c>
      <c r="CA865" s="132">
        <f t="shared" ref="CA865" si="16830">S865/S870</f>
        <v>3.3821871476888388E-4</v>
      </c>
      <c r="CB865" s="129">
        <f t="shared" ref="CB865" si="16831">T865/T870</f>
        <v>3.5175879396984926E-3</v>
      </c>
      <c r="CC865" s="130">
        <f t="shared" ref="CC865" si="16832">U865/U870</f>
        <v>1.3704888076747374E-3</v>
      </c>
      <c r="CD865" s="131">
        <f t="shared" ref="CD865" si="16833">V865/V870</f>
        <v>7.1540992988982689E-4</v>
      </c>
      <c r="CE865" s="132">
        <f t="shared" ref="CE865" si="16834">W865/W870</f>
        <v>1.2753475322025251E-3</v>
      </c>
      <c r="CF865" s="129">
        <f t="shared" ref="CF865" si="16835">X865/X870</f>
        <v>4.623921085080148E-4</v>
      </c>
      <c r="CG865" s="130">
        <f t="shared" ref="CG865" si="16836">Y865/Y870</f>
        <v>1.6501650165016502E-3</v>
      </c>
      <c r="CH865" s="131">
        <f t="shared" ref="CH865" si="16837">Z865/Z870</f>
        <v>4.6736251752609438E-4</v>
      </c>
      <c r="CI865" s="129">
        <f t="shared" ref="CI865" si="16838">AA865/AA870</f>
        <v>2.1986075485525832E-4</v>
      </c>
      <c r="CJ865" s="135">
        <f t="shared" ref="CJ865" si="16839">AB865/AB870</f>
        <v>7.4976930175330665E-4</v>
      </c>
      <c r="CK865" s="136">
        <f t="shared" ref="CK865" si="16840">AC865/AC870</f>
        <v>1.9546671288539681E-3</v>
      </c>
    </row>
    <row r="866" spans="1:89" x14ac:dyDescent="0.2">
      <c r="A866" s="146" t="s">
        <v>36</v>
      </c>
      <c r="B866" s="203">
        <v>0</v>
      </c>
      <c r="C866" s="197">
        <v>0</v>
      </c>
      <c r="D866" s="198">
        <v>0</v>
      </c>
      <c r="E866" s="199">
        <v>1</v>
      </c>
      <c r="F866" s="196">
        <v>0</v>
      </c>
      <c r="G866" s="200">
        <v>0</v>
      </c>
      <c r="H866" s="198">
        <v>0</v>
      </c>
      <c r="I866" s="199">
        <v>0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72">
        <f t="shared" si="16322"/>
        <v>0</v>
      </c>
      <c r="AC866" s="173">
        <f t="shared" si="16323"/>
        <v>1</v>
      </c>
      <c r="BI866" s="146" t="s">
        <v>36</v>
      </c>
      <c r="BJ866" s="129">
        <f>B866/B870</f>
        <v>0</v>
      </c>
      <c r="BK866" s="130">
        <f t="shared" ref="BK866" si="16841">C866/C870</f>
        <v>0</v>
      </c>
      <c r="BL866" s="131">
        <f t="shared" ref="BL866" si="16842">D866/D870</f>
        <v>0</v>
      </c>
      <c r="BM866" s="132">
        <f t="shared" ref="BM866" si="16843">E866/E870</f>
        <v>2.6102845210127906E-4</v>
      </c>
      <c r="BN866" s="129">
        <f t="shared" ref="BN866" si="16844">F866/F870</f>
        <v>0</v>
      </c>
      <c r="BO866" s="130">
        <f t="shared" ref="BO866" si="16845">G866/G870</f>
        <v>0</v>
      </c>
      <c r="BP866" s="131">
        <f t="shared" ref="BP866" si="16846">H866/H870</f>
        <v>0</v>
      </c>
      <c r="BQ866" s="132">
        <f t="shared" ref="BQ866" si="16847">I866/I870</f>
        <v>0</v>
      </c>
      <c r="BR866" s="129">
        <f t="shared" ref="BR866" si="16848">J866/J870</f>
        <v>0</v>
      </c>
      <c r="BS866" s="130">
        <f t="shared" ref="BS866" si="16849">K866/K870</f>
        <v>0</v>
      </c>
      <c r="BT866" s="131">
        <f t="shared" ref="BT866" si="16850">L866/L870</f>
        <v>0</v>
      </c>
      <c r="BU866" s="129">
        <f t="shared" ref="BU866" si="16851">M866/M870</f>
        <v>0</v>
      </c>
      <c r="BV866" s="133">
        <f t="shared" ref="BV866" si="16852">N866/N870</f>
        <v>0</v>
      </c>
      <c r="BW866" s="134">
        <f t="shared" ref="BW866" si="16853">O866/O870</f>
        <v>0</v>
      </c>
      <c r="BX866" s="129">
        <f t="shared" ref="BX866" si="16854">P866/P870</f>
        <v>0</v>
      </c>
      <c r="BY866" s="130">
        <f t="shared" ref="BY866" si="16855">Q866/Q870</f>
        <v>0</v>
      </c>
      <c r="BZ866" s="131">
        <f t="shared" ref="BZ866" si="16856">R866/R870</f>
        <v>0</v>
      </c>
      <c r="CA866" s="132">
        <f t="shared" ref="CA866" si="16857">S866/S870</f>
        <v>0</v>
      </c>
      <c r="CB866" s="129">
        <f t="shared" ref="CB866" si="16858">T866/T870</f>
        <v>0</v>
      </c>
      <c r="CC866" s="130">
        <f t="shared" ref="CC866" si="16859">U866/U870</f>
        <v>0</v>
      </c>
      <c r="CD866" s="131">
        <f t="shared" ref="CD866" si="16860">V866/V870</f>
        <v>0</v>
      </c>
      <c r="CE866" s="132">
        <f t="shared" ref="CE866" si="16861">W866/W870</f>
        <v>0</v>
      </c>
      <c r="CF866" s="129">
        <f t="shared" ref="CF866" si="16862">X866/X870</f>
        <v>0</v>
      </c>
      <c r="CG866" s="130">
        <f t="shared" ref="CG866" si="16863">Y866/Y870</f>
        <v>0</v>
      </c>
      <c r="CH866" s="131">
        <f t="shared" ref="CH866" si="16864">Z866/Z870</f>
        <v>0</v>
      </c>
      <c r="CI866" s="129">
        <f t="shared" ref="CI866" si="16865">AA866/AA870</f>
        <v>0</v>
      </c>
      <c r="CJ866" s="135">
        <f t="shared" ref="CJ866" si="16866">AB866/AB870</f>
        <v>0</v>
      </c>
      <c r="CK866" s="136">
        <f t="shared" ref="CK866" si="16867">AC866/AC870</f>
        <v>9.6289021125811233E-6</v>
      </c>
    </row>
    <row r="867" spans="1:89" x14ac:dyDescent="0.2">
      <c r="A867" s="137" t="s">
        <v>37</v>
      </c>
      <c r="B867" s="59"/>
      <c r="C867" s="60"/>
      <c r="D867" s="139"/>
      <c r="E867" s="140"/>
      <c r="F867" s="138"/>
      <c r="G867" s="141"/>
      <c r="H867" s="139"/>
      <c r="I867" s="140"/>
      <c r="J867" s="138"/>
      <c r="K867" s="141"/>
      <c r="L867" s="139"/>
      <c r="M867" s="138"/>
      <c r="N867" s="142"/>
      <c r="O867" s="143"/>
      <c r="P867" s="138"/>
      <c r="Q867" s="141"/>
      <c r="R867" s="139"/>
      <c r="S867" s="140"/>
      <c r="T867" s="138"/>
      <c r="U867" s="141"/>
      <c r="V867" s="139"/>
      <c r="W867" s="140"/>
      <c r="X867" s="138"/>
      <c r="Y867" s="141"/>
      <c r="Z867" s="144"/>
      <c r="AA867" s="145"/>
      <c r="AB867" s="172">
        <f t="shared" si="16322"/>
        <v>0</v>
      </c>
      <c r="AC867" s="173">
        <f t="shared" si="16323"/>
        <v>0</v>
      </c>
      <c r="BI867" s="137" t="s">
        <v>37</v>
      </c>
      <c r="BJ867" s="129">
        <f>B867/B870</f>
        <v>0</v>
      </c>
      <c r="BK867" s="130">
        <f t="shared" ref="BK867" si="16868">C867/C870</f>
        <v>0</v>
      </c>
      <c r="BL867" s="131">
        <f t="shared" ref="BL867" si="16869">D867/D870</f>
        <v>0</v>
      </c>
      <c r="BM867" s="132">
        <f t="shared" ref="BM867" si="16870">E867/E870</f>
        <v>0</v>
      </c>
      <c r="BN867" s="129">
        <f t="shared" ref="BN867" si="16871">F867/F870</f>
        <v>0</v>
      </c>
      <c r="BO867" s="130">
        <f t="shared" ref="BO867" si="16872">G867/G870</f>
        <v>0</v>
      </c>
      <c r="BP867" s="131">
        <f t="shared" ref="BP867" si="16873">H867/H870</f>
        <v>0</v>
      </c>
      <c r="BQ867" s="132">
        <f t="shared" ref="BQ867" si="16874">I867/I870</f>
        <v>0</v>
      </c>
      <c r="BR867" s="129">
        <f t="shared" ref="BR867" si="16875">J867/J870</f>
        <v>0</v>
      </c>
      <c r="BS867" s="130">
        <f t="shared" ref="BS867" si="16876">K867/K870</f>
        <v>0</v>
      </c>
      <c r="BT867" s="131">
        <f t="shared" ref="BT867" si="16877">L867/L870</f>
        <v>0</v>
      </c>
      <c r="BU867" s="129">
        <f t="shared" ref="BU867" si="16878">M867/M870</f>
        <v>0</v>
      </c>
      <c r="BV867" s="133">
        <f t="shared" ref="BV867" si="16879">N867/N870</f>
        <v>0</v>
      </c>
      <c r="BW867" s="134">
        <f t="shared" ref="BW867" si="16880">O867/O870</f>
        <v>0</v>
      </c>
      <c r="BX867" s="129">
        <f t="shared" ref="BX867" si="16881">P867/P870</f>
        <v>0</v>
      </c>
      <c r="BY867" s="130">
        <f t="shared" ref="BY867" si="16882">Q867/Q870</f>
        <v>0</v>
      </c>
      <c r="BZ867" s="131">
        <f t="shared" ref="BZ867" si="16883">R867/R870</f>
        <v>0</v>
      </c>
      <c r="CA867" s="132">
        <f t="shared" ref="CA867" si="16884">S867/S870</f>
        <v>0</v>
      </c>
      <c r="CB867" s="129">
        <f t="shared" ref="CB867" si="16885">T867/T870</f>
        <v>0</v>
      </c>
      <c r="CC867" s="130">
        <f t="shared" ref="CC867" si="16886">U867/U870</f>
        <v>0</v>
      </c>
      <c r="CD867" s="131">
        <f t="shared" ref="CD867" si="16887">V867/V870</f>
        <v>0</v>
      </c>
      <c r="CE867" s="132">
        <f t="shared" ref="CE867" si="16888">W867/W870</f>
        <v>0</v>
      </c>
      <c r="CF867" s="129">
        <f t="shared" ref="CF867" si="16889">X867/X870</f>
        <v>0</v>
      </c>
      <c r="CG867" s="130">
        <f t="shared" ref="CG867" si="16890">Y867/Y870</f>
        <v>0</v>
      </c>
      <c r="CH867" s="131">
        <f t="shared" ref="CH867" si="16891">Z867/Z870</f>
        <v>0</v>
      </c>
      <c r="CI867" s="129">
        <f t="shared" ref="CI867" si="16892">AA867/AA870</f>
        <v>0</v>
      </c>
      <c r="CJ867" s="135">
        <f t="shared" ref="CJ867" si="16893">AB867/AB870</f>
        <v>0</v>
      </c>
      <c r="CK867" s="136">
        <f t="shared" ref="CK867" si="16894">AC867/AC870</f>
        <v>0</v>
      </c>
    </row>
    <row r="868" spans="1:89" x14ac:dyDescent="0.2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322"/>
        <v>0</v>
      </c>
      <c r="AC868" s="173">
        <f t="shared" si="16323"/>
        <v>0</v>
      </c>
      <c r="BI868" s="146" t="s">
        <v>38</v>
      </c>
      <c r="BJ868" s="129">
        <f>B868/B870</f>
        <v>0</v>
      </c>
      <c r="BK868" s="130">
        <f t="shared" ref="BK868" si="16895">C868/C870</f>
        <v>0</v>
      </c>
      <c r="BL868" s="131">
        <f t="shared" ref="BL868" si="16896">D868/D870</f>
        <v>0</v>
      </c>
      <c r="BM868" s="132">
        <f t="shared" ref="BM868" si="16897">E868/E870</f>
        <v>0</v>
      </c>
      <c r="BN868" s="129">
        <f t="shared" ref="BN868" si="16898">F868/F870</f>
        <v>0</v>
      </c>
      <c r="BO868" s="130">
        <f t="shared" ref="BO868" si="16899">G868/G870</f>
        <v>0</v>
      </c>
      <c r="BP868" s="131">
        <f t="shared" ref="BP868" si="16900">H868/H870</f>
        <v>0</v>
      </c>
      <c r="BQ868" s="132">
        <f t="shared" ref="BQ868" si="16901">I868/I870</f>
        <v>0</v>
      </c>
      <c r="BR868" s="129">
        <f t="shared" ref="BR868" si="16902">J868/J870</f>
        <v>0</v>
      </c>
      <c r="BS868" s="130">
        <f t="shared" ref="BS868" si="16903">K868/K870</f>
        <v>0</v>
      </c>
      <c r="BT868" s="131">
        <f t="shared" ref="BT868" si="16904">L868/L870</f>
        <v>0</v>
      </c>
      <c r="BU868" s="129">
        <f t="shared" ref="BU868" si="16905">M868/M870</f>
        <v>0</v>
      </c>
      <c r="BV868" s="133">
        <f t="shared" ref="BV868" si="16906">N868/N870</f>
        <v>0</v>
      </c>
      <c r="BW868" s="134">
        <f t="shared" ref="BW868" si="16907">O868/O870</f>
        <v>0</v>
      </c>
      <c r="BX868" s="129">
        <f t="shared" ref="BX868" si="16908">P868/P870</f>
        <v>0</v>
      </c>
      <c r="BY868" s="130">
        <f t="shared" ref="BY868" si="16909">Q868/Q870</f>
        <v>0</v>
      </c>
      <c r="BZ868" s="131">
        <f t="shared" ref="BZ868" si="16910">R868/R870</f>
        <v>0</v>
      </c>
      <c r="CA868" s="132">
        <f t="shared" ref="CA868" si="16911">S868/S870</f>
        <v>0</v>
      </c>
      <c r="CB868" s="129">
        <f t="shared" ref="CB868" si="16912">T868/T870</f>
        <v>0</v>
      </c>
      <c r="CC868" s="130">
        <f t="shared" ref="CC868" si="16913">U868/U870</f>
        <v>0</v>
      </c>
      <c r="CD868" s="131">
        <f t="shared" ref="CD868" si="16914">V868/V870</f>
        <v>0</v>
      </c>
      <c r="CE868" s="132">
        <f t="shared" ref="CE868" si="16915">W868/W870</f>
        <v>0</v>
      </c>
      <c r="CF868" s="129">
        <f t="shared" ref="CF868" si="16916">X868/X870</f>
        <v>0</v>
      </c>
      <c r="CG868" s="130">
        <f t="shared" ref="CG868" si="16917">Y868/Y870</f>
        <v>0</v>
      </c>
      <c r="CH868" s="131">
        <f t="shared" ref="CH868" si="16918">Z868/Z870</f>
        <v>0</v>
      </c>
      <c r="CI868" s="129">
        <f t="shared" ref="CI868" si="16919">AA868/AA870</f>
        <v>0</v>
      </c>
      <c r="CJ868" s="135">
        <f t="shared" ref="CJ868" si="16920">AB868/AB870</f>
        <v>0</v>
      </c>
      <c r="CK868" s="136">
        <f t="shared" ref="CK868" si="16921">AC868/AC870</f>
        <v>0</v>
      </c>
    </row>
    <row r="869" spans="1:89" ht="13.5" thickBot="1" x14ac:dyDescent="0.25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322"/>
        <v>0</v>
      </c>
      <c r="AC869" s="173">
        <f t="shared" si="16323"/>
        <v>0</v>
      </c>
      <c r="BI869" s="137" t="s">
        <v>39</v>
      </c>
      <c r="BJ869" s="129">
        <f>B869/B870</f>
        <v>0</v>
      </c>
      <c r="BK869" s="130">
        <f t="shared" ref="BK869" si="16922">C869/C870</f>
        <v>0</v>
      </c>
      <c r="BL869" s="131">
        <f t="shared" ref="BL869" si="16923">D869/D870</f>
        <v>0</v>
      </c>
      <c r="BM869" s="132">
        <f t="shared" ref="BM869" si="16924">E869/E870</f>
        <v>0</v>
      </c>
      <c r="BN869" s="129">
        <f t="shared" ref="BN869" si="16925">F869/F870</f>
        <v>0</v>
      </c>
      <c r="BO869" s="130">
        <f t="shared" ref="BO869" si="16926">G869/G870</f>
        <v>0</v>
      </c>
      <c r="BP869" s="131">
        <f t="shared" ref="BP869" si="16927">H869/H870</f>
        <v>0</v>
      </c>
      <c r="BQ869" s="132">
        <f t="shared" ref="BQ869" si="16928">I869/I870</f>
        <v>0</v>
      </c>
      <c r="BR869" s="129">
        <f t="shared" ref="BR869" si="16929">J869/J870</f>
        <v>0</v>
      </c>
      <c r="BS869" s="130">
        <f t="shared" ref="BS869" si="16930">K869/K870</f>
        <v>0</v>
      </c>
      <c r="BT869" s="131">
        <f t="shared" ref="BT869" si="16931">L869/L870</f>
        <v>0</v>
      </c>
      <c r="BU869" s="129">
        <f t="shared" ref="BU869" si="16932">M869/M870</f>
        <v>0</v>
      </c>
      <c r="BV869" s="133">
        <f t="shared" ref="BV869" si="16933">N869/N870</f>
        <v>0</v>
      </c>
      <c r="BW869" s="134">
        <f t="shared" ref="BW869" si="16934">O869/O870</f>
        <v>0</v>
      </c>
      <c r="BX869" s="129">
        <f t="shared" ref="BX869" si="16935">P869/P870</f>
        <v>0</v>
      </c>
      <c r="BY869" s="130">
        <f t="shared" ref="BY869" si="16936">Q869/Q870</f>
        <v>0</v>
      </c>
      <c r="BZ869" s="131">
        <f t="shared" ref="BZ869" si="16937">R869/R870</f>
        <v>0</v>
      </c>
      <c r="CA869" s="132">
        <f t="shared" ref="CA869" si="16938">S869/S870</f>
        <v>0</v>
      </c>
      <c r="CB869" s="129">
        <f t="shared" ref="CB869" si="16939">T869/T870</f>
        <v>0</v>
      </c>
      <c r="CC869" s="130">
        <f t="shared" ref="CC869" si="16940">U869/U870</f>
        <v>0</v>
      </c>
      <c r="CD869" s="131">
        <f t="shared" ref="CD869" si="16941">V869/V870</f>
        <v>0</v>
      </c>
      <c r="CE869" s="132">
        <f t="shared" ref="CE869" si="16942">W869/W870</f>
        <v>0</v>
      </c>
      <c r="CF869" s="129">
        <f t="shared" ref="CF869" si="16943">X869/X870</f>
        <v>0</v>
      </c>
      <c r="CG869" s="130">
        <f t="shared" ref="CG869" si="16944">Y869/Y870</f>
        <v>0</v>
      </c>
      <c r="CH869" s="131">
        <f t="shared" ref="CH869" si="16945">Z869/Z870</f>
        <v>0</v>
      </c>
      <c r="CI869" s="129">
        <f t="shared" ref="CI869" si="16946">AA869/AA870</f>
        <v>0</v>
      </c>
      <c r="CJ869" s="135">
        <f t="shared" ref="CJ869" si="16947">AB869/AB870</f>
        <v>0</v>
      </c>
      <c r="CK869" s="136">
        <f t="shared" ref="CK869" si="16948">AC869/AC870</f>
        <v>0</v>
      </c>
    </row>
    <row r="870" spans="1:89" ht="14.25" thickTop="1" thickBot="1" x14ac:dyDescent="0.25">
      <c r="A870" s="269" t="s">
        <v>13</v>
      </c>
      <c r="B870" s="20">
        <f t="shared" ref="B870:AA870" si="16949">SUM(B847:B869)</f>
        <v>7836</v>
      </c>
      <c r="C870" s="21">
        <f t="shared" si="16949"/>
        <v>8343</v>
      </c>
      <c r="D870" s="20">
        <f t="shared" si="16949"/>
        <v>3603</v>
      </c>
      <c r="E870" s="21">
        <f t="shared" si="16949"/>
        <v>3831</v>
      </c>
      <c r="F870" s="20">
        <f t="shared" si="16949"/>
        <v>10654</v>
      </c>
      <c r="G870" s="21">
        <f t="shared" si="16949"/>
        <v>9797</v>
      </c>
      <c r="H870" s="20">
        <f t="shared" si="16949"/>
        <v>12744</v>
      </c>
      <c r="I870" s="21">
        <f t="shared" si="16949"/>
        <v>13548</v>
      </c>
      <c r="J870" s="20">
        <f t="shared" si="16949"/>
        <v>2539</v>
      </c>
      <c r="K870" s="21">
        <f t="shared" si="16949"/>
        <v>2523</v>
      </c>
      <c r="L870" s="20">
        <f t="shared" si="16949"/>
        <v>7367</v>
      </c>
      <c r="M870" s="21">
        <f t="shared" si="16949"/>
        <v>7101</v>
      </c>
      <c r="N870" s="20">
        <f t="shared" si="16949"/>
        <v>14604</v>
      </c>
      <c r="O870" s="21">
        <f t="shared" si="16949"/>
        <v>14483</v>
      </c>
      <c r="P870" s="20">
        <f t="shared" si="16949"/>
        <v>7540</v>
      </c>
      <c r="Q870" s="21">
        <f t="shared" si="16949"/>
        <v>7441</v>
      </c>
      <c r="R870" s="20">
        <f t="shared" si="16949"/>
        <v>8840</v>
      </c>
      <c r="S870" s="21">
        <f t="shared" si="16949"/>
        <v>8870</v>
      </c>
      <c r="T870" s="20">
        <f t="shared" si="16949"/>
        <v>1990</v>
      </c>
      <c r="U870" s="21">
        <f t="shared" si="16949"/>
        <v>2189</v>
      </c>
      <c r="V870" s="20">
        <f t="shared" si="16949"/>
        <v>6989</v>
      </c>
      <c r="W870" s="21">
        <f t="shared" si="16949"/>
        <v>7841</v>
      </c>
      <c r="X870" s="20">
        <f t="shared" si="16949"/>
        <v>6488</v>
      </c>
      <c r="Y870" s="21">
        <f t="shared" si="16949"/>
        <v>4242</v>
      </c>
      <c r="Z870" s="20">
        <f t="shared" si="16949"/>
        <v>12838</v>
      </c>
      <c r="AA870" s="21">
        <f t="shared" si="16949"/>
        <v>13645</v>
      </c>
      <c r="AB870" s="174">
        <f t="shared" ref="AB870:AC870" si="16950">SUM(AB846:AB869)</f>
        <v>104032</v>
      </c>
      <c r="AC870" s="175">
        <f t="shared" si="16950"/>
        <v>103854</v>
      </c>
      <c r="BI870" s="269" t="s">
        <v>13</v>
      </c>
      <c r="BJ870" s="155">
        <f>SUM(BJ846:BJ869)</f>
        <v>1</v>
      </c>
      <c r="BK870" s="156">
        <f t="shared" ref="BK870:CK870" si="16951">SUM(BK846:BK869)</f>
        <v>1.0000000000000002</v>
      </c>
      <c r="BL870" s="155">
        <f t="shared" si="16951"/>
        <v>1</v>
      </c>
      <c r="BM870" s="156">
        <f t="shared" si="16951"/>
        <v>1.0000000000000002</v>
      </c>
      <c r="BN870" s="155">
        <f t="shared" si="16951"/>
        <v>1</v>
      </c>
      <c r="BO870" s="156">
        <f t="shared" si="16951"/>
        <v>1</v>
      </c>
      <c r="BP870" s="155">
        <f t="shared" si="16951"/>
        <v>0.99999999999999989</v>
      </c>
      <c r="BQ870" s="156">
        <f t="shared" si="16951"/>
        <v>1</v>
      </c>
      <c r="BR870" s="155">
        <f t="shared" si="16951"/>
        <v>1.0000000000000002</v>
      </c>
      <c r="BS870" s="156">
        <f t="shared" si="16951"/>
        <v>0.99999999999999989</v>
      </c>
      <c r="BT870" s="155">
        <f t="shared" si="16951"/>
        <v>1</v>
      </c>
      <c r="BU870" s="156">
        <f t="shared" si="16951"/>
        <v>1</v>
      </c>
      <c r="BV870" s="155">
        <f t="shared" si="16951"/>
        <v>0.99999999999999989</v>
      </c>
      <c r="BW870" s="156">
        <f t="shared" si="16951"/>
        <v>0.99999999999999989</v>
      </c>
      <c r="BX870" s="155">
        <f t="shared" si="16951"/>
        <v>1</v>
      </c>
      <c r="BY870" s="156">
        <f t="shared" si="16951"/>
        <v>0.99999999999999989</v>
      </c>
      <c r="BZ870" s="155">
        <f t="shared" si="16951"/>
        <v>1</v>
      </c>
      <c r="CA870" s="156">
        <f t="shared" si="16951"/>
        <v>1</v>
      </c>
      <c r="CB870" s="155">
        <f t="shared" si="16951"/>
        <v>1</v>
      </c>
      <c r="CC870" s="156">
        <f t="shared" si="16951"/>
        <v>1</v>
      </c>
      <c r="CD870" s="155">
        <f t="shared" si="16951"/>
        <v>1</v>
      </c>
      <c r="CE870" s="156">
        <f t="shared" si="16951"/>
        <v>1</v>
      </c>
      <c r="CF870" s="155">
        <f t="shared" si="16951"/>
        <v>1</v>
      </c>
      <c r="CG870" s="156">
        <f t="shared" si="16951"/>
        <v>1</v>
      </c>
      <c r="CH870" s="155">
        <f t="shared" si="16951"/>
        <v>1</v>
      </c>
      <c r="CI870" s="156">
        <f t="shared" si="16951"/>
        <v>0.99999999999999989</v>
      </c>
      <c r="CJ870" s="155">
        <f t="shared" si="16951"/>
        <v>0.99999999999999989</v>
      </c>
      <c r="CK870" s="156">
        <f t="shared" si="16951"/>
        <v>0.99999999999999989</v>
      </c>
    </row>
    <row r="871" spans="1:89" ht="13.5" thickTop="1" x14ac:dyDescent="0.2">
      <c r="A871" s="187"/>
    </row>
    <row r="873" spans="1:89" x14ac:dyDescent="0.2">
      <c r="A873" s="301">
        <f>+A842+1</f>
        <v>44315</v>
      </c>
      <c r="B873" s="301"/>
      <c r="C873" s="301"/>
      <c r="D873" s="301"/>
      <c r="BI873" s="300">
        <f>+BI811+2</f>
        <v>44315</v>
      </c>
      <c r="BJ873" s="300"/>
      <c r="BK873" s="300"/>
      <c r="BL873" s="300"/>
    </row>
    <row r="874" spans="1:89" ht="13.5" thickBot="1" x14ac:dyDescent="0.25">
      <c r="AE874" s="272" t="s">
        <v>84</v>
      </c>
    </row>
    <row r="875" spans="1:89" ht="14.25" thickTop="1" thickBot="1" x14ac:dyDescent="0.25">
      <c r="A875" s="298" t="s">
        <v>0</v>
      </c>
      <c r="B875" s="292" t="s">
        <v>1</v>
      </c>
      <c r="C875" s="293"/>
      <c r="D875" s="292" t="s">
        <v>2</v>
      </c>
      <c r="E875" s="293"/>
      <c r="F875" s="292" t="s">
        <v>3</v>
      </c>
      <c r="G875" s="293"/>
      <c r="H875" s="292" t="s">
        <v>4</v>
      </c>
      <c r="I875" s="293"/>
      <c r="J875" s="292" t="s">
        <v>5</v>
      </c>
      <c r="K875" s="293"/>
      <c r="L875" s="292" t="s">
        <v>6</v>
      </c>
      <c r="M875" s="293"/>
      <c r="N875" s="292" t="s">
        <v>7</v>
      </c>
      <c r="O875" s="293"/>
      <c r="P875" s="292" t="s">
        <v>8</v>
      </c>
      <c r="Q875" s="293"/>
      <c r="R875" s="292" t="s">
        <v>9</v>
      </c>
      <c r="S875" s="293"/>
      <c r="T875" s="292" t="s">
        <v>10</v>
      </c>
      <c r="U875" s="293"/>
      <c r="V875" s="292" t="s">
        <v>11</v>
      </c>
      <c r="W875" s="293"/>
      <c r="X875" s="292" t="s">
        <v>12</v>
      </c>
      <c r="Y875" s="293"/>
      <c r="Z875" s="294" t="s">
        <v>40</v>
      </c>
      <c r="AA875" s="295"/>
      <c r="AB875" s="296" t="s">
        <v>41</v>
      </c>
      <c r="AC875" s="297"/>
      <c r="AE875" s="298" t="s">
        <v>0</v>
      </c>
      <c r="AF875" s="292" t="s">
        <v>1</v>
      </c>
      <c r="AG875" s="293"/>
      <c r="AH875" s="292" t="s">
        <v>2</v>
      </c>
      <c r="AI875" s="293"/>
      <c r="AJ875" s="292" t="s">
        <v>3</v>
      </c>
      <c r="AK875" s="293"/>
      <c r="AL875" s="292" t="s">
        <v>4</v>
      </c>
      <c r="AM875" s="293"/>
      <c r="AN875" s="292" t="s">
        <v>5</v>
      </c>
      <c r="AO875" s="293"/>
      <c r="AP875" s="292" t="s">
        <v>6</v>
      </c>
      <c r="AQ875" s="293"/>
      <c r="AR875" s="292" t="s">
        <v>7</v>
      </c>
      <c r="AS875" s="293"/>
      <c r="AT875" s="292" t="s">
        <v>8</v>
      </c>
      <c r="AU875" s="293"/>
      <c r="AV875" s="292" t="s">
        <v>9</v>
      </c>
      <c r="AW875" s="293"/>
      <c r="AX875" s="292" t="s">
        <v>10</v>
      </c>
      <c r="AY875" s="293"/>
      <c r="AZ875" s="292" t="s">
        <v>11</v>
      </c>
      <c r="BA875" s="293"/>
      <c r="BB875" s="292" t="s">
        <v>12</v>
      </c>
      <c r="BC875" s="293"/>
      <c r="BD875" s="294" t="s">
        <v>40</v>
      </c>
      <c r="BE875" s="295"/>
      <c r="BF875" s="296" t="s">
        <v>41</v>
      </c>
      <c r="BG875" s="297"/>
      <c r="BI875" s="298" t="s">
        <v>0</v>
      </c>
      <c r="BJ875" s="292" t="s">
        <v>1</v>
      </c>
      <c r="BK875" s="293"/>
      <c r="BL875" s="292" t="s">
        <v>2</v>
      </c>
      <c r="BM875" s="293"/>
      <c r="BN875" s="292" t="s">
        <v>3</v>
      </c>
      <c r="BO875" s="293"/>
      <c r="BP875" s="292" t="s">
        <v>4</v>
      </c>
      <c r="BQ875" s="293"/>
      <c r="BR875" s="292" t="s">
        <v>5</v>
      </c>
      <c r="BS875" s="293"/>
      <c r="BT875" s="292" t="s">
        <v>6</v>
      </c>
      <c r="BU875" s="293"/>
      <c r="BV875" s="292" t="s">
        <v>7</v>
      </c>
      <c r="BW875" s="293"/>
      <c r="BX875" s="292" t="s">
        <v>8</v>
      </c>
      <c r="BY875" s="293"/>
      <c r="BZ875" s="292" t="s">
        <v>9</v>
      </c>
      <c r="CA875" s="293"/>
      <c r="CB875" s="292" t="s">
        <v>10</v>
      </c>
      <c r="CC875" s="293"/>
      <c r="CD875" s="292" t="s">
        <v>11</v>
      </c>
      <c r="CE875" s="293"/>
      <c r="CF875" s="292" t="s">
        <v>12</v>
      </c>
      <c r="CG875" s="293"/>
      <c r="CH875" s="294" t="s">
        <v>40</v>
      </c>
      <c r="CI875" s="295"/>
      <c r="CJ875" s="292" t="s">
        <v>41</v>
      </c>
      <c r="CK875" s="293"/>
    </row>
    <row r="876" spans="1:89" ht="15" thickTop="1" thickBot="1" x14ac:dyDescent="0.3">
      <c r="A876" s="299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9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9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3.5" thickTop="1" x14ac:dyDescent="0.2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5" t="str">
        <f>$AE$9</f>
        <v>07:00 - 07:59</v>
      </c>
      <c r="AF877" s="126">
        <f>SUMIF($A$9:$A$32,$AE877,B$877:B$900)</f>
        <v>940</v>
      </c>
      <c r="AG877" s="186">
        <f t="shared" ref="AG877:AV879" si="16952">SUMIF($A$9:$A$32,$AE877,C$877:C$900)</f>
        <v>459</v>
      </c>
      <c r="AH877" s="127">
        <f t="shared" si="16952"/>
        <v>377</v>
      </c>
      <c r="AI877" s="180">
        <f t="shared" si="16952"/>
        <v>330</v>
      </c>
      <c r="AJ877" s="126">
        <f t="shared" si="16952"/>
        <v>1286</v>
      </c>
      <c r="AK877" s="128">
        <f t="shared" si="16952"/>
        <v>551</v>
      </c>
      <c r="AL877" s="127">
        <f t="shared" si="16952"/>
        <v>1181</v>
      </c>
      <c r="AM877" s="180">
        <f t="shared" si="16952"/>
        <v>808</v>
      </c>
      <c r="AN877" s="126">
        <f t="shared" si="16952"/>
        <v>115</v>
      </c>
      <c r="AO877" s="128">
        <f t="shared" si="16952"/>
        <v>383</v>
      </c>
      <c r="AP877" s="127">
        <f t="shared" si="16952"/>
        <v>352</v>
      </c>
      <c r="AQ877" s="126">
        <f t="shared" si="16952"/>
        <v>1024</v>
      </c>
      <c r="AR877" s="179">
        <f t="shared" si="16952"/>
        <v>1075</v>
      </c>
      <c r="AS877" s="181">
        <f t="shared" si="16952"/>
        <v>1672</v>
      </c>
      <c r="AT877" s="126">
        <f t="shared" si="16952"/>
        <v>749</v>
      </c>
      <c r="AU877" s="128">
        <f t="shared" si="16952"/>
        <v>692</v>
      </c>
      <c r="AV877" s="127">
        <f t="shared" si="16952"/>
        <v>897</v>
      </c>
      <c r="AW877" s="180">
        <f t="shared" ref="AW877:BE879" si="16953">SUMIF($A$9:$A$32,$AE877,S$877:S$900)</f>
        <v>675</v>
      </c>
      <c r="AX877" s="126">
        <f t="shared" si="16953"/>
        <v>93</v>
      </c>
      <c r="AY877" s="128">
        <f t="shared" si="16953"/>
        <v>397</v>
      </c>
      <c r="AZ877" s="127">
        <f t="shared" si="16953"/>
        <v>418</v>
      </c>
      <c r="BA877" s="180">
        <f t="shared" si="16953"/>
        <v>731</v>
      </c>
      <c r="BB877" s="126">
        <f t="shared" si="16953"/>
        <v>571</v>
      </c>
      <c r="BC877" s="128">
        <f t="shared" si="16953"/>
        <v>667</v>
      </c>
      <c r="BD877" s="184">
        <f t="shared" si="16953"/>
        <v>1069</v>
      </c>
      <c r="BE877" s="185">
        <f t="shared" si="16953"/>
        <v>975</v>
      </c>
      <c r="BF877" s="170">
        <f>AF877+AH877+AJ877+AL877+AN877+AP877+AR877+AT877+AV877+AX877+AZ877+BB877+BD877</f>
        <v>9123</v>
      </c>
      <c r="BG877" s="171">
        <f>AG877+AI877+AK877+AM877+AO877+AQ877+AS877+AU877+AW877+AY877+BA877+BC877+BE877</f>
        <v>9364</v>
      </c>
      <c r="BI877" s="125" t="s">
        <v>16</v>
      </c>
      <c r="BJ877" s="129">
        <f>B877/B901</f>
        <v>0</v>
      </c>
      <c r="BK877" s="130">
        <f t="shared" ref="BK877" si="16954">C877/C901</f>
        <v>0</v>
      </c>
      <c r="BL877" s="131">
        <f t="shared" ref="BL877" si="16955">D877/D901</f>
        <v>0</v>
      </c>
      <c r="BM877" s="132">
        <f t="shared" ref="BM877" si="16956">E877/E901</f>
        <v>0</v>
      </c>
      <c r="BN877" s="129">
        <f t="shared" ref="BN877" si="16957">F877/F901</f>
        <v>0</v>
      </c>
      <c r="BO877" s="130">
        <f t="shared" ref="BO877" si="16958">G877/G901</f>
        <v>0</v>
      </c>
      <c r="BP877" s="131">
        <f t="shared" ref="BP877" si="16959">H877/H901</f>
        <v>0</v>
      </c>
      <c r="BQ877" s="132">
        <f t="shared" ref="BQ877" si="16960">I877/I901</f>
        <v>0</v>
      </c>
      <c r="BR877" s="129">
        <f t="shared" ref="BR877" si="16961">J877/J901</f>
        <v>0</v>
      </c>
      <c r="BS877" s="130">
        <f t="shared" ref="BS877" si="16962">K877/K901</f>
        <v>0</v>
      </c>
      <c r="BT877" s="131">
        <f t="shared" ref="BT877" si="16963">L877/L901</f>
        <v>0</v>
      </c>
      <c r="BU877" s="129">
        <f t="shared" ref="BU877" si="16964">M877/M901</f>
        <v>0</v>
      </c>
      <c r="BV877" s="133">
        <f t="shared" ref="BV877" si="16965">N877/N901</f>
        <v>0</v>
      </c>
      <c r="BW877" s="134">
        <f t="shared" ref="BW877" si="16966">O877/O901</f>
        <v>0</v>
      </c>
      <c r="BX877" s="129">
        <f t="shared" ref="BX877" si="16967">P877/P901</f>
        <v>0</v>
      </c>
      <c r="BY877" s="130">
        <f t="shared" ref="BY877" si="16968">Q877/Q901</f>
        <v>0</v>
      </c>
      <c r="BZ877" s="131">
        <f t="shared" ref="BZ877" si="16969">R877/R901</f>
        <v>0</v>
      </c>
      <c r="CA877" s="132">
        <f t="shared" ref="CA877" si="16970">S877/S901</f>
        <v>0</v>
      </c>
      <c r="CB877" s="129">
        <f t="shared" ref="CB877" si="16971">T877/T901</f>
        <v>0</v>
      </c>
      <c r="CC877" s="130">
        <f t="shared" ref="CC877" si="16972">U877/U901</f>
        <v>0</v>
      </c>
      <c r="CD877" s="131">
        <f t="shared" ref="CD877" si="16973">V877/V901</f>
        <v>0</v>
      </c>
      <c r="CE877" s="132">
        <f t="shared" ref="CE877" si="16974">W877/W901</f>
        <v>0</v>
      </c>
      <c r="CF877" s="129">
        <f t="shared" ref="CF877" si="16975">X877/X901</f>
        <v>0</v>
      </c>
      <c r="CG877" s="130">
        <f t="shared" ref="CG877" si="16976">Y877/Y901</f>
        <v>0</v>
      </c>
      <c r="CH877" s="131">
        <f t="shared" ref="CH877" si="16977">Z877/Z901</f>
        <v>0</v>
      </c>
      <c r="CI877" s="129">
        <f t="shared" ref="CI877" si="16978">AA877/AA901</f>
        <v>0</v>
      </c>
      <c r="CJ877" s="135">
        <f t="shared" ref="CJ877" si="16979">AB877/AB901</f>
        <v>0</v>
      </c>
      <c r="CK877" s="136">
        <f t="shared" ref="CK877" si="16980">AC877/AC901</f>
        <v>0</v>
      </c>
    </row>
    <row r="878" spans="1:89" x14ac:dyDescent="0.2">
      <c r="A878" s="137" t="s">
        <v>17</v>
      </c>
      <c r="B878" s="189">
        <v>86</v>
      </c>
      <c r="C878" s="190">
        <v>0</v>
      </c>
      <c r="D878" s="191">
        <v>46</v>
      </c>
      <c r="E878" s="192">
        <v>2</v>
      </c>
      <c r="F878" s="189">
        <v>216</v>
      </c>
      <c r="G878" s="193">
        <v>1</v>
      </c>
      <c r="H878" s="191">
        <v>154</v>
      </c>
      <c r="I878" s="192">
        <v>11</v>
      </c>
      <c r="J878" s="189">
        <v>6</v>
      </c>
      <c r="K878" s="193">
        <v>5</v>
      </c>
      <c r="L878" s="191">
        <v>5</v>
      </c>
      <c r="M878" s="189">
        <v>15</v>
      </c>
      <c r="N878" s="194">
        <v>81</v>
      </c>
      <c r="O878" s="195">
        <v>57</v>
      </c>
      <c r="P878" s="189">
        <v>23</v>
      </c>
      <c r="Q878" s="193">
        <v>43</v>
      </c>
      <c r="R878" s="191">
        <v>13</v>
      </c>
      <c r="S878" s="192">
        <v>33</v>
      </c>
      <c r="T878" s="189">
        <v>0</v>
      </c>
      <c r="U878" s="193">
        <v>0</v>
      </c>
      <c r="V878" s="191">
        <v>1</v>
      </c>
      <c r="W878" s="192">
        <v>0</v>
      </c>
      <c r="X878" s="189">
        <v>1</v>
      </c>
      <c r="Y878" s="193">
        <v>0</v>
      </c>
      <c r="Z878" s="191">
        <v>0</v>
      </c>
      <c r="AA878" s="189">
        <v>0</v>
      </c>
      <c r="AB878" s="172">
        <f t="shared" ref="AB878:AB900" si="16981">SUM(B878,D878,F878,H878,J878,L878,N878,P878,R878,T878,V878,X878,Z878)</f>
        <v>632</v>
      </c>
      <c r="AC878" s="173">
        <f t="shared" ref="AC878:AC900" si="16982">SUM(C878,E878,G878,I878,K878,M878,O878,Q878,S878,U878,W878,Y878,AA878)</f>
        <v>167</v>
      </c>
      <c r="AE878" s="277" t="str">
        <f>$AE$10</f>
        <v>08:00 - 08:59</v>
      </c>
      <c r="AF878" s="126">
        <f>SUMIF($A$9:$A$32,$AE878,B$877:B$900)</f>
        <v>774</v>
      </c>
      <c r="AG878" s="190">
        <f t="shared" si="16952"/>
        <v>408</v>
      </c>
      <c r="AH878" s="191">
        <f t="shared" si="16952"/>
        <v>305</v>
      </c>
      <c r="AI878" s="192">
        <f t="shared" si="16952"/>
        <v>241</v>
      </c>
      <c r="AJ878" s="278">
        <f t="shared" si="16952"/>
        <v>1103</v>
      </c>
      <c r="AK878" s="193">
        <f t="shared" si="16952"/>
        <v>423</v>
      </c>
      <c r="AL878" s="191">
        <f t="shared" si="16952"/>
        <v>1074</v>
      </c>
      <c r="AM878" s="192">
        <f t="shared" si="16952"/>
        <v>767</v>
      </c>
      <c r="AN878" s="278">
        <f t="shared" si="16952"/>
        <v>99</v>
      </c>
      <c r="AO878" s="193">
        <f t="shared" si="16952"/>
        <v>293</v>
      </c>
      <c r="AP878" s="191">
        <f t="shared" si="16952"/>
        <v>290</v>
      </c>
      <c r="AQ878" s="278">
        <f t="shared" si="16952"/>
        <v>872</v>
      </c>
      <c r="AR878" s="194">
        <f t="shared" si="16952"/>
        <v>914</v>
      </c>
      <c r="AS878" s="195">
        <f t="shared" si="16952"/>
        <v>1426</v>
      </c>
      <c r="AT878" s="278">
        <f t="shared" si="16952"/>
        <v>621</v>
      </c>
      <c r="AU878" s="193">
        <f t="shared" si="16952"/>
        <v>549</v>
      </c>
      <c r="AV878" s="191">
        <f t="shared" si="16952"/>
        <v>827</v>
      </c>
      <c r="AW878" s="192">
        <f t="shared" si="16953"/>
        <v>567</v>
      </c>
      <c r="AX878" s="278">
        <f t="shared" si="16953"/>
        <v>129</v>
      </c>
      <c r="AY878" s="193">
        <f t="shared" si="16953"/>
        <v>286</v>
      </c>
      <c r="AZ878" s="191">
        <f t="shared" si="16953"/>
        <v>321</v>
      </c>
      <c r="BA878" s="192">
        <f t="shared" si="16953"/>
        <v>721</v>
      </c>
      <c r="BB878" s="278">
        <f t="shared" si="16953"/>
        <v>492</v>
      </c>
      <c r="BC878" s="193">
        <f t="shared" si="16953"/>
        <v>470</v>
      </c>
      <c r="BD878" s="191">
        <f t="shared" si="16953"/>
        <v>984</v>
      </c>
      <c r="BE878" s="278">
        <f t="shared" si="16953"/>
        <v>788</v>
      </c>
      <c r="BF878" s="172">
        <f>SUM(AF878,AH878,AJ878,AL878,AN878,AP878,AR878,AT878,AV878,AX878,AZ878,BB878,BD878)</f>
        <v>7933</v>
      </c>
      <c r="BG878" s="173">
        <f>SUM(AG878,AI878,AK878,AM878,AO878,AQ878,AS878,AU878,AW878,AY878,BA878,BC878,BE878)</f>
        <v>7811</v>
      </c>
      <c r="BI878" s="137" t="s">
        <v>17</v>
      </c>
      <c r="BJ878" s="129">
        <f>B878/B901</f>
        <v>1.1395256393268849E-2</v>
      </c>
      <c r="BK878" s="130">
        <f t="shared" ref="BK878" si="16983">C878/C901</f>
        <v>0</v>
      </c>
      <c r="BL878" s="131">
        <f t="shared" ref="BL878" si="16984">D878/D901</f>
        <v>1.2903225806451613E-2</v>
      </c>
      <c r="BM878" s="132">
        <f t="shared" ref="BM878" si="16985">E878/E901</f>
        <v>5.1826898160145117E-4</v>
      </c>
      <c r="BN878" s="129">
        <f t="shared" ref="BN878" si="16986">F878/F901</f>
        <v>2.0841373986877652E-2</v>
      </c>
      <c r="BO878" s="130">
        <f t="shared" ref="BO878" si="16987">G878/G901</f>
        <v>1.0706638115631691E-4</v>
      </c>
      <c r="BP878" s="131">
        <f t="shared" ref="BP878" si="16988">H878/H901</f>
        <v>1.2491888384166126E-2</v>
      </c>
      <c r="BQ878" s="132">
        <f t="shared" ref="BQ878" si="16989">I878/I901</f>
        <v>8.3295471755262757E-4</v>
      </c>
      <c r="BR878" s="129">
        <f t="shared" ref="BR878" si="16990">J878/J901</f>
        <v>2.5773195876288659E-3</v>
      </c>
      <c r="BS878" s="130">
        <f t="shared" ref="BS878" si="16991">K878/K901</f>
        <v>2.0911752404851529E-3</v>
      </c>
      <c r="BT878" s="131">
        <f t="shared" ref="BT878" si="16992">L878/L901</f>
        <v>6.9851913942442024E-4</v>
      </c>
      <c r="BU878" s="129">
        <f t="shared" ref="BU878" si="16993">M878/M901</f>
        <v>2.1670037561398441E-3</v>
      </c>
      <c r="BV878" s="133">
        <f t="shared" ref="BV878" si="16994">N878/N901</f>
        <v>5.6878028228354747E-3</v>
      </c>
      <c r="BW878" s="134">
        <f t="shared" ref="BW878" si="16995">O878/O901</f>
        <v>3.9776692254012563E-3</v>
      </c>
      <c r="BX878" s="129">
        <f t="shared" ref="BX878" si="16996">P878/P901</f>
        <v>3.1619466593346165E-3</v>
      </c>
      <c r="BY878" s="130">
        <f t="shared" ref="BY878" si="16997">Q878/Q901</f>
        <v>6.1657585316891314E-3</v>
      </c>
      <c r="BZ878" s="131">
        <f t="shared" ref="BZ878" si="16998">R878/R901</f>
        <v>1.4987318422872954E-3</v>
      </c>
      <c r="CA878" s="132">
        <f t="shared" ref="CA878" si="16999">S878/S901</f>
        <v>3.7649743297204791E-3</v>
      </c>
      <c r="CB878" s="129">
        <f t="shared" ref="CB878" si="17000">T878/T901</f>
        <v>0</v>
      </c>
      <c r="CC878" s="130">
        <f t="shared" ref="CC878" si="17001">U878/U901</f>
        <v>0</v>
      </c>
      <c r="CD878" s="131">
        <f t="shared" ref="CD878" si="17002">V878/V901</f>
        <v>1.501726986033939E-4</v>
      </c>
      <c r="CE878" s="132">
        <f t="shared" ref="CE878" si="17003">W878/W901</f>
        <v>0</v>
      </c>
      <c r="CF878" s="129">
        <f t="shared" ref="CF878" si="17004">X878/X901</f>
        <v>1.5332720024532353E-4</v>
      </c>
      <c r="CG878" s="130">
        <f t="shared" ref="CG878" si="17005">Y878/Y901</f>
        <v>0</v>
      </c>
      <c r="CH878" s="131">
        <f t="shared" ref="CH878" si="17006">Z878/Z901</f>
        <v>0</v>
      </c>
      <c r="CI878" s="129">
        <f t="shared" ref="CI878" si="17007">AA878/AA901</f>
        <v>0</v>
      </c>
      <c r="CJ878" s="135">
        <f t="shared" ref="CJ878" si="17008">AB878/AB901</f>
        <v>6.2723925406167188E-3</v>
      </c>
      <c r="CK878" s="136">
        <f t="shared" ref="CK878" si="17009">AC878/AC901</f>
        <v>1.6597757811878827E-3</v>
      </c>
    </row>
    <row r="879" spans="1:89" ht="13.5" thickBot="1" x14ac:dyDescent="0.25">
      <c r="A879" s="146" t="s">
        <v>18</v>
      </c>
      <c r="B879" s="196">
        <v>467</v>
      </c>
      <c r="C879" s="197">
        <v>0</v>
      </c>
      <c r="D879" s="198">
        <v>206</v>
      </c>
      <c r="E879" s="199">
        <v>32</v>
      </c>
      <c r="F879" s="196">
        <v>956</v>
      </c>
      <c r="G879" s="200">
        <v>171</v>
      </c>
      <c r="H879" s="198">
        <v>689</v>
      </c>
      <c r="I879" s="199">
        <v>230</v>
      </c>
      <c r="J879" s="196">
        <v>37</v>
      </c>
      <c r="K879" s="200">
        <v>122</v>
      </c>
      <c r="L879" s="198">
        <v>146</v>
      </c>
      <c r="M879" s="196">
        <v>295</v>
      </c>
      <c r="N879" s="201">
        <v>578</v>
      </c>
      <c r="O879" s="202">
        <v>635</v>
      </c>
      <c r="P879" s="196">
        <v>295</v>
      </c>
      <c r="Q879" s="200">
        <v>362</v>
      </c>
      <c r="R879" s="198">
        <v>303</v>
      </c>
      <c r="S879" s="199">
        <v>309</v>
      </c>
      <c r="T879" s="196">
        <v>43</v>
      </c>
      <c r="U879" s="200">
        <v>124</v>
      </c>
      <c r="V879" s="198">
        <v>187</v>
      </c>
      <c r="W879" s="199">
        <v>402</v>
      </c>
      <c r="X879" s="196">
        <v>318</v>
      </c>
      <c r="Y879" s="200">
        <v>211</v>
      </c>
      <c r="Z879" s="198">
        <v>518</v>
      </c>
      <c r="AA879" s="196">
        <v>447</v>
      </c>
      <c r="AB879" s="172">
        <f t="shared" si="16981"/>
        <v>4743</v>
      </c>
      <c r="AC879" s="173">
        <f t="shared" si="16982"/>
        <v>3340</v>
      </c>
      <c r="AE879" s="275">
        <f>$AE$11</f>
        <v>0</v>
      </c>
      <c r="AF879" s="126">
        <f>SUMIF($A$9:$A$32,$AE879,B$877:B$900)</f>
        <v>0</v>
      </c>
      <c r="AG879" s="197">
        <f t="shared" si="16952"/>
        <v>0</v>
      </c>
      <c r="AH879" s="198">
        <f t="shared" si="16952"/>
        <v>0</v>
      </c>
      <c r="AI879" s="199">
        <f t="shared" si="16952"/>
        <v>0</v>
      </c>
      <c r="AJ879" s="196">
        <f t="shared" si="16952"/>
        <v>0</v>
      </c>
      <c r="AK879" s="200">
        <f t="shared" si="16952"/>
        <v>0</v>
      </c>
      <c r="AL879" s="198">
        <f t="shared" si="16952"/>
        <v>0</v>
      </c>
      <c r="AM879" s="199">
        <f t="shared" si="16952"/>
        <v>0</v>
      </c>
      <c r="AN879" s="196">
        <f t="shared" si="16952"/>
        <v>0</v>
      </c>
      <c r="AO879" s="200">
        <f t="shared" si="16952"/>
        <v>0</v>
      </c>
      <c r="AP879" s="198">
        <f t="shared" si="16952"/>
        <v>0</v>
      </c>
      <c r="AQ879" s="196">
        <f t="shared" si="16952"/>
        <v>0</v>
      </c>
      <c r="AR879" s="201">
        <f t="shared" si="16952"/>
        <v>0</v>
      </c>
      <c r="AS879" s="202">
        <f t="shared" si="16952"/>
        <v>0</v>
      </c>
      <c r="AT879" s="196">
        <f t="shared" si="16952"/>
        <v>0</v>
      </c>
      <c r="AU879" s="200">
        <f t="shared" si="16952"/>
        <v>0</v>
      </c>
      <c r="AV879" s="198">
        <f t="shared" si="16952"/>
        <v>0</v>
      </c>
      <c r="AW879" s="199">
        <f t="shared" si="16953"/>
        <v>0</v>
      </c>
      <c r="AX879" s="196">
        <f t="shared" si="16953"/>
        <v>0</v>
      </c>
      <c r="AY879" s="200">
        <f t="shared" si="16953"/>
        <v>0</v>
      </c>
      <c r="AZ879" s="198">
        <f t="shared" si="16953"/>
        <v>0</v>
      </c>
      <c r="BA879" s="199">
        <f t="shared" si="16953"/>
        <v>0</v>
      </c>
      <c r="BB879" s="196">
        <f t="shared" si="16953"/>
        <v>0</v>
      </c>
      <c r="BC879" s="200">
        <f t="shared" si="16953"/>
        <v>0</v>
      </c>
      <c r="BD879" s="198">
        <f t="shared" si="16953"/>
        <v>0</v>
      </c>
      <c r="BE879" s="196">
        <f t="shared" si="16953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>B879/B901</f>
        <v>6.1878892275076189E-2</v>
      </c>
      <c r="BK879" s="130">
        <f t="shared" ref="BK879" si="17010">C879/C901</f>
        <v>0</v>
      </c>
      <c r="BL879" s="131">
        <f t="shared" ref="BL879" si="17011">D879/D901</f>
        <v>5.778401122019635E-2</v>
      </c>
      <c r="BM879" s="132">
        <f t="shared" ref="BM879" si="17012">E879/E901</f>
        <v>8.2923037056232187E-3</v>
      </c>
      <c r="BN879" s="129">
        <f t="shared" ref="BN879" si="17013">F879/F901</f>
        <v>9.2242377460439978E-2</v>
      </c>
      <c r="BO879" s="130">
        <f t="shared" ref="BO879" si="17014">G879/G901</f>
        <v>1.8308351177730192E-2</v>
      </c>
      <c r="BP879" s="131">
        <f t="shared" ref="BP879" si="17015">H879/H901</f>
        <v>5.5889033095392601E-2</v>
      </c>
      <c r="BQ879" s="132">
        <f t="shared" ref="BQ879" si="17016">I879/I901</f>
        <v>1.7416325912464031E-2</v>
      </c>
      <c r="BR879" s="129">
        <f t="shared" ref="BR879" si="17017">J879/J901</f>
        <v>1.5893470790378006E-2</v>
      </c>
      <c r="BS879" s="130">
        <f t="shared" ref="BS879" si="17018">K879/K901</f>
        <v>5.1024675867837724E-2</v>
      </c>
      <c r="BT879" s="131">
        <f t="shared" ref="BT879" si="17019">L879/L901</f>
        <v>2.039675887119307E-2</v>
      </c>
      <c r="BU879" s="129">
        <f t="shared" ref="BU879" si="17020">M879/M901</f>
        <v>4.2617740537416932E-2</v>
      </c>
      <c r="BV879" s="133">
        <f t="shared" ref="BV879" si="17021">N879/N901</f>
        <v>4.058703742714697E-2</v>
      </c>
      <c r="BW879" s="134">
        <f t="shared" ref="BW879" si="17022">O879/O901</f>
        <v>4.4312630844382417E-2</v>
      </c>
      <c r="BX879" s="129">
        <f t="shared" ref="BX879" si="17023">P879/P901</f>
        <v>4.0555402804509214E-2</v>
      </c>
      <c r="BY879" s="130">
        <f t="shared" ref="BY879" si="17024">Q879/Q901</f>
        <v>5.1907083452824777E-2</v>
      </c>
      <c r="BZ879" s="131">
        <f t="shared" ref="BZ879" si="17025">R879/R901</f>
        <v>3.4931980631773114E-2</v>
      </c>
      <c r="CA879" s="132">
        <f t="shared" ref="CA879" si="17026">S879/S901</f>
        <v>3.5253850541928124E-2</v>
      </c>
      <c r="CB879" s="129">
        <f t="shared" ref="CB879" si="17027">T879/T901</f>
        <v>2.2107969151670952E-2</v>
      </c>
      <c r="CC879" s="130">
        <f t="shared" ref="CC879" si="17028">U879/U901</f>
        <v>5.8325493885230478E-2</v>
      </c>
      <c r="CD879" s="131">
        <f t="shared" ref="CD879" si="17029">V879/V901</f>
        <v>2.8082294638834659E-2</v>
      </c>
      <c r="CE879" s="132">
        <f t="shared" ref="CE879" si="17030">W879/W901</f>
        <v>5.1991722710812212E-2</v>
      </c>
      <c r="CF879" s="129">
        <f t="shared" ref="CF879" si="17031">X879/X901</f>
        <v>4.875804967801288E-2</v>
      </c>
      <c r="CG879" s="130">
        <f t="shared" ref="CG879" si="17032">Y879/Y901</f>
        <v>5.2150271873455264E-2</v>
      </c>
      <c r="CH879" s="131">
        <f t="shared" ref="CH879" si="17033">Z879/Z901</f>
        <v>4.2619713674510451E-2</v>
      </c>
      <c r="CI879" s="129">
        <f t="shared" ref="CI879" si="17034">AA879/AA901</f>
        <v>3.4889166406493914E-2</v>
      </c>
      <c r="CJ879" s="135">
        <f t="shared" ref="CJ879" si="17035">AB879/AB901</f>
        <v>4.7072718069849841E-2</v>
      </c>
      <c r="CK879" s="136">
        <f t="shared" ref="CK879" si="17036">AC879/AC901</f>
        <v>3.3195515623757652E-2</v>
      </c>
    </row>
    <row r="880" spans="1:89" ht="14.25" thickTop="1" thickBot="1" x14ac:dyDescent="0.25">
      <c r="A880" s="137" t="s">
        <v>19</v>
      </c>
      <c r="B880" s="189">
        <v>882</v>
      </c>
      <c r="C880" s="190">
        <v>365</v>
      </c>
      <c r="D880" s="191">
        <v>320</v>
      </c>
      <c r="E880" s="192">
        <v>187</v>
      </c>
      <c r="F880" s="189">
        <v>1180</v>
      </c>
      <c r="G880" s="193">
        <v>467</v>
      </c>
      <c r="H880" s="191">
        <v>1135</v>
      </c>
      <c r="I880" s="192">
        <v>657</v>
      </c>
      <c r="J880" s="189">
        <v>74</v>
      </c>
      <c r="K880" s="193">
        <v>207</v>
      </c>
      <c r="L880" s="191">
        <v>295</v>
      </c>
      <c r="M880" s="189">
        <v>695</v>
      </c>
      <c r="N880" s="194">
        <v>1096</v>
      </c>
      <c r="O880" s="195">
        <v>1216</v>
      </c>
      <c r="P880" s="189">
        <v>607</v>
      </c>
      <c r="Q880" s="193">
        <v>677</v>
      </c>
      <c r="R880" s="191">
        <v>683</v>
      </c>
      <c r="S880" s="192">
        <v>636</v>
      </c>
      <c r="T880" s="189">
        <v>104</v>
      </c>
      <c r="U880" s="193">
        <v>252</v>
      </c>
      <c r="V880" s="191">
        <v>294</v>
      </c>
      <c r="W880" s="192">
        <v>607</v>
      </c>
      <c r="X880" s="189">
        <v>571</v>
      </c>
      <c r="Y880" s="193">
        <v>372</v>
      </c>
      <c r="Z880" s="191">
        <v>869</v>
      </c>
      <c r="AA880" s="189">
        <v>877</v>
      </c>
      <c r="AB880" s="172">
        <f t="shared" si="16981"/>
        <v>8110</v>
      </c>
      <c r="AC880" s="173">
        <f t="shared" si="16982"/>
        <v>7215</v>
      </c>
      <c r="AE880" s="269" t="s">
        <v>13</v>
      </c>
      <c r="AF880" s="20">
        <f t="shared" ref="AF880:BG880" si="17037">SUM(AF877:AF879)</f>
        <v>1714</v>
      </c>
      <c r="AG880" s="21">
        <f t="shared" si="17037"/>
        <v>867</v>
      </c>
      <c r="AH880" s="20">
        <f t="shared" si="17037"/>
        <v>682</v>
      </c>
      <c r="AI880" s="21">
        <f t="shared" si="17037"/>
        <v>571</v>
      </c>
      <c r="AJ880" s="20">
        <f t="shared" si="17037"/>
        <v>2389</v>
      </c>
      <c r="AK880" s="21">
        <f t="shared" si="17037"/>
        <v>974</v>
      </c>
      <c r="AL880" s="20">
        <f t="shared" si="17037"/>
        <v>2255</v>
      </c>
      <c r="AM880" s="21">
        <f t="shared" si="17037"/>
        <v>1575</v>
      </c>
      <c r="AN880" s="20">
        <f t="shared" si="17037"/>
        <v>214</v>
      </c>
      <c r="AO880" s="21">
        <f t="shared" si="17037"/>
        <v>676</v>
      </c>
      <c r="AP880" s="20">
        <f t="shared" si="17037"/>
        <v>642</v>
      </c>
      <c r="AQ880" s="21">
        <f t="shared" si="17037"/>
        <v>1896</v>
      </c>
      <c r="AR880" s="20">
        <f t="shared" si="17037"/>
        <v>1989</v>
      </c>
      <c r="AS880" s="21">
        <f t="shared" si="17037"/>
        <v>3098</v>
      </c>
      <c r="AT880" s="20">
        <f t="shared" si="17037"/>
        <v>1370</v>
      </c>
      <c r="AU880" s="21">
        <f t="shared" si="17037"/>
        <v>1241</v>
      </c>
      <c r="AV880" s="20">
        <f t="shared" si="17037"/>
        <v>1724</v>
      </c>
      <c r="AW880" s="21">
        <f t="shared" si="17037"/>
        <v>1242</v>
      </c>
      <c r="AX880" s="20">
        <f t="shared" si="17037"/>
        <v>222</v>
      </c>
      <c r="AY880" s="21">
        <f t="shared" si="17037"/>
        <v>683</v>
      </c>
      <c r="AZ880" s="20">
        <f t="shared" si="17037"/>
        <v>739</v>
      </c>
      <c r="BA880" s="21">
        <f t="shared" si="17037"/>
        <v>1452</v>
      </c>
      <c r="BB880" s="20">
        <f t="shared" si="17037"/>
        <v>1063</v>
      </c>
      <c r="BC880" s="21">
        <f t="shared" si="17037"/>
        <v>1137</v>
      </c>
      <c r="BD880" s="20">
        <f t="shared" si="17037"/>
        <v>2053</v>
      </c>
      <c r="BE880" s="21">
        <f t="shared" si="17037"/>
        <v>1763</v>
      </c>
      <c r="BF880" s="174">
        <f t="shared" si="17037"/>
        <v>17056</v>
      </c>
      <c r="BG880" s="175">
        <f t="shared" si="17037"/>
        <v>17175</v>
      </c>
      <c r="BI880" s="137" t="s">
        <v>19</v>
      </c>
      <c r="BJ880" s="129">
        <f>B880/B901</f>
        <v>0.11686762952166424</v>
      </c>
      <c r="BK880" s="130">
        <f t="shared" ref="BK880" si="17038">C880/C901</f>
        <v>4.4989522987797362E-2</v>
      </c>
      <c r="BL880" s="131">
        <f t="shared" ref="BL880" si="17039">D880/D901</f>
        <v>8.9761570827489479E-2</v>
      </c>
      <c r="BM880" s="132">
        <f t="shared" ref="BM880" si="17040">E880/E901</f>
        <v>4.8458149779735685E-2</v>
      </c>
      <c r="BN880" s="129">
        <f t="shared" ref="BN880" si="17041">F880/F901</f>
        <v>0.11385565418757236</v>
      </c>
      <c r="BO880" s="130">
        <f t="shared" ref="BO880" si="17042">G880/G901</f>
        <v>0.05</v>
      </c>
      <c r="BP880" s="131">
        <f t="shared" ref="BP880" si="17043">H880/H901</f>
        <v>9.2066839714471119E-2</v>
      </c>
      <c r="BQ880" s="132">
        <f t="shared" ref="BQ880" si="17044">I880/I901</f>
        <v>4.9750113584734211E-2</v>
      </c>
      <c r="BR880" s="129">
        <f t="shared" ref="BR880" si="17045">J880/J901</f>
        <v>3.1786941580756012E-2</v>
      </c>
      <c r="BS880" s="130">
        <f t="shared" ref="BS880" si="17046">K880/K901</f>
        <v>8.6574654956085323E-2</v>
      </c>
      <c r="BT880" s="131">
        <f t="shared" ref="BT880" si="17047">L880/L901</f>
        <v>4.1212629226040791E-2</v>
      </c>
      <c r="BU880" s="129">
        <f t="shared" ref="BU880" si="17048">M880/M901</f>
        <v>0.10040450736781277</v>
      </c>
      <c r="BV880" s="133">
        <f t="shared" ref="BV880" si="17049">N880/N901</f>
        <v>7.6960887578119516E-2</v>
      </c>
      <c r="BW880" s="134">
        <f t="shared" ref="BW880" si="17050">O880/O901</f>
        <v>8.4856943475226793E-2</v>
      </c>
      <c r="BX880" s="129">
        <f t="shared" ref="BX880" si="17051">P880/P901</f>
        <v>8.3447896618091835E-2</v>
      </c>
      <c r="BY880" s="130">
        <f t="shared" ref="BY880" si="17052">Q880/Q901</f>
        <v>9.7074849440780042E-2</v>
      </c>
      <c r="BZ880" s="131">
        <f t="shared" ref="BZ880" si="17053">R880/R901</f>
        <v>7.8741065252478676E-2</v>
      </c>
      <c r="CA880" s="132">
        <f t="shared" ref="CA880" si="17054">S880/S901</f>
        <v>7.2561323445521964E-2</v>
      </c>
      <c r="CB880" s="129">
        <f t="shared" ref="CB880" si="17055">T880/T901</f>
        <v>5.3470437017994858E-2</v>
      </c>
      <c r="CC880" s="130">
        <f t="shared" ref="CC880" si="17056">U880/U901</f>
        <v>0.11853245531514581</v>
      </c>
      <c r="CD880" s="131">
        <f t="shared" ref="CD880" si="17057">V880/V901</f>
        <v>4.415077338939781E-2</v>
      </c>
      <c r="CE880" s="132">
        <f t="shared" ref="CE880" si="17058">W880/W901</f>
        <v>7.8504914640455253E-2</v>
      </c>
      <c r="CF880" s="129">
        <f t="shared" ref="CF880" si="17059">X880/X901</f>
        <v>8.7549831340079737E-2</v>
      </c>
      <c r="CG880" s="130">
        <f t="shared" ref="CG880" si="17060">Y880/Y901</f>
        <v>9.1942659416707859E-2</v>
      </c>
      <c r="CH880" s="131">
        <f t="shared" ref="CH880" si="17061">Z880/Z901</f>
        <v>7.1499094948165212E-2</v>
      </c>
      <c r="CI880" s="129">
        <f t="shared" ref="CI880" si="17062">AA880/AA901</f>
        <v>6.8451451763971272E-2</v>
      </c>
      <c r="CJ880" s="135">
        <f t="shared" ref="CJ880" si="17063">AB880/AB901</f>
        <v>8.0489087823420236E-2</v>
      </c>
      <c r="CK880" s="136">
        <f t="shared" ref="CK880" si="17064">AC880/AC901</f>
        <v>7.170827701359625E-2</v>
      </c>
    </row>
    <row r="881" spans="1:89" ht="13.5" thickTop="1" x14ac:dyDescent="0.2">
      <c r="A881" s="146" t="s">
        <v>20</v>
      </c>
      <c r="B881" s="196">
        <v>940</v>
      </c>
      <c r="C881" s="197">
        <v>459</v>
      </c>
      <c r="D881" s="198">
        <v>377</v>
      </c>
      <c r="E881" s="199">
        <v>330</v>
      </c>
      <c r="F881" s="196">
        <v>1286</v>
      </c>
      <c r="G881" s="200">
        <v>551</v>
      </c>
      <c r="H881" s="198">
        <v>1181</v>
      </c>
      <c r="I881" s="199">
        <v>808</v>
      </c>
      <c r="J881" s="196">
        <v>115</v>
      </c>
      <c r="K881" s="200">
        <v>383</v>
      </c>
      <c r="L881" s="198">
        <v>352</v>
      </c>
      <c r="M881" s="196">
        <v>1024</v>
      </c>
      <c r="N881" s="201">
        <v>1075</v>
      </c>
      <c r="O881" s="202">
        <v>1672</v>
      </c>
      <c r="P881" s="196">
        <v>749</v>
      </c>
      <c r="Q881" s="200">
        <v>692</v>
      </c>
      <c r="R881" s="198">
        <v>897</v>
      </c>
      <c r="S881" s="199">
        <v>675</v>
      </c>
      <c r="T881" s="196">
        <v>93</v>
      </c>
      <c r="U881" s="200">
        <v>397</v>
      </c>
      <c r="V881" s="198">
        <v>418</v>
      </c>
      <c r="W881" s="199">
        <v>731</v>
      </c>
      <c r="X881" s="196">
        <v>571</v>
      </c>
      <c r="Y881" s="200">
        <v>667</v>
      </c>
      <c r="Z881" s="198">
        <v>1069</v>
      </c>
      <c r="AA881" s="196">
        <v>975</v>
      </c>
      <c r="AB881" s="172">
        <f t="shared" si="16981"/>
        <v>9123</v>
      </c>
      <c r="AC881" s="173">
        <f t="shared" si="16982"/>
        <v>9364</v>
      </c>
      <c r="BI881" s="146" t="s">
        <v>20</v>
      </c>
      <c r="BJ881" s="129">
        <f>B881/B901</f>
        <v>0.12455280243805486</v>
      </c>
      <c r="BK881" s="130">
        <f t="shared" ref="BK881" si="17065">C881/C901</f>
        <v>5.6575865894243807E-2</v>
      </c>
      <c r="BL881" s="131">
        <f t="shared" ref="BL881" si="17066">D881/D901</f>
        <v>0.10575035063113604</v>
      </c>
      <c r="BM881" s="132">
        <f t="shared" ref="BM881" si="17067">E881/E901</f>
        <v>8.5514381964239439E-2</v>
      </c>
      <c r="BN881" s="129">
        <f t="shared" ref="BN881" si="17068">F881/F901</f>
        <v>0.12408336549594751</v>
      </c>
      <c r="BO881" s="130">
        <f t="shared" ref="BO881" si="17069">G881/G901</f>
        <v>5.8993576017130622E-2</v>
      </c>
      <c r="BP881" s="131">
        <f t="shared" ref="BP881" si="17070">H881/H901</f>
        <v>9.5798182998053219E-2</v>
      </c>
      <c r="BQ881" s="132">
        <f t="shared" ref="BQ881" si="17071">I881/I901</f>
        <v>6.1184310162047555E-2</v>
      </c>
      <c r="BR881" s="129">
        <f t="shared" ref="BR881" si="17072">J881/J901</f>
        <v>4.9398625429553263E-2</v>
      </c>
      <c r="BS881" s="130">
        <f t="shared" ref="BS881" si="17073">K881/K901</f>
        <v>0.1601840234211627</v>
      </c>
      <c r="BT881" s="131">
        <f t="shared" ref="BT881" si="17074">L881/L901</f>
        <v>4.9175747415479185E-2</v>
      </c>
      <c r="BU881" s="129">
        <f t="shared" ref="BU881" si="17075">M881/M901</f>
        <v>0.14793412308581336</v>
      </c>
      <c r="BV881" s="133">
        <f t="shared" ref="BV881" si="17076">N881/N901</f>
        <v>7.5486272031458468E-2</v>
      </c>
      <c r="BW881" s="134">
        <f t="shared" ref="BW881" si="17077">O881/O901</f>
        <v>0.11667829727843684</v>
      </c>
      <c r="BX881" s="129">
        <f t="shared" ref="BX881" si="17078">P881/P901</f>
        <v>0.10296948034094033</v>
      </c>
      <c r="BY881" s="130">
        <f t="shared" ref="BY881" si="17079">Q881/Q901</f>
        <v>9.9225695440206485E-2</v>
      </c>
      <c r="BZ881" s="131">
        <f t="shared" ref="BZ881" si="17080">R881/R901</f>
        <v>0.10341249711782338</v>
      </c>
      <c r="CA881" s="132">
        <f t="shared" ref="CA881" si="17081">S881/S901</f>
        <v>7.7010838562464351E-2</v>
      </c>
      <c r="CB881" s="129">
        <f t="shared" ref="CB881" si="17082">T881/T901</f>
        <v>4.7814910025706939E-2</v>
      </c>
      <c r="CC881" s="130">
        <f t="shared" ref="CC881" si="17083">U881/U901</f>
        <v>0.18673565380997179</v>
      </c>
      <c r="CD881" s="131">
        <f t="shared" ref="CD881" si="17084">V881/V901</f>
        <v>6.2772188016218658E-2</v>
      </c>
      <c r="CE881" s="132">
        <f t="shared" ref="CE881" si="17085">W881/W901</f>
        <v>9.4542162441800304E-2</v>
      </c>
      <c r="CF881" s="129">
        <f t="shared" ref="CF881" si="17086">X881/X901</f>
        <v>8.7549831340079737E-2</v>
      </c>
      <c r="CG881" s="130">
        <f t="shared" ref="CG881" si="17087">Y881/Y901</f>
        <v>0.16485417696490362</v>
      </c>
      <c r="CH881" s="131">
        <f t="shared" ref="CH881" si="17088">Z881/Z901</f>
        <v>8.7954582853381605E-2</v>
      </c>
      <c r="CI881" s="129">
        <f t="shared" ref="CI881" si="17089">AA881/AA901</f>
        <v>7.6100530752419612E-2</v>
      </c>
      <c r="CJ881" s="135">
        <f t="shared" ref="CJ881" si="17090">AB881/AB901</f>
        <v>9.0542780297541661E-2</v>
      </c>
      <c r="CK881" s="136">
        <f t="shared" ref="CK881" si="17091">AC881/AC901</f>
        <v>9.3066709072115769E-2</v>
      </c>
    </row>
    <row r="882" spans="1:89" ht="13.5" thickBot="1" x14ac:dyDescent="0.25">
      <c r="A882" s="137" t="s">
        <v>21</v>
      </c>
      <c r="B882" s="189">
        <v>774</v>
      </c>
      <c r="C882" s="190">
        <v>408</v>
      </c>
      <c r="D882" s="191">
        <v>305</v>
      </c>
      <c r="E882" s="192">
        <v>241</v>
      </c>
      <c r="F882" s="189">
        <v>1103</v>
      </c>
      <c r="G882" s="193">
        <v>423</v>
      </c>
      <c r="H882" s="191">
        <v>1074</v>
      </c>
      <c r="I882" s="192">
        <v>767</v>
      </c>
      <c r="J882" s="189">
        <v>99</v>
      </c>
      <c r="K882" s="193">
        <v>293</v>
      </c>
      <c r="L882" s="191">
        <v>290</v>
      </c>
      <c r="M882" s="189">
        <v>872</v>
      </c>
      <c r="N882" s="194">
        <v>914</v>
      </c>
      <c r="O882" s="195">
        <v>1426</v>
      </c>
      <c r="P882" s="189">
        <v>621</v>
      </c>
      <c r="Q882" s="193">
        <v>549</v>
      </c>
      <c r="R882" s="191">
        <v>827</v>
      </c>
      <c r="S882" s="192">
        <v>567</v>
      </c>
      <c r="T882" s="189">
        <v>129</v>
      </c>
      <c r="U882" s="193">
        <v>286</v>
      </c>
      <c r="V882" s="191">
        <v>321</v>
      </c>
      <c r="W882" s="192">
        <v>721</v>
      </c>
      <c r="X882" s="189">
        <v>492</v>
      </c>
      <c r="Y882" s="193">
        <v>470</v>
      </c>
      <c r="Z882" s="191">
        <v>984</v>
      </c>
      <c r="AA882" s="189">
        <v>788</v>
      </c>
      <c r="AB882" s="172">
        <f t="shared" si="16981"/>
        <v>7933</v>
      </c>
      <c r="AC882" s="173">
        <f t="shared" si="16982"/>
        <v>7811</v>
      </c>
      <c r="AE882" s="272" t="s">
        <v>85</v>
      </c>
      <c r="BI882" s="137" t="s">
        <v>21</v>
      </c>
      <c r="BJ882" s="129">
        <f>B882/B901</f>
        <v>0.10255730753941963</v>
      </c>
      <c r="BK882" s="130">
        <f t="shared" ref="BK882" si="17092">C882/C901</f>
        <v>5.0289658572661163E-2</v>
      </c>
      <c r="BL882" s="131">
        <f t="shared" ref="BL882" si="17093">D882/D901</f>
        <v>8.5553997194950909E-2</v>
      </c>
      <c r="BM882" s="132">
        <f t="shared" ref="BM882" si="17094">E882/E901</f>
        <v>6.2451412282974864E-2</v>
      </c>
      <c r="BN882" s="129">
        <f t="shared" ref="BN882" si="17095">F882/F901</f>
        <v>0.10642609031262061</v>
      </c>
      <c r="BO882" s="130">
        <f t="shared" ref="BO882" si="17096">G882/G901</f>
        <v>4.5289079229122058E-2</v>
      </c>
      <c r="BP882" s="131">
        <f t="shared" ref="BP882" si="17097">H882/H901</f>
        <v>8.711875405580792E-2</v>
      </c>
      <c r="BQ882" s="132">
        <f t="shared" ref="BQ882" si="17098">I882/I901</f>
        <v>5.8079660760260485E-2</v>
      </c>
      <c r="BR882" s="129">
        <f t="shared" ref="BR882" si="17099">J882/J901</f>
        <v>4.252577319587629E-2</v>
      </c>
      <c r="BS882" s="130">
        <f t="shared" ref="BS882" si="17100">K882/K901</f>
        <v>0.12254286909242995</v>
      </c>
      <c r="BT882" s="131">
        <f t="shared" ref="BT882" si="17101">L882/L901</f>
        <v>4.0514110086616373E-2</v>
      </c>
      <c r="BU882" s="129">
        <f t="shared" ref="BU882" si="17102">M882/M901</f>
        <v>0.12597515169026294</v>
      </c>
      <c r="BV882" s="133">
        <f t="shared" ref="BV882" si="17103">N882/N901</f>
        <v>6.418088617372375E-2</v>
      </c>
      <c r="BW882" s="134">
        <f t="shared" ref="BW882" si="17104">O882/O901</f>
        <v>9.9511514305652471E-2</v>
      </c>
      <c r="BX882" s="129">
        <f t="shared" ref="BX882" si="17105">P882/P901</f>
        <v>8.5372559802034648E-2</v>
      </c>
      <c r="BY882" s="130">
        <f t="shared" ref="BY882" si="17106">Q882/Q901</f>
        <v>7.8720963579007749E-2</v>
      </c>
      <c r="BZ882" s="131">
        <f t="shared" ref="BZ882" si="17107">R882/R901</f>
        <v>9.534240258243025E-2</v>
      </c>
      <c r="CA882" s="132">
        <f t="shared" ref="CA882" si="17108">S882/S901</f>
        <v>6.4689104392470054E-2</v>
      </c>
      <c r="CB882" s="129">
        <f t="shared" ref="CB882" si="17109">T882/T901</f>
        <v>6.6323907455012848E-2</v>
      </c>
      <c r="CC882" s="130">
        <f t="shared" ref="CC882" si="17110">U882/U901</f>
        <v>0.13452492944496708</v>
      </c>
      <c r="CD882" s="131">
        <f t="shared" ref="CD882" si="17111">V882/V901</f>
        <v>4.8205436251689444E-2</v>
      </c>
      <c r="CE882" s="132">
        <f t="shared" ref="CE882" si="17112">W882/W901</f>
        <v>9.3248836006207966E-2</v>
      </c>
      <c r="CF882" s="129">
        <f t="shared" ref="CF882" si="17113">X882/X901</f>
        <v>7.5436982520699178E-2</v>
      </c>
      <c r="CG882" s="130">
        <f t="shared" ref="CG882" si="17114">Y882/Y901</f>
        <v>0.11616411270390509</v>
      </c>
      <c r="CH882" s="131">
        <f t="shared" ref="CH882" si="17115">Z882/Z901</f>
        <v>8.0961000493664642E-2</v>
      </c>
      <c r="CI882" s="129">
        <f t="shared" ref="CI882" si="17116">AA882/AA901</f>
        <v>6.1504839213237593E-2</v>
      </c>
      <c r="CJ882" s="135">
        <f t="shared" ref="CJ882" si="17117">AB882/AB901</f>
        <v>7.8732420925177904E-2</v>
      </c>
      <c r="CK882" s="136">
        <f t="shared" ref="CK882" si="17118">AC882/AC901</f>
        <v>7.7631788184781739E-2</v>
      </c>
    </row>
    <row r="883" spans="1:89" ht="14.25" thickTop="1" thickBot="1" x14ac:dyDescent="0.25">
      <c r="A883" s="146" t="s">
        <v>22</v>
      </c>
      <c r="B883" s="196">
        <v>633</v>
      </c>
      <c r="C883" s="197">
        <v>590</v>
      </c>
      <c r="D883" s="198">
        <v>247</v>
      </c>
      <c r="E883" s="199">
        <v>241</v>
      </c>
      <c r="F883" s="196">
        <v>873</v>
      </c>
      <c r="G883" s="200">
        <v>391</v>
      </c>
      <c r="H883" s="198">
        <v>951</v>
      </c>
      <c r="I883" s="199">
        <v>766</v>
      </c>
      <c r="J883" s="196">
        <v>146</v>
      </c>
      <c r="K883" s="200">
        <v>337</v>
      </c>
      <c r="L883" s="198">
        <v>319</v>
      </c>
      <c r="M883" s="196">
        <v>880</v>
      </c>
      <c r="N883" s="201">
        <v>847</v>
      </c>
      <c r="O883" s="202">
        <v>1319</v>
      </c>
      <c r="P883" s="196">
        <v>504</v>
      </c>
      <c r="Q883" s="200">
        <v>445</v>
      </c>
      <c r="R883" s="198">
        <v>683</v>
      </c>
      <c r="S883" s="199">
        <v>569</v>
      </c>
      <c r="T883" s="196">
        <v>102</v>
      </c>
      <c r="U883" s="200">
        <v>193</v>
      </c>
      <c r="V883" s="198">
        <v>304</v>
      </c>
      <c r="W883" s="199">
        <v>754</v>
      </c>
      <c r="X883" s="196">
        <v>334</v>
      </c>
      <c r="Y883" s="200">
        <v>304</v>
      </c>
      <c r="Z883" s="198">
        <v>865</v>
      </c>
      <c r="AA883" s="196">
        <v>851</v>
      </c>
      <c r="AB883" s="172">
        <f t="shared" si="16981"/>
        <v>6808</v>
      </c>
      <c r="AC883" s="173">
        <f t="shared" si="16982"/>
        <v>7640</v>
      </c>
      <c r="AE883" s="298" t="s">
        <v>0</v>
      </c>
      <c r="AF883" s="292" t="s">
        <v>1</v>
      </c>
      <c r="AG883" s="293"/>
      <c r="AH883" s="292" t="s">
        <v>2</v>
      </c>
      <c r="AI883" s="293"/>
      <c r="AJ883" s="292" t="s">
        <v>3</v>
      </c>
      <c r="AK883" s="293"/>
      <c r="AL883" s="292" t="s">
        <v>4</v>
      </c>
      <c r="AM883" s="293"/>
      <c r="AN883" s="292" t="s">
        <v>5</v>
      </c>
      <c r="AO883" s="293"/>
      <c r="AP883" s="292" t="s">
        <v>6</v>
      </c>
      <c r="AQ883" s="293"/>
      <c r="AR883" s="292" t="s">
        <v>7</v>
      </c>
      <c r="AS883" s="293"/>
      <c r="AT883" s="292" t="s">
        <v>8</v>
      </c>
      <c r="AU883" s="293"/>
      <c r="AV883" s="292" t="s">
        <v>9</v>
      </c>
      <c r="AW883" s="293"/>
      <c r="AX883" s="292" t="s">
        <v>10</v>
      </c>
      <c r="AY883" s="293"/>
      <c r="AZ883" s="292" t="s">
        <v>11</v>
      </c>
      <c r="BA883" s="293"/>
      <c r="BB883" s="292" t="s">
        <v>12</v>
      </c>
      <c r="BC883" s="293"/>
      <c r="BD883" s="294" t="s">
        <v>40</v>
      </c>
      <c r="BE883" s="295"/>
      <c r="BF883" s="296" t="s">
        <v>41</v>
      </c>
      <c r="BG883" s="297"/>
      <c r="BI883" s="146" t="s">
        <v>22</v>
      </c>
      <c r="BJ883" s="129">
        <f>B883/B901</f>
        <v>8.3874387173711415E-2</v>
      </c>
      <c r="BK883" s="130">
        <f t="shared" ref="BK883" si="17119">C883/C901</f>
        <v>7.272279058301491E-2</v>
      </c>
      <c r="BL883" s="131">
        <f t="shared" ref="BL883" si="17120">D883/D901</f>
        <v>6.9284712482468438E-2</v>
      </c>
      <c r="BM883" s="132">
        <f t="shared" ref="BM883" si="17121">E883/E901</f>
        <v>6.2451412282974864E-2</v>
      </c>
      <c r="BN883" s="129">
        <f t="shared" ref="BN883" si="17122">F883/F901</f>
        <v>8.4233886530297189E-2</v>
      </c>
      <c r="BO883" s="130">
        <f t="shared" ref="BO883" si="17123">G883/G901</f>
        <v>4.1862955032119911E-2</v>
      </c>
      <c r="BP883" s="131">
        <f t="shared" ref="BP883" si="17124">H883/H901</f>
        <v>7.7141466580142759E-2</v>
      </c>
      <c r="BQ883" s="132">
        <f t="shared" ref="BQ883" si="17125">I883/I901</f>
        <v>5.8003937604119336E-2</v>
      </c>
      <c r="BR883" s="129">
        <f t="shared" ref="BR883" si="17126">J883/J901</f>
        <v>6.2714776632302405E-2</v>
      </c>
      <c r="BS883" s="130">
        <f t="shared" ref="BS883" si="17127">K883/K901</f>
        <v>0.14094521120869929</v>
      </c>
      <c r="BT883" s="131">
        <f t="shared" ref="BT883" si="17128">L883/L901</f>
        <v>4.4565521095278011E-2</v>
      </c>
      <c r="BU883" s="129">
        <f t="shared" ref="BU883" si="17129">M883/M901</f>
        <v>0.12713088702687084</v>
      </c>
      <c r="BV883" s="133">
        <f t="shared" ref="BV883" si="17130">N883/N901</f>
        <v>5.9476160381995644E-2</v>
      </c>
      <c r="BW883" s="134">
        <f t="shared" ref="BW883" si="17131">O883/O901</f>
        <v>9.2044661549197493E-2</v>
      </c>
      <c r="BX883" s="129">
        <f t="shared" ref="BX883" si="17132">P883/P901</f>
        <v>6.9287874621941165E-2</v>
      </c>
      <c r="BY883" s="130">
        <f t="shared" ref="BY883" si="17133">Q883/Q901</f>
        <v>6.3808431316317749E-2</v>
      </c>
      <c r="BZ883" s="131">
        <f t="shared" ref="BZ883" si="17134">R883/R901</f>
        <v>7.8741065252478676E-2</v>
      </c>
      <c r="CA883" s="132">
        <f t="shared" ref="CA883" si="17135">S883/S901</f>
        <v>6.4917284654877352E-2</v>
      </c>
      <c r="CB883" s="129">
        <f t="shared" ref="CB883" si="17136">T883/T901</f>
        <v>5.244215938303342E-2</v>
      </c>
      <c r="CC883" s="130">
        <f t="shared" ref="CC883" si="17137">U883/U901</f>
        <v>9.0780809031044213E-2</v>
      </c>
      <c r="CD883" s="131">
        <f t="shared" ref="CD883" si="17138">V883/V901</f>
        <v>4.5652500375431747E-2</v>
      </c>
      <c r="CE883" s="132">
        <f t="shared" ref="CE883" si="17139">W883/W901</f>
        <v>9.7516813243662695E-2</v>
      </c>
      <c r="CF883" s="129">
        <f t="shared" ref="CF883" si="17140">X883/X901</f>
        <v>5.1211284881938053E-2</v>
      </c>
      <c r="CG883" s="130">
        <f t="shared" ref="CG883" si="17141">Y883/Y901</f>
        <v>7.5135936727632233E-2</v>
      </c>
      <c r="CH883" s="131">
        <f t="shared" ref="CH883" si="17142">Z883/Z901</f>
        <v>7.1169985190060889E-2</v>
      </c>
      <c r="CI883" s="129">
        <f t="shared" ref="CI883" si="17143">AA883/AA901</f>
        <v>6.6422104277240088E-2</v>
      </c>
      <c r="CJ883" s="135">
        <f t="shared" ref="CJ883" si="17144">AB883/AB901</f>
        <v>6.7567165216010486E-2</v>
      </c>
      <c r="CK883" s="136">
        <f t="shared" ref="CK883" si="17145">AC883/AC901</f>
        <v>7.5932257295062422E-2</v>
      </c>
    </row>
    <row r="884" spans="1:89" ht="15" thickTop="1" thickBot="1" x14ac:dyDescent="0.3">
      <c r="A884" s="137" t="s">
        <v>23</v>
      </c>
      <c r="B884" s="189">
        <v>375</v>
      </c>
      <c r="C884" s="190">
        <v>338</v>
      </c>
      <c r="D884" s="191">
        <v>201</v>
      </c>
      <c r="E884" s="192">
        <v>168</v>
      </c>
      <c r="F884" s="189">
        <v>595</v>
      </c>
      <c r="G884" s="193">
        <v>304</v>
      </c>
      <c r="H884" s="191">
        <v>731</v>
      </c>
      <c r="I884" s="192">
        <v>619</v>
      </c>
      <c r="J884" s="189">
        <v>125</v>
      </c>
      <c r="K884" s="193">
        <v>186</v>
      </c>
      <c r="L884" s="191">
        <v>317</v>
      </c>
      <c r="M884" s="189">
        <v>472</v>
      </c>
      <c r="N884" s="194">
        <v>652</v>
      </c>
      <c r="O884" s="195">
        <v>801</v>
      </c>
      <c r="P884" s="189">
        <v>331</v>
      </c>
      <c r="Q884" s="193">
        <v>314</v>
      </c>
      <c r="R884" s="191">
        <v>586</v>
      </c>
      <c r="S884" s="192">
        <v>422</v>
      </c>
      <c r="T884" s="189">
        <v>97</v>
      </c>
      <c r="U884" s="193">
        <v>94</v>
      </c>
      <c r="V884" s="191">
        <v>295</v>
      </c>
      <c r="W884" s="192">
        <v>425</v>
      </c>
      <c r="X884" s="189">
        <v>254</v>
      </c>
      <c r="Y884" s="193">
        <v>214</v>
      </c>
      <c r="Z884" s="191">
        <v>709</v>
      </c>
      <c r="AA884" s="189">
        <v>725</v>
      </c>
      <c r="AB884" s="172">
        <f t="shared" si="16981"/>
        <v>5268</v>
      </c>
      <c r="AC884" s="173">
        <f t="shared" si="16982"/>
        <v>5082</v>
      </c>
      <c r="AE884" s="299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>B884/B901</f>
        <v>4.9688617993904866E-2</v>
      </c>
      <c r="BK884" s="130">
        <f t="shared" ref="BK884" si="17146">C884/C901</f>
        <v>4.1661530876371256E-2</v>
      </c>
      <c r="BL884" s="131">
        <f t="shared" ref="BL884" si="17147">D884/D901</f>
        <v>5.6381486676016827E-2</v>
      </c>
      <c r="BM884" s="132">
        <f t="shared" ref="BM884" si="17148">E884/E901</f>
        <v>4.3534594454521895E-2</v>
      </c>
      <c r="BN884" s="129">
        <f t="shared" ref="BN884" si="17149">F884/F901</f>
        <v>5.7410266306445384E-2</v>
      </c>
      <c r="BO884" s="130">
        <f t="shared" ref="BO884" si="17150">G884/G901</f>
        <v>3.2548179871520345E-2</v>
      </c>
      <c r="BP884" s="131">
        <f t="shared" ref="BP884" si="17151">H884/H901</f>
        <v>5.9295911745619725E-2</v>
      </c>
      <c r="BQ884" s="132">
        <f t="shared" ref="BQ884" si="17152">I884/I901</f>
        <v>4.6872633651370586E-2</v>
      </c>
      <c r="BR884" s="129">
        <f t="shared" ref="BR884" si="17153">J884/J901</f>
        <v>5.3694158075601371E-2</v>
      </c>
      <c r="BS884" s="130">
        <f t="shared" ref="BS884" si="17154">K884/K901</f>
        <v>7.779171894604768E-2</v>
      </c>
      <c r="BT884" s="131">
        <f t="shared" ref="BT884" si="17155">L884/L901</f>
        <v>4.4286113439508244E-2</v>
      </c>
      <c r="BU884" s="129">
        <f t="shared" ref="BU884" si="17156">M884/M901</f>
        <v>6.8188384859867085E-2</v>
      </c>
      <c r="BV884" s="133">
        <f t="shared" ref="BV884" si="17157">N884/N901</f>
        <v>4.5783301734428759E-2</v>
      </c>
      <c r="BW884" s="134">
        <f t="shared" ref="BW884" si="17158">O884/O901</f>
        <v>5.5896720167480811E-2</v>
      </c>
      <c r="BX884" s="129">
        <f t="shared" ref="BX884" si="17159">P884/P901</f>
        <v>4.5504536706076439E-2</v>
      </c>
      <c r="BY884" s="130">
        <f t="shared" ref="BY884" si="17160">Q884/Q901</f>
        <v>4.5024376254660166E-2</v>
      </c>
      <c r="BZ884" s="131">
        <f t="shared" ref="BZ884" si="17161">R884/R901</f>
        <v>6.7558219967719615E-2</v>
      </c>
      <c r="CA884" s="132">
        <f t="shared" ref="CA884" si="17162">S884/S901</f>
        <v>4.8146035367940675E-2</v>
      </c>
      <c r="CB884" s="129">
        <f t="shared" ref="CB884" si="17163">T884/T901</f>
        <v>4.9871465295629823E-2</v>
      </c>
      <c r="CC884" s="130">
        <f t="shared" ref="CC884" si="17164">U884/U901</f>
        <v>4.4214487300094071E-2</v>
      </c>
      <c r="CD884" s="131">
        <f t="shared" ref="CD884" si="17165">V884/V901</f>
        <v>4.4300946088001204E-2</v>
      </c>
      <c r="CE884" s="132">
        <f t="shared" ref="CE884" si="17166">W884/W901</f>
        <v>5.4966373512674596E-2</v>
      </c>
      <c r="CF884" s="129">
        <f t="shared" ref="CF884" si="17167">X884/X901</f>
        <v>3.8945108862312172E-2</v>
      </c>
      <c r="CG884" s="130">
        <f t="shared" ref="CG884" si="17168">Y884/Y901</f>
        <v>5.2891744933267426E-2</v>
      </c>
      <c r="CH884" s="131">
        <f t="shared" ref="CH884" si="17169">Z884/Z901</f>
        <v>5.8334704623992102E-2</v>
      </c>
      <c r="CI884" s="129">
        <f t="shared" ref="CI884" si="17170">AA884/AA901</f>
        <v>5.6587574149235091E-2</v>
      </c>
      <c r="CJ884" s="135">
        <f t="shared" ref="CJ884" si="17171">AB884/AB901</f>
        <v>5.2283170734127971E-2</v>
      </c>
      <c r="CK884" s="136">
        <f t="shared" ref="CK884" si="17172">AC884/AC901</f>
        <v>5.0508865389202511E-2</v>
      </c>
    </row>
    <row r="885" spans="1:89" ht="13.5" thickTop="1" x14ac:dyDescent="0.2">
      <c r="A885" s="146" t="s">
        <v>24</v>
      </c>
      <c r="B885" s="203">
        <v>313</v>
      </c>
      <c r="C885" s="197">
        <v>398</v>
      </c>
      <c r="D885" s="198">
        <v>186</v>
      </c>
      <c r="E885" s="199">
        <v>280</v>
      </c>
      <c r="F885" s="196">
        <v>448</v>
      </c>
      <c r="G885" s="200">
        <v>342</v>
      </c>
      <c r="H885" s="198">
        <v>652</v>
      </c>
      <c r="I885" s="199">
        <v>692</v>
      </c>
      <c r="J885" s="196">
        <v>135</v>
      </c>
      <c r="K885" s="200">
        <v>135</v>
      </c>
      <c r="L885" s="198">
        <v>342</v>
      </c>
      <c r="M885" s="196">
        <v>384</v>
      </c>
      <c r="N885" s="201">
        <v>598</v>
      </c>
      <c r="O885" s="204">
        <v>675</v>
      </c>
      <c r="P885" s="196">
        <v>279</v>
      </c>
      <c r="Q885" s="200">
        <v>256</v>
      </c>
      <c r="R885" s="198">
        <v>476</v>
      </c>
      <c r="S885" s="199">
        <v>405</v>
      </c>
      <c r="T885" s="196">
        <v>85</v>
      </c>
      <c r="U885" s="200">
        <v>112</v>
      </c>
      <c r="V885" s="198">
        <v>273</v>
      </c>
      <c r="W885" s="205">
        <v>425</v>
      </c>
      <c r="X885" s="196">
        <v>269</v>
      </c>
      <c r="Y885" s="200">
        <v>166</v>
      </c>
      <c r="Z885" s="198">
        <v>643</v>
      </c>
      <c r="AA885" s="196">
        <v>847</v>
      </c>
      <c r="AB885" s="172">
        <f t="shared" si="16981"/>
        <v>4699</v>
      </c>
      <c r="AC885" s="173">
        <f t="shared" si="16982"/>
        <v>5117</v>
      </c>
      <c r="AE885" s="275" t="str">
        <f>$AE$17</f>
        <v>17:00 - 17:59</v>
      </c>
      <c r="AF885" s="126">
        <f t="shared" ref="AF885:AU887" si="17173">SUMIF($A$9:$A$32,$AE885,B$877:B$900)</f>
        <v>424</v>
      </c>
      <c r="AG885" s="186">
        <f t="shared" si="17173"/>
        <v>1058</v>
      </c>
      <c r="AH885" s="127">
        <f t="shared" si="17173"/>
        <v>281</v>
      </c>
      <c r="AI885" s="180">
        <f t="shared" si="17173"/>
        <v>353</v>
      </c>
      <c r="AJ885" s="126">
        <f t="shared" si="17173"/>
        <v>553</v>
      </c>
      <c r="AK885" s="128">
        <f t="shared" si="17173"/>
        <v>1339</v>
      </c>
      <c r="AL885" s="127">
        <f t="shared" si="17173"/>
        <v>944</v>
      </c>
      <c r="AM885" s="180">
        <f t="shared" si="17173"/>
        <v>1575</v>
      </c>
      <c r="AN885" s="126">
        <f t="shared" si="17173"/>
        <v>348</v>
      </c>
      <c r="AO885" s="128">
        <f t="shared" si="17173"/>
        <v>82</v>
      </c>
      <c r="AP885" s="127">
        <f t="shared" si="17173"/>
        <v>949</v>
      </c>
      <c r="AQ885" s="126">
        <f t="shared" si="17173"/>
        <v>233</v>
      </c>
      <c r="AR885" s="179">
        <f t="shared" si="17173"/>
        <v>1576</v>
      </c>
      <c r="AS885" s="181">
        <f t="shared" si="17173"/>
        <v>982</v>
      </c>
      <c r="AT885" s="126">
        <f t="shared" si="17173"/>
        <v>741</v>
      </c>
      <c r="AU885" s="128">
        <f t="shared" si="17173"/>
        <v>618</v>
      </c>
      <c r="AV885" s="127">
        <f t="shared" ref="AP885:BE887" si="17174">SUMIF($A$9:$A$32,$AE885,R$877:R$900)</f>
        <v>663</v>
      </c>
      <c r="AW885" s="180">
        <f t="shared" si="17174"/>
        <v>853</v>
      </c>
      <c r="AX885" s="126">
        <f t="shared" si="17174"/>
        <v>290</v>
      </c>
      <c r="AY885" s="128">
        <f t="shared" si="17174"/>
        <v>53</v>
      </c>
      <c r="AZ885" s="127">
        <f t="shared" si="17174"/>
        <v>753</v>
      </c>
      <c r="BA885" s="180">
        <f t="shared" si="17174"/>
        <v>535</v>
      </c>
      <c r="BB885" s="126">
        <f t="shared" si="17174"/>
        <v>893</v>
      </c>
      <c r="BC885" s="128">
        <f t="shared" si="17174"/>
        <v>190</v>
      </c>
      <c r="BD885" s="184">
        <f t="shared" si="17174"/>
        <v>986</v>
      </c>
      <c r="BE885" s="185">
        <f t="shared" si="17174"/>
        <v>1045</v>
      </c>
      <c r="BF885" s="170">
        <f>AF885+AH885+AJ885+AL885+AN885+AP885+AR885+AT885+AV885+AX885+AZ885+BB885+BD885</f>
        <v>9401</v>
      </c>
      <c r="BG885" s="171">
        <f>AG885+AI885+AK885+AM885+AO885+AQ885+AS885+AU885+AW885+AY885+BA885+BC885+BE885</f>
        <v>8916</v>
      </c>
      <c r="BI885" s="146" t="s">
        <v>24</v>
      </c>
      <c r="BJ885" s="129">
        <f>B885/B901</f>
        <v>4.1473433152245928E-2</v>
      </c>
      <c r="BK885" s="130">
        <f t="shared" ref="BK885" si="17175">C885/C901</f>
        <v>4.9057068901762604E-2</v>
      </c>
      <c r="BL885" s="131">
        <f t="shared" ref="BL885" si="17176">D885/D901</f>
        <v>5.2173913043478258E-2</v>
      </c>
      <c r="BM885" s="132">
        <f t="shared" ref="BM885" si="17177">E885/E901</f>
        <v>7.2557657424203156E-2</v>
      </c>
      <c r="BN885" s="129">
        <f t="shared" ref="BN885" si="17178">F885/F901</f>
        <v>4.3226553454264766E-2</v>
      </c>
      <c r="BO885" s="130">
        <f t="shared" ref="BO885" si="17179">G885/G901</f>
        <v>3.6616702355460384E-2</v>
      </c>
      <c r="BP885" s="131">
        <f t="shared" ref="BP885" si="17180">H885/H901</f>
        <v>5.2887735236859183E-2</v>
      </c>
      <c r="BQ885" s="132">
        <f t="shared" ref="BQ885" si="17181">I885/I901</f>
        <v>5.2400424049674391E-2</v>
      </c>
      <c r="BR885" s="129">
        <f t="shared" ref="BR885" si="17182">J885/J901</f>
        <v>5.7989690721649487E-2</v>
      </c>
      <c r="BS885" s="130">
        <f t="shared" ref="BS885" si="17183">K885/K901</f>
        <v>5.6461731493099125E-2</v>
      </c>
      <c r="BT885" s="131">
        <f t="shared" ref="BT885" si="17184">L885/L901</f>
        <v>4.7778709136630342E-2</v>
      </c>
      <c r="BU885" s="129">
        <f t="shared" ref="BU885" si="17185">M885/M901</f>
        <v>5.5475296157180005E-2</v>
      </c>
      <c r="BV885" s="133">
        <f t="shared" ref="BV885" si="17186">N885/N901</f>
        <v>4.1991433185871778E-2</v>
      </c>
      <c r="BW885" s="134">
        <f t="shared" ref="BW885" si="17187">O885/O901</f>
        <v>4.7103977669225403E-2</v>
      </c>
      <c r="BX885" s="129">
        <f t="shared" ref="BX885" si="17188">P885/P901</f>
        <v>3.8355787737145999E-2</v>
      </c>
      <c r="BY885" s="130">
        <f t="shared" ref="BY885" si="17189">Q885/Q901</f>
        <v>3.6707771723544592E-2</v>
      </c>
      <c r="BZ885" s="131">
        <f t="shared" ref="BZ885" si="17190">R885/R901</f>
        <v>5.4876642840673277E-2</v>
      </c>
      <c r="CA885" s="132">
        <f t="shared" ref="CA885" si="17191">S885/S901</f>
        <v>4.6206503137478608E-2</v>
      </c>
      <c r="CB885" s="129">
        <f t="shared" ref="CB885" si="17192">T885/T901</f>
        <v>4.3701799485861184E-2</v>
      </c>
      <c r="CC885" s="130">
        <f t="shared" ref="CC885" si="17193">U885/U901</f>
        <v>5.268109125117592E-2</v>
      </c>
      <c r="CD885" s="131">
        <f t="shared" ref="CD885" si="17194">V885/V901</f>
        <v>4.0997146718726535E-2</v>
      </c>
      <c r="CE885" s="132">
        <f t="shared" ref="CE885" si="17195">W885/W901</f>
        <v>5.4966373512674596E-2</v>
      </c>
      <c r="CF885" s="129">
        <f t="shared" ref="CF885" si="17196">X885/X901</f>
        <v>4.1245016865992024E-2</v>
      </c>
      <c r="CG885" s="130">
        <f t="shared" ref="CG885" si="17197">Y885/Y901</f>
        <v>4.1028175976272861E-2</v>
      </c>
      <c r="CH885" s="131">
        <f t="shared" ref="CH885" si="17198">Z885/Z901</f>
        <v>5.290439361527069E-2</v>
      </c>
      <c r="CI885" s="129">
        <f t="shared" ref="CI885" si="17199">AA885/AA901</f>
        <v>6.610989697158913E-2</v>
      </c>
      <c r="CJ885" s="135">
        <f t="shared" ref="CJ885" si="17200">AB885/AB901</f>
        <v>4.6636032513224623E-2</v>
      </c>
      <c r="CK885" s="136">
        <f t="shared" ref="CK885" si="17201">AC885/AC901</f>
        <v>5.0856722588852668E-2</v>
      </c>
    </row>
    <row r="886" spans="1:89" x14ac:dyDescent="0.2">
      <c r="A886" s="137" t="s">
        <v>25</v>
      </c>
      <c r="B886" s="206">
        <v>302</v>
      </c>
      <c r="C886" s="190">
        <v>370</v>
      </c>
      <c r="D886" s="191">
        <v>154</v>
      </c>
      <c r="E886" s="192">
        <v>232</v>
      </c>
      <c r="F886" s="189">
        <v>433</v>
      </c>
      <c r="G886" s="193">
        <v>325</v>
      </c>
      <c r="H886" s="191">
        <v>604</v>
      </c>
      <c r="I886" s="192">
        <v>582</v>
      </c>
      <c r="J886" s="189">
        <v>114</v>
      </c>
      <c r="K886" s="190">
        <v>125</v>
      </c>
      <c r="L886" s="191">
        <v>335</v>
      </c>
      <c r="M886" s="189">
        <v>309</v>
      </c>
      <c r="N886" s="194">
        <v>601</v>
      </c>
      <c r="O886" s="207">
        <v>628</v>
      </c>
      <c r="P886" s="189">
        <v>242</v>
      </c>
      <c r="Q886" s="190">
        <v>225</v>
      </c>
      <c r="R886" s="191">
        <v>432</v>
      </c>
      <c r="S886" s="192">
        <v>449</v>
      </c>
      <c r="T886" s="198">
        <v>69</v>
      </c>
      <c r="U886" s="189">
        <v>95</v>
      </c>
      <c r="V886" s="191">
        <v>270</v>
      </c>
      <c r="W886" s="208">
        <v>367</v>
      </c>
      <c r="X886" s="189">
        <v>211</v>
      </c>
      <c r="Y886" s="193">
        <v>169</v>
      </c>
      <c r="Z886" s="191">
        <v>646</v>
      </c>
      <c r="AA886" s="189">
        <v>729</v>
      </c>
      <c r="AB886" s="172">
        <f t="shared" si="16981"/>
        <v>4413</v>
      </c>
      <c r="AC886" s="173">
        <f t="shared" si="16982"/>
        <v>4605</v>
      </c>
      <c r="AE886" s="277" t="str">
        <f>$AE$18</f>
        <v>18:00 - 18:59</v>
      </c>
      <c r="AF886" s="126">
        <f t="shared" si="17173"/>
        <v>558</v>
      </c>
      <c r="AG886" s="190">
        <f t="shared" si="17173"/>
        <v>1043</v>
      </c>
      <c r="AH886" s="191">
        <f t="shared" si="17173"/>
        <v>213</v>
      </c>
      <c r="AI886" s="192">
        <f t="shared" si="17173"/>
        <v>352</v>
      </c>
      <c r="AJ886" s="278">
        <f t="shared" si="17173"/>
        <v>448</v>
      </c>
      <c r="AK886" s="193">
        <f t="shared" si="17173"/>
        <v>1258</v>
      </c>
      <c r="AL886" s="191">
        <f t="shared" si="17173"/>
        <v>789</v>
      </c>
      <c r="AM886" s="192">
        <f t="shared" si="17173"/>
        <v>1365</v>
      </c>
      <c r="AN886" s="278">
        <f t="shared" si="17173"/>
        <v>247</v>
      </c>
      <c r="AO886" s="193">
        <f t="shared" si="17173"/>
        <v>100</v>
      </c>
      <c r="AP886" s="191">
        <f t="shared" si="17174"/>
        <v>930</v>
      </c>
      <c r="AQ886" s="278">
        <f t="shared" si="17174"/>
        <v>239</v>
      </c>
      <c r="AR886" s="194">
        <f t="shared" si="17174"/>
        <v>1355</v>
      </c>
      <c r="AS886" s="195">
        <f t="shared" si="17174"/>
        <v>865</v>
      </c>
      <c r="AT886" s="278">
        <f t="shared" si="17174"/>
        <v>540</v>
      </c>
      <c r="AU886" s="193">
        <f t="shared" si="17174"/>
        <v>622</v>
      </c>
      <c r="AV886" s="191">
        <f t="shared" si="17174"/>
        <v>514</v>
      </c>
      <c r="AW886" s="192">
        <f t="shared" si="17174"/>
        <v>797</v>
      </c>
      <c r="AX886" s="278">
        <f t="shared" si="17174"/>
        <v>164</v>
      </c>
      <c r="AY886" s="193">
        <f t="shared" si="17174"/>
        <v>47</v>
      </c>
      <c r="AZ886" s="191">
        <f t="shared" si="17174"/>
        <v>848</v>
      </c>
      <c r="BA886" s="192">
        <f t="shared" si="17174"/>
        <v>456</v>
      </c>
      <c r="BB886" s="278">
        <f t="shared" si="17174"/>
        <v>640</v>
      </c>
      <c r="BC886" s="193">
        <f t="shared" si="17174"/>
        <v>222</v>
      </c>
      <c r="BD886" s="191">
        <f t="shared" si="17174"/>
        <v>767</v>
      </c>
      <c r="BE886" s="278">
        <f t="shared" si="17174"/>
        <v>1018</v>
      </c>
      <c r="BF886" s="172">
        <f>SUM(AF886,AH886,AJ886,AL886,AN886,AP886,AR886,AT886,AV886,AX886,AZ886,BB886,BD886)</f>
        <v>8013</v>
      </c>
      <c r="BG886" s="173">
        <f>SUM(AG886,AI886,AK886,AM886,AO886,AQ886,AS886,AU886,AW886,AY886,BA886,BC886,BE886)</f>
        <v>8384</v>
      </c>
      <c r="BI886" s="137" t="s">
        <v>25</v>
      </c>
      <c r="BJ886" s="129">
        <f>B886/B901</f>
        <v>4.0015900357758052E-2</v>
      </c>
      <c r="BK886" s="130">
        <f t="shared" ref="BK886" si="17202">C886/C901</f>
        <v>4.5605817823246644E-2</v>
      </c>
      <c r="BL886" s="131">
        <f t="shared" ref="BL886" si="17203">D886/D901</f>
        <v>4.3197755960729313E-2</v>
      </c>
      <c r="BM886" s="132">
        <f t="shared" ref="BM886" si="17204">E886/E901</f>
        <v>6.0119201865768336E-2</v>
      </c>
      <c r="BN886" s="129">
        <f t="shared" ref="BN886" si="17205">F886/F901</f>
        <v>4.1779235816287147E-2</v>
      </c>
      <c r="BO886" s="130">
        <f t="shared" ref="BO886" si="17206">G886/G901</f>
        <v>3.4796573875802997E-2</v>
      </c>
      <c r="BP886" s="131">
        <f t="shared" ref="BP886" si="17207">H886/H901</f>
        <v>4.8994159636599609E-2</v>
      </c>
      <c r="BQ886" s="132">
        <f t="shared" ref="BQ886" si="17208">I886/I901</f>
        <v>4.4070876874148117E-2</v>
      </c>
      <c r="BR886" s="129">
        <f t="shared" ref="BR886" si="17209">J886/J901</f>
        <v>4.8969072164948453E-2</v>
      </c>
      <c r="BS886" s="130">
        <f t="shared" ref="BS886" si="17210">K886/K901</f>
        <v>5.2279381012128819E-2</v>
      </c>
      <c r="BT886" s="131">
        <f t="shared" ref="BT886" si="17211">L886/L901</f>
        <v>4.6800782341436156E-2</v>
      </c>
      <c r="BU886" s="129">
        <f t="shared" ref="BU886" si="17212">M886/M901</f>
        <v>4.4640277376480783E-2</v>
      </c>
      <c r="BV886" s="133">
        <f t="shared" ref="BV886" si="17213">N886/N901</f>
        <v>4.2202092549680499E-2</v>
      </c>
      <c r="BW886" s="134">
        <f t="shared" ref="BW886" si="17214">O886/O901</f>
        <v>4.3824145150034889E-2</v>
      </c>
      <c r="BX886" s="129">
        <f t="shared" ref="BX886" si="17215">P886/P901</f>
        <v>3.3269177893868573E-2</v>
      </c>
      <c r="BY886" s="130">
        <f t="shared" ref="BY886" si="17216">Q886/Q901</f>
        <v>3.2262689991396615E-2</v>
      </c>
      <c r="BZ886" s="131">
        <f t="shared" ref="BZ886" si="17217">R886/R901</f>
        <v>4.9804011989854735E-2</v>
      </c>
      <c r="CA886" s="132">
        <f t="shared" ref="CA886" si="17218">S886/S901</f>
        <v>5.1226468910439249E-2</v>
      </c>
      <c r="CB886" s="129">
        <f t="shared" ref="CB886" si="17219">T886/T901</f>
        <v>3.5475578406169668E-2</v>
      </c>
      <c r="CC886" s="130">
        <f t="shared" ref="CC886" si="17220">U886/U901</f>
        <v>4.4684854186265284E-2</v>
      </c>
      <c r="CD886" s="131">
        <f t="shared" ref="CD886" si="17221">V886/V901</f>
        <v>4.0546628622916352E-2</v>
      </c>
      <c r="CE886" s="132">
        <f t="shared" ref="CE886" si="17222">W886/W901</f>
        <v>4.746508018623901E-2</v>
      </c>
      <c r="CF886" s="129">
        <f t="shared" ref="CF886" si="17223">X886/X901</f>
        <v>3.2352039251763262E-2</v>
      </c>
      <c r="CG886" s="130">
        <f t="shared" ref="CG886" si="17224">Y886/Y901</f>
        <v>4.1769649036085023E-2</v>
      </c>
      <c r="CH886" s="131">
        <f t="shared" ref="CH886" si="17225">Z886/Z901</f>
        <v>5.3151225933848939E-2</v>
      </c>
      <c r="CI886" s="129">
        <f t="shared" ref="CI886" si="17226">AA886/AA901</f>
        <v>5.6899781454886042E-2</v>
      </c>
      <c r="CJ886" s="135">
        <f t="shared" ref="CJ886" si="17227">AB886/AB901</f>
        <v>4.3797576395160728E-2</v>
      </c>
      <c r="CK886" s="136">
        <f t="shared" ref="CK886" si="17228">AC886/AC901</f>
        <v>4.5768068696827542E-2</v>
      </c>
    </row>
    <row r="887" spans="1:89" ht="13.5" thickBot="1" x14ac:dyDescent="0.25">
      <c r="A887" s="146" t="s">
        <v>26</v>
      </c>
      <c r="B887" s="203">
        <v>303</v>
      </c>
      <c r="C887" s="197">
        <v>338</v>
      </c>
      <c r="D887" s="198">
        <v>175</v>
      </c>
      <c r="E887" s="199">
        <v>196</v>
      </c>
      <c r="F887" s="196">
        <v>348</v>
      </c>
      <c r="G887" s="200">
        <v>308</v>
      </c>
      <c r="H887" s="198">
        <v>534</v>
      </c>
      <c r="I887" s="199">
        <v>573</v>
      </c>
      <c r="J887" s="196">
        <v>90</v>
      </c>
      <c r="K887" s="197">
        <v>83</v>
      </c>
      <c r="L887" s="198">
        <v>306</v>
      </c>
      <c r="M887" s="196">
        <v>281</v>
      </c>
      <c r="N887" s="201">
        <v>594</v>
      </c>
      <c r="O887" s="204">
        <v>530</v>
      </c>
      <c r="P887" s="196">
        <v>312</v>
      </c>
      <c r="Q887" s="197">
        <v>224</v>
      </c>
      <c r="R887" s="198">
        <v>409</v>
      </c>
      <c r="S887" s="199">
        <v>375</v>
      </c>
      <c r="T887" s="196">
        <v>98</v>
      </c>
      <c r="U887" s="200">
        <v>91</v>
      </c>
      <c r="V887" s="198">
        <v>276</v>
      </c>
      <c r="W887" s="205">
        <v>371</v>
      </c>
      <c r="X887" s="196">
        <v>195</v>
      </c>
      <c r="Y887" s="200">
        <v>119</v>
      </c>
      <c r="Z887" s="198">
        <v>678</v>
      </c>
      <c r="AA887" s="196">
        <v>648</v>
      </c>
      <c r="AB887" s="172">
        <f t="shared" si="16981"/>
        <v>4318</v>
      </c>
      <c r="AC887" s="173">
        <f t="shared" si="16982"/>
        <v>4137</v>
      </c>
      <c r="AE887" s="275">
        <f>$AE$19</f>
        <v>0</v>
      </c>
      <c r="AF887" s="126">
        <f t="shared" si="17173"/>
        <v>0</v>
      </c>
      <c r="AG887" s="197">
        <f t="shared" si="17173"/>
        <v>0</v>
      </c>
      <c r="AH887" s="198">
        <f t="shared" si="17173"/>
        <v>0</v>
      </c>
      <c r="AI887" s="199">
        <f t="shared" si="17173"/>
        <v>0</v>
      </c>
      <c r="AJ887" s="196">
        <f t="shared" si="17173"/>
        <v>0</v>
      </c>
      <c r="AK887" s="200">
        <f t="shared" si="17173"/>
        <v>0</v>
      </c>
      <c r="AL887" s="198">
        <f t="shared" si="17173"/>
        <v>0</v>
      </c>
      <c r="AM887" s="199">
        <f t="shared" si="17173"/>
        <v>0</v>
      </c>
      <c r="AN887" s="196">
        <f t="shared" si="17173"/>
        <v>0</v>
      </c>
      <c r="AO887" s="200">
        <f t="shared" si="17173"/>
        <v>0</v>
      </c>
      <c r="AP887" s="198">
        <f t="shared" si="17174"/>
        <v>0</v>
      </c>
      <c r="AQ887" s="196">
        <f t="shared" si="17174"/>
        <v>0</v>
      </c>
      <c r="AR887" s="201">
        <f t="shared" si="17174"/>
        <v>0</v>
      </c>
      <c r="AS887" s="202">
        <f t="shared" si="17174"/>
        <v>0</v>
      </c>
      <c r="AT887" s="196">
        <f t="shared" si="17174"/>
        <v>0</v>
      </c>
      <c r="AU887" s="200">
        <f t="shared" si="17174"/>
        <v>0</v>
      </c>
      <c r="AV887" s="198">
        <f t="shared" si="17174"/>
        <v>0</v>
      </c>
      <c r="AW887" s="199">
        <f t="shared" si="17174"/>
        <v>0</v>
      </c>
      <c r="AX887" s="196">
        <f t="shared" si="17174"/>
        <v>0</v>
      </c>
      <c r="AY887" s="200">
        <f t="shared" si="17174"/>
        <v>0</v>
      </c>
      <c r="AZ887" s="198">
        <f t="shared" si="17174"/>
        <v>0</v>
      </c>
      <c r="BA887" s="199">
        <f t="shared" si="17174"/>
        <v>0</v>
      </c>
      <c r="BB887" s="196">
        <f t="shared" si="17174"/>
        <v>0</v>
      </c>
      <c r="BC887" s="200">
        <f t="shared" si="17174"/>
        <v>0</v>
      </c>
      <c r="BD887" s="198">
        <f t="shared" si="17174"/>
        <v>0</v>
      </c>
      <c r="BE887" s="196">
        <f t="shared" si="17174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>B887/B901</f>
        <v>4.0148403339075128E-2</v>
      </c>
      <c r="BK887" s="130">
        <f t="shared" ref="BK887" si="17229">C887/C901</f>
        <v>4.1661530876371256E-2</v>
      </c>
      <c r="BL887" s="131">
        <f t="shared" ref="BL887" si="17230">D887/D901</f>
        <v>4.9088359046283309E-2</v>
      </c>
      <c r="BM887" s="132">
        <f t="shared" ref="BM887" si="17231">E887/E901</f>
        <v>5.0790360196942212E-2</v>
      </c>
      <c r="BN887" s="129">
        <f t="shared" ref="BN887" si="17232">F887/F901</f>
        <v>3.3577769201080666E-2</v>
      </c>
      <c r="BO887" s="130">
        <f t="shared" ref="BO887" si="17233">G887/G901</f>
        <v>3.2976445396145609E-2</v>
      </c>
      <c r="BP887" s="131">
        <f t="shared" ref="BP887" si="17234">H887/H901</f>
        <v>4.3316028552887735E-2</v>
      </c>
      <c r="BQ887" s="132">
        <f t="shared" ref="BQ887" si="17235">I887/I901</f>
        <v>4.3389368468877781E-2</v>
      </c>
      <c r="BR887" s="129">
        <f t="shared" ref="BR887" si="17236">J887/J901</f>
        <v>3.8659793814432991E-2</v>
      </c>
      <c r="BS887" s="130">
        <f t="shared" ref="BS887" si="17237">K887/K901</f>
        <v>3.4713508992053534E-2</v>
      </c>
      <c r="BT887" s="131">
        <f t="shared" ref="BT887" si="17238">L887/L901</f>
        <v>4.2749371332774518E-2</v>
      </c>
      <c r="BU887" s="129">
        <f t="shared" ref="BU887" si="17239">M887/M901</f>
        <v>4.059520369835308E-2</v>
      </c>
      <c r="BV887" s="133">
        <f t="shared" ref="BV887" si="17240">N887/N901</f>
        <v>4.1710554034126816E-2</v>
      </c>
      <c r="BW887" s="134">
        <f t="shared" ref="BW887" si="17241">O887/O901</f>
        <v>3.6985345429169578E-2</v>
      </c>
      <c r="BX887" s="129">
        <f t="shared" ref="BX887" si="17242">P887/P901</f>
        <v>4.2892493813582622E-2</v>
      </c>
      <c r="BY887" s="130">
        <f t="shared" ref="BY887" si="17243">Q887/Q901</f>
        <v>3.2119300258101523E-2</v>
      </c>
      <c r="BZ887" s="131">
        <f t="shared" ref="BZ887" si="17244">R887/R901</f>
        <v>4.7152409499654137E-2</v>
      </c>
      <c r="CA887" s="132">
        <f t="shared" ref="CA887" si="17245">S887/S901</f>
        <v>4.2783799201369078E-2</v>
      </c>
      <c r="CB887" s="129">
        <f t="shared" ref="CB887" si="17246">T887/T901</f>
        <v>5.0385604113110542E-2</v>
      </c>
      <c r="CC887" s="130">
        <f t="shared" ref="CC887" si="17247">U887/U901</f>
        <v>4.2803386641580433E-2</v>
      </c>
      <c r="CD887" s="131">
        <f t="shared" ref="CD887" si="17248">V887/V901</f>
        <v>4.1447664814536718E-2</v>
      </c>
      <c r="CE887" s="132">
        <f t="shared" ref="CE887" si="17249">W887/W901</f>
        <v>4.7982410760475942E-2</v>
      </c>
      <c r="CF887" s="129">
        <f t="shared" ref="CF887" si="17250">X887/X901</f>
        <v>2.9898804047838085E-2</v>
      </c>
      <c r="CG887" s="130">
        <f t="shared" ref="CG887" si="17251">Y887/Y901</f>
        <v>2.9411764705882353E-2</v>
      </c>
      <c r="CH887" s="131">
        <f t="shared" ref="CH887" si="17252">Z887/Z901</f>
        <v>5.5784103998683561E-2</v>
      </c>
      <c r="CI887" s="129">
        <f t="shared" ref="CI887" si="17253">AA887/AA901</f>
        <v>5.0577583515454265E-2</v>
      </c>
      <c r="CJ887" s="135">
        <f t="shared" ref="CJ887" si="17254">AB887/AB901</f>
        <v>4.2854732579719924E-2</v>
      </c>
      <c r="CK887" s="136">
        <f t="shared" ref="CK887" si="17255">AC887/AC901</f>
        <v>4.1116720998648326E-2</v>
      </c>
    </row>
    <row r="888" spans="1:89" ht="14.25" thickTop="1" thickBot="1" x14ac:dyDescent="0.25">
      <c r="A888" s="137" t="s">
        <v>27</v>
      </c>
      <c r="B888" s="206">
        <v>262</v>
      </c>
      <c r="C888" s="190">
        <v>390</v>
      </c>
      <c r="D888" s="191">
        <v>157</v>
      </c>
      <c r="E888" s="192">
        <v>195</v>
      </c>
      <c r="F888" s="189">
        <v>348</v>
      </c>
      <c r="G888" s="193">
        <v>379</v>
      </c>
      <c r="H888" s="191">
        <v>533</v>
      </c>
      <c r="I888" s="192">
        <v>653</v>
      </c>
      <c r="J888" s="189">
        <v>127</v>
      </c>
      <c r="K888" s="190">
        <v>84</v>
      </c>
      <c r="L888" s="191">
        <v>292</v>
      </c>
      <c r="M888" s="189">
        <v>245</v>
      </c>
      <c r="N888" s="194">
        <v>692</v>
      </c>
      <c r="O888" s="207">
        <v>516</v>
      </c>
      <c r="P888" s="189">
        <v>316</v>
      </c>
      <c r="Q888" s="190">
        <v>270</v>
      </c>
      <c r="R888" s="191">
        <v>442</v>
      </c>
      <c r="S888" s="192">
        <v>382</v>
      </c>
      <c r="T888" s="189">
        <v>74</v>
      </c>
      <c r="U888" s="193">
        <v>87</v>
      </c>
      <c r="V888" s="191">
        <v>318</v>
      </c>
      <c r="W888" s="208">
        <v>373</v>
      </c>
      <c r="X888" s="189">
        <v>296</v>
      </c>
      <c r="Y888" s="193">
        <v>125</v>
      </c>
      <c r="Z888" s="191">
        <v>728</v>
      </c>
      <c r="AA888" s="189">
        <v>676</v>
      </c>
      <c r="AB888" s="172">
        <f t="shared" si="16981"/>
        <v>4585</v>
      </c>
      <c r="AC888" s="173">
        <f t="shared" si="16982"/>
        <v>4375</v>
      </c>
      <c r="AE888" s="269" t="s">
        <v>13</v>
      </c>
      <c r="AF888" s="20">
        <f t="shared" ref="AF888:BG888" si="17256">SUM(AF885:AF887)</f>
        <v>982</v>
      </c>
      <c r="AG888" s="21">
        <f t="shared" si="17256"/>
        <v>2101</v>
      </c>
      <c r="AH888" s="20">
        <f t="shared" si="17256"/>
        <v>494</v>
      </c>
      <c r="AI888" s="21">
        <f t="shared" si="17256"/>
        <v>705</v>
      </c>
      <c r="AJ888" s="20">
        <f t="shared" si="17256"/>
        <v>1001</v>
      </c>
      <c r="AK888" s="21">
        <f t="shared" si="17256"/>
        <v>2597</v>
      </c>
      <c r="AL888" s="20">
        <f t="shared" si="17256"/>
        <v>1733</v>
      </c>
      <c r="AM888" s="21">
        <f t="shared" si="17256"/>
        <v>2940</v>
      </c>
      <c r="AN888" s="20">
        <f t="shared" si="17256"/>
        <v>595</v>
      </c>
      <c r="AO888" s="21">
        <f t="shared" si="17256"/>
        <v>182</v>
      </c>
      <c r="AP888" s="20">
        <f t="shared" si="17256"/>
        <v>1879</v>
      </c>
      <c r="AQ888" s="21">
        <f t="shared" si="17256"/>
        <v>472</v>
      </c>
      <c r="AR888" s="20">
        <f t="shared" si="17256"/>
        <v>2931</v>
      </c>
      <c r="AS888" s="21">
        <f t="shared" si="17256"/>
        <v>1847</v>
      </c>
      <c r="AT888" s="20">
        <f t="shared" si="17256"/>
        <v>1281</v>
      </c>
      <c r="AU888" s="21">
        <f t="shared" si="17256"/>
        <v>1240</v>
      </c>
      <c r="AV888" s="20">
        <f t="shared" si="17256"/>
        <v>1177</v>
      </c>
      <c r="AW888" s="21">
        <f t="shared" si="17256"/>
        <v>1650</v>
      </c>
      <c r="AX888" s="20">
        <f t="shared" si="17256"/>
        <v>454</v>
      </c>
      <c r="AY888" s="21">
        <f t="shared" si="17256"/>
        <v>100</v>
      </c>
      <c r="AZ888" s="20">
        <f t="shared" si="17256"/>
        <v>1601</v>
      </c>
      <c r="BA888" s="21">
        <f t="shared" si="17256"/>
        <v>991</v>
      </c>
      <c r="BB888" s="20">
        <f t="shared" si="17256"/>
        <v>1533</v>
      </c>
      <c r="BC888" s="21">
        <f t="shared" si="17256"/>
        <v>412</v>
      </c>
      <c r="BD888" s="20">
        <f t="shared" si="17256"/>
        <v>1753</v>
      </c>
      <c r="BE888" s="21">
        <f t="shared" si="17256"/>
        <v>2063</v>
      </c>
      <c r="BF888" s="174">
        <f t="shared" si="17256"/>
        <v>17414</v>
      </c>
      <c r="BG888" s="175">
        <f t="shared" si="17256"/>
        <v>17300</v>
      </c>
      <c r="BI888" s="137" t="s">
        <v>27</v>
      </c>
      <c r="BJ888" s="129">
        <f>B888/B901</f>
        <v>3.4715781105074867E-2</v>
      </c>
      <c r="BK888" s="130">
        <f t="shared" ref="BK888" si="17257">C888/C901</f>
        <v>4.8070997165043754E-2</v>
      </c>
      <c r="BL888" s="131">
        <f t="shared" ref="BL888" si="17258">D888/D901</f>
        <v>4.403927068723703E-2</v>
      </c>
      <c r="BM888" s="132">
        <f t="shared" ref="BM888" si="17259">E888/E901</f>
        <v>5.0531225706141485E-2</v>
      </c>
      <c r="BN888" s="129">
        <f t="shared" ref="BN888" si="17260">F888/F901</f>
        <v>3.3577769201080666E-2</v>
      </c>
      <c r="BO888" s="130">
        <f t="shared" ref="BO888" si="17261">G888/G901</f>
        <v>4.0578158458244112E-2</v>
      </c>
      <c r="BP888" s="131">
        <f t="shared" ref="BP888" si="17262">H888/H901</f>
        <v>4.3234912394548991E-2</v>
      </c>
      <c r="BQ888" s="132">
        <f t="shared" ref="BQ888" si="17263">I888/I901</f>
        <v>4.9447220960169617E-2</v>
      </c>
      <c r="BR888" s="129">
        <f t="shared" ref="BR888" si="17264">J888/J901</f>
        <v>5.4553264604810997E-2</v>
      </c>
      <c r="BS888" s="130">
        <f t="shared" ref="BS888" si="17265">K888/K901</f>
        <v>3.5131744040150563E-2</v>
      </c>
      <c r="BT888" s="131">
        <f t="shared" ref="BT888" si="17266">L888/L901</f>
        <v>4.079351774238614E-2</v>
      </c>
      <c r="BU888" s="129">
        <f t="shared" ref="BU888" si="17267">M888/M901</f>
        <v>3.539439468361745E-2</v>
      </c>
      <c r="BV888" s="133">
        <f t="shared" ref="BV888" si="17268">N888/N901</f>
        <v>4.8592093251878382E-2</v>
      </c>
      <c r="BW888" s="134">
        <f t="shared" ref="BW888" si="17269">O888/O901</f>
        <v>3.6008374040474529E-2</v>
      </c>
      <c r="BX888" s="129">
        <f t="shared" ref="BX888" si="17270">P888/P901</f>
        <v>4.3442397580423425E-2</v>
      </c>
      <c r="BY888" s="130">
        <f t="shared" ref="BY888" si="17271">Q888/Q901</f>
        <v>3.8715227989675936E-2</v>
      </c>
      <c r="BZ888" s="131">
        <f t="shared" ref="BZ888" si="17272">R888/R901</f>
        <v>5.0956882637768042E-2</v>
      </c>
      <c r="CA888" s="132">
        <f t="shared" ref="CA888" si="17273">S888/S901</f>
        <v>4.3582430119794638E-2</v>
      </c>
      <c r="CB888" s="129">
        <f t="shared" ref="CB888" si="17274">T888/T901</f>
        <v>3.8046272493573265E-2</v>
      </c>
      <c r="CC888" s="130">
        <f t="shared" ref="CC888" si="17275">U888/U901</f>
        <v>4.0921919096895576E-2</v>
      </c>
      <c r="CD888" s="131">
        <f t="shared" ref="CD888" si="17276">V888/V901</f>
        <v>4.7754918155879261E-2</v>
      </c>
      <c r="CE888" s="132">
        <f t="shared" ref="CE888" si="17277">W888/W901</f>
        <v>4.8241076047594415E-2</v>
      </c>
      <c r="CF888" s="129">
        <f t="shared" ref="CF888" si="17278">X888/X901</f>
        <v>4.538485127261576E-2</v>
      </c>
      <c r="CG888" s="130">
        <f t="shared" ref="CG888" si="17279">Y888/Y901</f>
        <v>3.0894710825506672E-2</v>
      </c>
      <c r="CH888" s="131">
        <f t="shared" ref="CH888" si="17280">Z888/Z901</f>
        <v>5.9897975974987659E-2</v>
      </c>
      <c r="CI888" s="129">
        <f t="shared" ref="CI888" si="17281">AA888/AA901</f>
        <v>5.2763034655010928E-2</v>
      </c>
      <c r="CJ888" s="135">
        <f t="shared" ref="CJ888" si="17282">AB888/AB901</f>
        <v>4.5504619934695657E-2</v>
      </c>
      <c r="CK888" s="136">
        <f t="shared" ref="CK888" si="17283">AC888/AC901</f>
        <v>4.3482149956269381E-2</v>
      </c>
    </row>
    <row r="889" spans="1:89" ht="13.5" thickTop="1" x14ac:dyDescent="0.2">
      <c r="A889" s="146" t="s">
        <v>28</v>
      </c>
      <c r="B889" s="203">
        <v>253</v>
      </c>
      <c r="C889" s="197">
        <v>537</v>
      </c>
      <c r="D889" s="198">
        <v>188</v>
      </c>
      <c r="E889" s="199">
        <v>214</v>
      </c>
      <c r="F889" s="196">
        <v>360</v>
      </c>
      <c r="G889" s="200">
        <v>614</v>
      </c>
      <c r="H889" s="198">
        <v>593</v>
      </c>
      <c r="I889" s="199">
        <v>918</v>
      </c>
      <c r="J889" s="196">
        <v>153</v>
      </c>
      <c r="K889" s="197">
        <v>69</v>
      </c>
      <c r="L889" s="198">
        <v>467</v>
      </c>
      <c r="M889" s="196">
        <v>215</v>
      </c>
      <c r="N889" s="201">
        <v>896</v>
      </c>
      <c r="O889" s="204">
        <v>604</v>
      </c>
      <c r="P889" s="196">
        <v>371</v>
      </c>
      <c r="Q889" s="197">
        <v>309</v>
      </c>
      <c r="R889" s="198">
        <v>422</v>
      </c>
      <c r="S889" s="199">
        <v>464</v>
      </c>
      <c r="T889" s="196">
        <v>167</v>
      </c>
      <c r="U889" s="200">
        <v>50</v>
      </c>
      <c r="V889" s="198">
        <v>508</v>
      </c>
      <c r="W889" s="205">
        <v>349</v>
      </c>
      <c r="X889" s="196">
        <v>366</v>
      </c>
      <c r="Y889" s="200">
        <v>124</v>
      </c>
      <c r="Z889" s="198">
        <v>703</v>
      </c>
      <c r="AA889" s="196">
        <v>837</v>
      </c>
      <c r="AB889" s="172">
        <f t="shared" si="16981"/>
        <v>5447</v>
      </c>
      <c r="AC889" s="173">
        <f t="shared" si="16982"/>
        <v>5304</v>
      </c>
      <c r="BI889" s="146" t="s">
        <v>28</v>
      </c>
      <c r="BJ889" s="129">
        <f>B889/B901</f>
        <v>3.3523254273221149E-2</v>
      </c>
      <c r="BK889" s="130">
        <f t="shared" ref="BK889" si="17284">C889/C901</f>
        <v>6.6190065327252551E-2</v>
      </c>
      <c r="BL889" s="131">
        <f t="shared" ref="BL889" si="17285">D889/D901</f>
        <v>5.2734922861150071E-2</v>
      </c>
      <c r="BM889" s="132">
        <f t="shared" ref="BM889" si="17286">E889/E901</f>
        <v>5.5454781031355274E-2</v>
      </c>
      <c r="BN889" s="129">
        <f t="shared" ref="BN889" si="17287">F889/F901</f>
        <v>3.4735623311462759E-2</v>
      </c>
      <c r="BO889" s="130">
        <f t="shared" ref="BO889" si="17288">G889/G901</f>
        <v>6.5738758029978583E-2</v>
      </c>
      <c r="BP889" s="131">
        <f t="shared" ref="BP889" si="17289">H889/H901</f>
        <v>4.8101881894873459E-2</v>
      </c>
      <c r="BQ889" s="132">
        <f t="shared" ref="BQ889" si="17290">I889/I901</f>
        <v>6.9513857337573828E-2</v>
      </c>
      <c r="BR889" s="129">
        <f t="shared" ref="BR889" si="17291">J889/J901</f>
        <v>6.5721649484536085E-2</v>
      </c>
      <c r="BS889" s="130">
        <f t="shared" ref="BS889" si="17292">K889/K901</f>
        <v>2.8858218318695106E-2</v>
      </c>
      <c r="BT889" s="131">
        <f t="shared" ref="BT889" si="17293">L889/L901</f>
        <v>6.5241687622240849E-2</v>
      </c>
      <c r="BU889" s="129">
        <f t="shared" ref="BU889" si="17294">M889/M901</f>
        <v>3.1060387171337765E-2</v>
      </c>
      <c r="BV889" s="133">
        <f t="shared" ref="BV889" si="17295">N889/N901</f>
        <v>6.2916929990871423E-2</v>
      </c>
      <c r="BW889" s="134">
        <f t="shared" ref="BW889" si="17296">O889/O901</f>
        <v>4.2149337055129098E-2</v>
      </c>
      <c r="BX889" s="129">
        <f t="shared" ref="BX889" si="17297">P889/P901</f>
        <v>5.1003574374484467E-2</v>
      </c>
      <c r="BY889" s="130">
        <f t="shared" ref="BY889" si="17298">Q889/Q901</f>
        <v>4.4307427588184685E-2</v>
      </c>
      <c r="BZ889" s="131">
        <f t="shared" ref="BZ889" si="17299">R889/R901</f>
        <v>4.8651141341941435E-2</v>
      </c>
      <c r="CA889" s="132">
        <f t="shared" ref="CA889" si="17300">S889/S901</f>
        <v>5.293782087849401E-2</v>
      </c>
      <c r="CB889" s="129">
        <f t="shared" ref="CB889" si="17301">T889/T901</f>
        <v>8.586118251928021E-2</v>
      </c>
      <c r="CC889" s="130">
        <f t="shared" ref="CC889" si="17302">U889/U901</f>
        <v>2.3518344308560677E-2</v>
      </c>
      <c r="CD889" s="131">
        <f t="shared" ref="CD889" si="17303">V889/V901</f>
        <v>7.6287730890524097E-2</v>
      </c>
      <c r="CE889" s="132">
        <f t="shared" ref="CE889" si="17304">W889/W901</f>
        <v>4.5137092602172788E-2</v>
      </c>
      <c r="CF889" s="129">
        <f t="shared" ref="CF889" si="17305">X889/X901</f>
        <v>5.6117755289788407E-2</v>
      </c>
      <c r="CG889" s="130">
        <f t="shared" ref="CG889" si="17306">Y889/Y901</f>
        <v>3.064755313890262E-2</v>
      </c>
      <c r="CH889" s="131">
        <f t="shared" ref="CH889" si="17307">Z889/Z901</f>
        <v>5.784103998683561E-2</v>
      </c>
      <c r="CI889" s="129">
        <f t="shared" ref="CI889" si="17308">AA889/AA901</f>
        <v>6.5329378707461749E-2</v>
      </c>
      <c r="CJ889" s="135">
        <f t="shared" ref="CJ889" si="17309">AB889/AB901</f>
        <v>5.4059686975853276E-2</v>
      </c>
      <c r="CK889" s="136">
        <f t="shared" ref="CK889" si="17310">AC889/AC901</f>
        <v>5.2715273912697778E-2</v>
      </c>
    </row>
    <row r="890" spans="1:89" x14ac:dyDescent="0.2">
      <c r="A890" s="137" t="s">
        <v>29</v>
      </c>
      <c r="B890" s="206">
        <v>329</v>
      </c>
      <c r="C890" s="190">
        <v>689</v>
      </c>
      <c r="D890" s="191">
        <v>309</v>
      </c>
      <c r="E890" s="192">
        <v>245</v>
      </c>
      <c r="F890" s="189">
        <v>498</v>
      </c>
      <c r="G890" s="193">
        <v>854</v>
      </c>
      <c r="H890" s="191">
        <v>679</v>
      </c>
      <c r="I890" s="192">
        <v>1170</v>
      </c>
      <c r="J890" s="189">
        <v>243</v>
      </c>
      <c r="K890" s="190">
        <v>63</v>
      </c>
      <c r="L890" s="191">
        <v>868</v>
      </c>
      <c r="M890" s="189">
        <v>231</v>
      </c>
      <c r="N890" s="194">
        <v>1170</v>
      </c>
      <c r="O890" s="207">
        <v>776</v>
      </c>
      <c r="P890" s="189">
        <v>612</v>
      </c>
      <c r="Q890" s="190">
        <v>446</v>
      </c>
      <c r="R890" s="191">
        <v>556</v>
      </c>
      <c r="S890" s="192">
        <v>747</v>
      </c>
      <c r="T890" s="189">
        <v>282</v>
      </c>
      <c r="U890" s="193">
        <v>54</v>
      </c>
      <c r="V890" s="191">
        <v>663</v>
      </c>
      <c r="W890" s="208">
        <v>483</v>
      </c>
      <c r="X890" s="189">
        <v>607</v>
      </c>
      <c r="Y890" s="193">
        <v>162</v>
      </c>
      <c r="Z890" s="191">
        <v>910</v>
      </c>
      <c r="AA890" s="189">
        <v>954</v>
      </c>
      <c r="AB890" s="172">
        <f t="shared" si="16981"/>
        <v>7726</v>
      </c>
      <c r="AC890" s="173">
        <f t="shared" si="16982"/>
        <v>6874</v>
      </c>
      <c r="BI890" s="137" t="s">
        <v>29</v>
      </c>
      <c r="BJ890" s="129">
        <f>B890/B901</f>
        <v>4.3593480853319197E-2</v>
      </c>
      <c r="BK890" s="130">
        <f t="shared" ref="BK890" si="17311">C890/C901</f>
        <v>8.4925428324910637E-2</v>
      </c>
      <c r="BL890" s="131">
        <f t="shared" ref="BL890" si="17312">D890/D901</f>
        <v>8.6676016830294536E-2</v>
      </c>
      <c r="BM890" s="132">
        <f t="shared" ref="BM890" si="17313">E890/E901</f>
        <v>6.348795024617776E-2</v>
      </c>
      <c r="BN890" s="129">
        <f t="shared" ref="BN890" si="17314">F890/F901</f>
        <v>4.8050945580856812E-2</v>
      </c>
      <c r="BO890" s="130">
        <f t="shared" ref="BO890" si="17315">G890/G901</f>
        <v>9.1434689507494643E-2</v>
      </c>
      <c r="BP890" s="131">
        <f t="shared" ref="BP890" si="17316">H890/H901</f>
        <v>5.5077871512005189E-2</v>
      </c>
      <c r="BQ890" s="132">
        <f t="shared" ref="BQ890" si="17317">I890/I901</f>
        <v>8.859609268514311E-2</v>
      </c>
      <c r="BR890" s="129">
        <f t="shared" ref="BR890" si="17318">J890/J901</f>
        <v>0.10438144329896908</v>
      </c>
      <c r="BS890" s="130">
        <f t="shared" ref="BS890" si="17319">K890/K901</f>
        <v>2.6348808030112924E-2</v>
      </c>
      <c r="BT890" s="131">
        <f t="shared" ref="BT890" si="17320">L890/L901</f>
        <v>0.12126292260407935</v>
      </c>
      <c r="BU890" s="129">
        <f t="shared" ref="BU890" si="17321">M890/M901</f>
        <v>3.3371857844553598E-2</v>
      </c>
      <c r="BV890" s="133">
        <f t="shared" ref="BV890" si="17322">N890/N901</f>
        <v>8.2157151885401306E-2</v>
      </c>
      <c r="BW890" s="134">
        <f t="shared" ref="BW890" si="17323">O890/O901</f>
        <v>5.4152128401953943E-2</v>
      </c>
      <c r="BX890" s="129">
        <f t="shared" ref="BX890" si="17324">P890/P901</f>
        <v>8.4135276326642833E-2</v>
      </c>
      <c r="BY890" s="130">
        <f t="shared" ref="BY890" si="17325">Q890/Q901</f>
        <v>6.3951821049612848E-2</v>
      </c>
      <c r="BZ890" s="131">
        <f t="shared" ref="BZ890" si="17326">R890/R901</f>
        <v>6.4099608023979709E-2</v>
      </c>
      <c r="CA890" s="132">
        <f t="shared" ref="CA890" si="17327">S890/S901</f>
        <v>8.5225328009127216E-2</v>
      </c>
      <c r="CB890" s="129">
        <f t="shared" ref="CB890" si="17328">T890/T901</f>
        <v>0.14498714652956299</v>
      </c>
      <c r="CC890" s="130">
        <f t="shared" ref="CC890" si="17329">U890/U901</f>
        <v>2.5399811853245531E-2</v>
      </c>
      <c r="CD890" s="131">
        <f t="shared" ref="CD890" si="17330">V890/V901</f>
        <v>9.9564499174050164E-2</v>
      </c>
      <c r="CE890" s="132">
        <f t="shared" ref="CE890" si="17331">W890/W901</f>
        <v>6.2467666839110189E-2</v>
      </c>
      <c r="CF890" s="129">
        <f t="shared" ref="CF890" si="17332">X890/X901</f>
        <v>9.3069610548911372E-2</v>
      </c>
      <c r="CG890" s="130">
        <f t="shared" ref="CG890" si="17333">Y890/Y901</f>
        <v>4.003954522985665E-2</v>
      </c>
      <c r="CH890" s="131">
        <f t="shared" ref="CH890" si="17334">Z890/Z901</f>
        <v>7.4872469968734576E-2</v>
      </c>
      <c r="CI890" s="129">
        <f t="shared" ref="CI890" si="17335">AA890/AA901</f>
        <v>7.4461442397752112E-2</v>
      </c>
      <c r="CJ890" s="135">
        <f t="shared" ref="CJ890" si="17336">AB890/AB901</f>
        <v>7.6678013874691101E-2</v>
      </c>
      <c r="CK890" s="136">
        <f t="shared" ref="CK890" si="17337">AC890/AC901</f>
        <v>6.8319154011290448E-2</v>
      </c>
    </row>
    <row r="891" spans="1:89" x14ac:dyDescent="0.2">
      <c r="A891" s="146" t="s">
        <v>30</v>
      </c>
      <c r="B891" s="203">
        <v>424</v>
      </c>
      <c r="C891" s="197">
        <v>1058</v>
      </c>
      <c r="D891" s="198">
        <v>281</v>
      </c>
      <c r="E891" s="199">
        <v>353</v>
      </c>
      <c r="F891" s="196">
        <v>553</v>
      </c>
      <c r="G891" s="200">
        <v>1339</v>
      </c>
      <c r="H891" s="198">
        <v>944</v>
      </c>
      <c r="I891" s="199">
        <v>1575</v>
      </c>
      <c r="J891" s="196">
        <v>348</v>
      </c>
      <c r="K891" s="197">
        <v>82</v>
      </c>
      <c r="L891" s="198">
        <v>949</v>
      </c>
      <c r="M891" s="196">
        <v>233</v>
      </c>
      <c r="N891" s="201">
        <v>1576</v>
      </c>
      <c r="O891" s="204">
        <v>982</v>
      </c>
      <c r="P891" s="196">
        <v>741</v>
      </c>
      <c r="Q891" s="197">
        <v>618</v>
      </c>
      <c r="R891" s="198">
        <v>663</v>
      </c>
      <c r="S891" s="199">
        <v>853</v>
      </c>
      <c r="T891" s="196">
        <v>290</v>
      </c>
      <c r="U891" s="200">
        <v>53</v>
      </c>
      <c r="V891" s="198">
        <v>753</v>
      </c>
      <c r="W891" s="205">
        <v>535</v>
      </c>
      <c r="X891" s="196">
        <v>893</v>
      </c>
      <c r="Y891" s="200">
        <v>190</v>
      </c>
      <c r="Z891" s="198">
        <v>986</v>
      </c>
      <c r="AA891" s="196">
        <v>1045</v>
      </c>
      <c r="AB891" s="172">
        <f t="shared" si="16981"/>
        <v>9401</v>
      </c>
      <c r="AC891" s="173">
        <f t="shared" si="16982"/>
        <v>8916</v>
      </c>
      <c r="BI891" s="146" t="s">
        <v>30</v>
      </c>
      <c r="BJ891" s="129">
        <f>B891/B901</f>
        <v>5.6181264078441762E-2</v>
      </c>
      <c r="BK891" s="130">
        <f t="shared" ref="BK891" si="17338">C891/C901</f>
        <v>0.13040798718106741</v>
      </c>
      <c r="BL891" s="131">
        <f t="shared" ref="BL891" si="17339">D891/D901</f>
        <v>7.8821879382889204E-2</v>
      </c>
      <c r="BM891" s="132">
        <f t="shared" ref="BM891" si="17340">E891/E901</f>
        <v>9.1474475252656132E-2</v>
      </c>
      <c r="BN891" s="129">
        <f t="shared" ref="BN891" si="17341">F891/F901</f>
        <v>5.3357776920108069E-2</v>
      </c>
      <c r="BO891" s="130">
        <f t="shared" ref="BO891" si="17342">G891/G901</f>
        <v>0.14336188436830835</v>
      </c>
      <c r="BP891" s="131">
        <f t="shared" ref="BP891" si="17343">H891/H901</f>
        <v>7.6573653471771572E-2</v>
      </c>
      <c r="BQ891" s="132">
        <f t="shared" ref="BQ891" si="17344">I891/I901</f>
        <v>0.11926397092230805</v>
      </c>
      <c r="BR891" s="129">
        <f t="shared" ref="BR891" si="17345">J891/J901</f>
        <v>0.14948453608247422</v>
      </c>
      <c r="BS891" s="130">
        <f t="shared" ref="BS891" si="17346">K891/K901</f>
        <v>3.4295273943956504E-2</v>
      </c>
      <c r="BT891" s="131">
        <f t="shared" ref="BT891" si="17347">L891/L901</f>
        <v>0.13257893266275497</v>
      </c>
      <c r="BU891" s="129">
        <f t="shared" ref="BU891" si="17348">M891/M901</f>
        <v>3.3660791678705573E-2</v>
      </c>
      <c r="BV891" s="133">
        <f t="shared" ref="BV891" si="17349">N891/N901</f>
        <v>0.11066638578751492</v>
      </c>
      <c r="BW891" s="134">
        <f t="shared" ref="BW891" si="17350">O891/O901</f>
        <v>6.8527564549895323E-2</v>
      </c>
      <c r="BX891" s="129">
        <f t="shared" ref="BX891" si="17351">P891/P901</f>
        <v>0.10186967280725873</v>
      </c>
      <c r="BY891" s="130">
        <f t="shared" ref="BY891" si="17352">Q891/Q901</f>
        <v>8.861485517636937E-2</v>
      </c>
      <c r="BZ891" s="131">
        <f t="shared" ref="BZ891" si="17353">R891/R901</f>
        <v>7.6435323956652063E-2</v>
      </c>
      <c r="CA891" s="132">
        <f t="shared" ref="CA891" si="17354">S891/S901</f>
        <v>9.7318881916714201E-2</v>
      </c>
      <c r="CB891" s="129">
        <f t="shared" ref="CB891" si="17355">T891/T901</f>
        <v>0.14910025706940874</v>
      </c>
      <c r="CC891" s="130">
        <f t="shared" ref="CC891" si="17356">U891/U901</f>
        <v>2.4929444967074318E-2</v>
      </c>
      <c r="CD891" s="131">
        <f t="shared" ref="CD891" si="17357">V891/V901</f>
        <v>0.1130800420483556</v>
      </c>
      <c r="CE891" s="132">
        <f t="shared" ref="CE891" si="17358">W891/W901</f>
        <v>6.9192964304190377E-2</v>
      </c>
      <c r="CF891" s="129">
        <f t="shared" ref="CF891" si="17359">X891/X901</f>
        <v>0.13692118981907389</v>
      </c>
      <c r="CG891" s="130">
        <f t="shared" ref="CG891" si="17360">Y891/Y901</f>
        <v>4.695996045477014E-2</v>
      </c>
      <c r="CH891" s="131">
        <f t="shared" ref="CH891" si="17361">Z891/Z901</f>
        <v>8.1125555372716804E-2</v>
      </c>
      <c r="CI891" s="129">
        <f t="shared" ref="CI891" si="17362">AA891/AA901</f>
        <v>8.1564158601311276E-2</v>
      </c>
      <c r="CJ891" s="135">
        <f t="shared" ref="CJ891" si="17363">AB891/AB901</f>
        <v>9.330183904167369E-2</v>
      </c>
      <c r="CK891" s="136">
        <f t="shared" ref="CK891" si="17364">AC891/AC901</f>
        <v>8.8614136916593783E-2</v>
      </c>
    </row>
    <row r="892" spans="1:89" x14ac:dyDescent="0.2">
      <c r="A892" s="137" t="s">
        <v>31</v>
      </c>
      <c r="B892" s="206">
        <v>558</v>
      </c>
      <c r="C892" s="190">
        <v>1043</v>
      </c>
      <c r="D892" s="191">
        <v>213</v>
      </c>
      <c r="E892" s="192">
        <v>352</v>
      </c>
      <c r="F892" s="189">
        <v>448</v>
      </c>
      <c r="G892" s="193">
        <v>1258</v>
      </c>
      <c r="H892" s="191">
        <v>789</v>
      </c>
      <c r="I892" s="192">
        <v>1365</v>
      </c>
      <c r="J892" s="189">
        <v>247</v>
      </c>
      <c r="K892" s="190">
        <v>100</v>
      </c>
      <c r="L892" s="191">
        <v>930</v>
      </c>
      <c r="M892" s="189">
        <v>239</v>
      </c>
      <c r="N892" s="194">
        <v>1355</v>
      </c>
      <c r="O892" s="207">
        <v>865</v>
      </c>
      <c r="P892" s="189">
        <v>540</v>
      </c>
      <c r="Q892" s="190">
        <v>622</v>
      </c>
      <c r="R892" s="191">
        <v>514</v>
      </c>
      <c r="S892" s="192">
        <v>797</v>
      </c>
      <c r="T892" s="189">
        <v>164</v>
      </c>
      <c r="U892" s="193">
        <v>47</v>
      </c>
      <c r="V892" s="191">
        <v>848</v>
      </c>
      <c r="W892" s="208">
        <v>456</v>
      </c>
      <c r="X892" s="189">
        <v>640</v>
      </c>
      <c r="Y892" s="193">
        <v>222</v>
      </c>
      <c r="Z892" s="191">
        <v>767</v>
      </c>
      <c r="AA892" s="189">
        <v>1018</v>
      </c>
      <c r="AB892" s="172">
        <f t="shared" si="16981"/>
        <v>8013</v>
      </c>
      <c r="AC892" s="173">
        <f t="shared" si="16982"/>
        <v>8384</v>
      </c>
      <c r="BI892" s="137" t="s">
        <v>31</v>
      </c>
      <c r="BJ892" s="129">
        <f>B892/B901</f>
        <v>7.3936663574930436E-2</v>
      </c>
      <c r="BK892" s="130">
        <f t="shared" ref="BK892" si="17365">C892/C901</f>
        <v>0.12855910267471959</v>
      </c>
      <c r="BL892" s="131">
        <f t="shared" ref="BL892" si="17366">D892/D901</f>
        <v>5.9747545582047687E-2</v>
      </c>
      <c r="BM892" s="132">
        <f t="shared" ref="BM892" si="17367">E892/E901</f>
        <v>9.1215340761855404E-2</v>
      </c>
      <c r="BN892" s="129">
        <f t="shared" ref="BN892" si="17368">F892/F901</f>
        <v>4.3226553454264766E-2</v>
      </c>
      <c r="BO892" s="130">
        <f t="shared" ref="BO892" si="17369">G892/G901</f>
        <v>0.13468950749464667</v>
      </c>
      <c r="BP892" s="131">
        <f t="shared" ref="BP892" si="17370">H892/H901</f>
        <v>6.4000648929266712E-2</v>
      </c>
      <c r="BQ892" s="132">
        <f t="shared" ref="BQ892" si="17371">I892/I901</f>
        <v>0.10336210813266697</v>
      </c>
      <c r="BR892" s="129">
        <f t="shared" ref="BR892" si="17372">J892/J901</f>
        <v>0.10609965635738831</v>
      </c>
      <c r="BS892" s="130">
        <f t="shared" ref="BS892" si="17373">K892/K901</f>
        <v>4.1823504809703052E-2</v>
      </c>
      <c r="BT892" s="131">
        <f t="shared" ref="BT892" si="17374">L892/L901</f>
        <v>0.12992455993294216</v>
      </c>
      <c r="BU892" s="129">
        <f t="shared" ref="BU892" si="17375">M892/M901</f>
        <v>3.4527593181161512E-2</v>
      </c>
      <c r="BV892" s="133">
        <f t="shared" ref="BV892" si="17376">N892/N901</f>
        <v>9.5147812653605793E-2</v>
      </c>
      <c r="BW892" s="134">
        <f t="shared" ref="BW892" si="17377">O892/O901</f>
        <v>6.0362875087229588E-2</v>
      </c>
      <c r="BX892" s="129">
        <f t="shared" ref="BX892" si="17378">P892/P901</f>
        <v>7.4237008523508383E-2</v>
      </c>
      <c r="BY892" s="130">
        <f t="shared" ref="BY892" si="17379">Q892/Q901</f>
        <v>8.9188414109549752E-2</v>
      </c>
      <c r="BZ892" s="131">
        <f t="shared" ref="BZ892" si="17380">R892/R901</f>
        <v>5.9257551302743836E-2</v>
      </c>
      <c r="CA892" s="132">
        <f t="shared" ref="CA892" si="17381">S892/S901</f>
        <v>9.0929834569309753E-2</v>
      </c>
      <c r="CB892" s="129">
        <f t="shared" ref="CB892" si="17382">T892/T901</f>
        <v>8.4318766066838052E-2</v>
      </c>
      <c r="CC892" s="130">
        <f t="shared" ref="CC892" si="17383">U892/U901</f>
        <v>2.2107243650047036E-2</v>
      </c>
      <c r="CD892" s="131">
        <f t="shared" ref="CD892" si="17384">V892/V901</f>
        <v>0.12734644841567802</v>
      </c>
      <c r="CE892" s="132">
        <f t="shared" ref="CE892" si="17385">W892/W901</f>
        <v>5.8975685463010866E-2</v>
      </c>
      <c r="CF892" s="129">
        <f t="shared" ref="CF892" si="17386">X892/X901</f>
        <v>9.8129408157007048E-2</v>
      </c>
      <c r="CG892" s="130">
        <f t="shared" ref="CG892" si="17387">Y892/Y901</f>
        <v>5.4869006426099855E-2</v>
      </c>
      <c r="CH892" s="131">
        <f t="shared" ref="CH892" si="17388">Z892/Z901</f>
        <v>6.3106796116504854E-2</v>
      </c>
      <c r="CI892" s="129">
        <f t="shared" ref="CI892" si="17389">AA892/AA901</f>
        <v>7.9456759288167339E-2</v>
      </c>
      <c r="CJ892" s="135">
        <f t="shared" ref="CJ892" si="17390">AB892/AB901</f>
        <v>7.9526394664496472E-2</v>
      </c>
      <c r="CK892" s="136">
        <f t="shared" ref="CK892" si="17391">AC892/AC901</f>
        <v>8.3326707481911427E-2</v>
      </c>
    </row>
    <row r="893" spans="1:89" x14ac:dyDescent="0.2">
      <c r="A893" s="146" t="s">
        <v>32</v>
      </c>
      <c r="B893" s="203">
        <v>471</v>
      </c>
      <c r="C893" s="197">
        <v>766</v>
      </c>
      <c r="D893" s="198">
        <v>103</v>
      </c>
      <c r="E893" s="199">
        <v>353</v>
      </c>
      <c r="F893" s="196">
        <v>336</v>
      </c>
      <c r="G893" s="200">
        <v>1106</v>
      </c>
      <c r="H893" s="198">
        <v>659</v>
      </c>
      <c r="I893" s="199">
        <v>1203</v>
      </c>
      <c r="J893" s="196">
        <v>189</v>
      </c>
      <c r="K893" s="197">
        <v>76</v>
      </c>
      <c r="L893" s="198">
        <v>696</v>
      </c>
      <c r="M893" s="196">
        <v>235</v>
      </c>
      <c r="N893" s="201">
        <v>1075</v>
      </c>
      <c r="O893" s="204">
        <v>877</v>
      </c>
      <c r="P893" s="196">
        <v>446</v>
      </c>
      <c r="Q893" s="197">
        <v>559</v>
      </c>
      <c r="R893" s="198">
        <v>448</v>
      </c>
      <c r="S893" s="199">
        <v>707</v>
      </c>
      <c r="T893" s="196">
        <v>93</v>
      </c>
      <c r="U893" s="200">
        <v>67</v>
      </c>
      <c r="V893" s="198">
        <v>664</v>
      </c>
      <c r="W893" s="205">
        <v>374</v>
      </c>
      <c r="X893" s="196">
        <v>319</v>
      </c>
      <c r="Y893" s="200">
        <v>253</v>
      </c>
      <c r="Z893" s="198">
        <v>590</v>
      </c>
      <c r="AA893" s="196">
        <v>896</v>
      </c>
      <c r="AB893" s="172">
        <f t="shared" si="16981"/>
        <v>6089</v>
      </c>
      <c r="AC893" s="173">
        <f t="shared" si="16982"/>
        <v>7472</v>
      </c>
      <c r="BI893" s="146" t="s">
        <v>32</v>
      </c>
      <c r="BJ893" s="129">
        <f>B893/B901</f>
        <v>6.2408904200344506E-2</v>
      </c>
      <c r="BK893" s="130">
        <f t="shared" ref="BK893" si="17392">C893/C901</f>
        <v>9.4416368790829527E-2</v>
      </c>
      <c r="BL893" s="131">
        <f t="shared" ref="BL893" si="17393">D893/D901</f>
        <v>2.8892005610098175E-2</v>
      </c>
      <c r="BM893" s="132">
        <f t="shared" ref="BM893" si="17394">E893/E901</f>
        <v>9.1474475252656132E-2</v>
      </c>
      <c r="BN893" s="129">
        <f t="shared" ref="BN893" si="17395">F893/F901</f>
        <v>3.2419915090698574E-2</v>
      </c>
      <c r="BO893" s="130">
        <f t="shared" ref="BO893" si="17396">G893/G901</f>
        <v>0.11841541755888652</v>
      </c>
      <c r="BP893" s="131">
        <f t="shared" ref="BP893" si="17397">H893/H901</f>
        <v>5.3455548345230371E-2</v>
      </c>
      <c r="BQ893" s="132">
        <f t="shared" ref="BQ893" si="17398">I893/I901</f>
        <v>9.1094956837801E-2</v>
      </c>
      <c r="BR893" s="129">
        <f t="shared" ref="BR893" si="17399">J893/J901</f>
        <v>8.1185567010309281E-2</v>
      </c>
      <c r="BS893" s="130">
        <f t="shared" ref="BS893" si="17400">K893/K901</f>
        <v>3.1785863655374322E-2</v>
      </c>
      <c r="BT893" s="131">
        <f t="shared" ref="BT893" si="17401">L893/L901</f>
        <v>9.72338642078793E-2</v>
      </c>
      <c r="BU893" s="129">
        <f t="shared" ref="BU893" si="17402">M893/M901</f>
        <v>3.3949725512857555E-2</v>
      </c>
      <c r="BV893" s="133">
        <f t="shared" ref="BV893" si="17403">N893/N901</f>
        <v>7.5486272031458468E-2</v>
      </c>
      <c r="BW893" s="134">
        <f t="shared" ref="BW893" si="17404">O893/O901</f>
        <v>6.1200279134682484E-2</v>
      </c>
      <c r="BX893" s="129">
        <f t="shared" ref="BX893" si="17405">P893/P901</f>
        <v>6.131427000274952E-2</v>
      </c>
      <c r="BY893" s="130">
        <f t="shared" ref="BY893" si="17406">Q893/Q901</f>
        <v>8.0154860911958697E-2</v>
      </c>
      <c r="BZ893" s="131">
        <f t="shared" ref="BZ893" si="17407">R893/R901</f>
        <v>5.1648605026516026E-2</v>
      </c>
      <c r="CA893" s="132">
        <f t="shared" ref="CA893" si="17408">S893/S901</f>
        <v>8.0661722760981172E-2</v>
      </c>
      <c r="CB893" s="129">
        <f t="shared" ref="CB893" si="17409">T893/T901</f>
        <v>4.7814910025706939E-2</v>
      </c>
      <c r="CC893" s="130">
        <f t="shared" ref="CC893" si="17410">U893/U901</f>
        <v>3.1514581373471309E-2</v>
      </c>
      <c r="CD893" s="131">
        <f t="shared" ref="CD893" si="17411">V893/V901</f>
        <v>9.9714671872653551E-2</v>
      </c>
      <c r="CE893" s="132">
        <f t="shared" ref="CE893" si="17412">W893/W901</f>
        <v>4.8370408691153645E-2</v>
      </c>
      <c r="CF893" s="129">
        <f t="shared" ref="CF893" si="17413">X893/X901</f>
        <v>4.8911376878258202E-2</v>
      </c>
      <c r="CG893" s="130">
        <f t="shared" ref="CG893" si="17414">Y893/Y901</f>
        <v>6.2530894710825513E-2</v>
      </c>
      <c r="CH893" s="131">
        <f t="shared" ref="CH893" si="17415">Z893/Z901</f>
        <v>4.8543689320388349E-2</v>
      </c>
      <c r="CI893" s="129">
        <f t="shared" ref="CI893" si="17416">AA893/AA901</f>
        <v>6.9934436465813293E-2</v>
      </c>
      <c r="CJ893" s="135">
        <f t="shared" ref="CJ893" si="17417">AB893/AB901</f>
        <v>6.0431326233884815E-2</v>
      </c>
      <c r="CK893" s="136">
        <f t="shared" ref="CK893" si="17418">AC893/AC901</f>
        <v>7.4262542736741669E-2</v>
      </c>
    </row>
    <row r="894" spans="1:89" x14ac:dyDescent="0.2">
      <c r="A894" s="137" t="s">
        <v>33</v>
      </c>
      <c r="B894" s="206">
        <v>151</v>
      </c>
      <c r="C894" s="190">
        <v>247</v>
      </c>
      <c r="D894" s="191">
        <v>63</v>
      </c>
      <c r="E894" s="192">
        <v>112</v>
      </c>
      <c r="F894" s="189">
        <v>277</v>
      </c>
      <c r="G894" s="193">
        <v>317</v>
      </c>
      <c r="H894" s="191">
        <v>326</v>
      </c>
      <c r="I894" s="192">
        <v>393</v>
      </c>
      <c r="J894" s="189">
        <v>59</v>
      </c>
      <c r="K894" s="190">
        <v>25</v>
      </c>
      <c r="L894" s="191">
        <v>167</v>
      </c>
      <c r="M894" s="189">
        <v>198</v>
      </c>
      <c r="N894" s="194">
        <v>317</v>
      </c>
      <c r="O894" s="207">
        <v>518</v>
      </c>
      <c r="P894" s="189">
        <v>183</v>
      </c>
      <c r="Q894" s="190">
        <v>239</v>
      </c>
      <c r="R894" s="191">
        <v>243</v>
      </c>
      <c r="S894" s="192">
        <v>288</v>
      </c>
      <c r="T894" s="189">
        <v>26</v>
      </c>
      <c r="U894" s="193">
        <v>75</v>
      </c>
      <c r="V894" s="191">
        <v>204</v>
      </c>
      <c r="W894" s="208">
        <v>210</v>
      </c>
      <c r="X894" s="189">
        <v>136</v>
      </c>
      <c r="Y894" s="193">
        <v>160</v>
      </c>
      <c r="Z894" s="191">
        <v>316</v>
      </c>
      <c r="AA894" s="189">
        <v>338</v>
      </c>
      <c r="AB894" s="172">
        <f t="shared" si="16981"/>
        <v>2468</v>
      </c>
      <c r="AC894" s="173">
        <f t="shared" si="16982"/>
        <v>3120</v>
      </c>
      <c r="BI894" s="137" t="s">
        <v>33</v>
      </c>
      <c r="BJ894" s="129">
        <f>B894/B901</f>
        <v>2.0007950178879026E-2</v>
      </c>
      <c r="BK894" s="130">
        <f t="shared" ref="BK894" si="17419">C894/C901</f>
        <v>3.0444964871194378E-2</v>
      </c>
      <c r="BL894" s="131">
        <f t="shared" ref="BL894" si="17420">D894/D901</f>
        <v>1.767180925666199E-2</v>
      </c>
      <c r="BM894" s="132">
        <f t="shared" ref="BM894" si="17421">E894/E901</f>
        <v>2.9023062969681265E-2</v>
      </c>
      <c r="BN894" s="129">
        <f t="shared" ref="BN894" si="17422">F894/F901</f>
        <v>2.6727132381319952E-2</v>
      </c>
      <c r="BO894" s="130">
        <f t="shared" ref="BO894" si="17423">G894/G901</f>
        <v>3.3940042826552462E-2</v>
      </c>
      <c r="BP894" s="131">
        <f t="shared" ref="BP894" si="17424">H894/H901</f>
        <v>2.6443867618429592E-2</v>
      </c>
      <c r="BQ894" s="132">
        <f t="shared" ref="BQ894" si="17425">I894/I901</f>
        <v>2.9759200363471149E-2</v>
      </c>
      <c r="BR894" s="129">
        <f t="shared" ref="BR894" si="17426">J894/J901</f>
        <v>2.5343642611683849E-2</v>
      </c>
      <c r="BS894" s="130">
        <f t="shared" ref="BS894" si="17427">K894/K901</f>
        <v>1.0455876202425763E-2</v>
      </c>
      <c r="BT894" s="131">
        <f t="shared" ref="BT894" si="17428">L894/L901</f>
        <v>2.3330539256775636E-2</v>
      </c>
      <c r="BU894" s="129">
        <f t="shared" ref="BU894" si="17429">M894/M901</f>
        <v>2.8604449581045941E-2</v>
      </c>
      <c r="BV894" s="133">
        <f t="shared" ref="BV894" si="17430">N894/N901</f>
        <v>2.2259672775788216E-2</v>
      </c>
      <c r="BW894" s="134">
        <f t="shared" ref="BW894" si="17431">O894/O901</f>
        <v>3.6147941381716675E-2</v>
      </c>
      <c r="BX894" s="129">
        <f t="shared" ref="BX894" si="17432">P894/P901</f>
        <v>2.5158097332966731E-2</v>
      </c>
      <c r="BY894" s="130">
        <f t="shared" ref="BY894" si="17433">Q894/Q901</f>
        <v>3.4270146257527959E-2</v>
      </c>
      <c r="BZ894" s="131">
        <f t="shared" ref="BZ894" si="17434">R894/R901</f>
        <v>2.8014756744293292E-2</v>
      </c>
      <c r="CA894" s="132">
        <f t="shared" ref="CA894" si="17435">S894/S901</f>
        <v>3.2857957786651452E-2</v>
      </c>
      <c r="CB894" s="129">
        <f t="shared" ref="CB894" si="17436">T894/T901</f>
        <v>1.3367609254498715E-2</v>
      </c>
      <c r="CC894" s="130">
        <f t="shared" ref="CC894" si="17437">U894/U901</f>
        <v>3.5277516462841017E-2</v>
      </c>
      <c r="CD894" s="131">
        <f t="shared" ref="CD894" si="17438">V894/V901</f>
        <v>3.0635230515092357E-2</v>
      </c>
      <c r="CE894" s="132">
        <f t="shared" ref="CE894" si="17439">W894/W901</f>
        <v>2.7159855147439214E-2</v>
      </c>
      <c r="CF894" s="129">
        <f t="shared" ref="CF894" si="17440">X894/X901</f>
        <v>2.0852499233363998E-2</v>
      </c>
      <c r="CG894" s="130">
        <f t="shared" ref="CG894" si="17441">Y894/Y901</f>
        <v>3.9545229856648545E-2</v>
      </c>
      <c r="CH894" s="131">
        <f t="shared" ref="CH894" si="17442">Z894/Z901</f>
        <v>2.5999670890241897E-2</v>
      </c>
      <c r="CI894" s="129">
        <f t="shared" ref="CI894" si="17443">AA894/AA901</f>
        <v>2.6381517327505464E-2</v>
      </c>
      <c r="CJ894" s="135">
        <f t="shared" ref="CJ894" si="17444">AB894/AB901</f>
        <v>2.4494089857977946E-2</v>
      </c>
      <c r="CK894" s="136">
        <f t="shared" ref="CK894" si="17445">AC894/AC901</f>
        <v>3.1008984654528105E-2</v>
      </c>
    </row>
    <row r="895" spans="1:89" x14ac:dyDescent="0.2">
      <c r="A895" s="146" t="s">
        <v>34</v>
      </c>
      <c r="B895" s="203">
        <v>24</v>
      </c>
      <c r="C895" s="197">
        <v>79</v>
      </c>
      <c r="D895" s="198">
        <v>33</v>
      </c>
      <c r="E895" s="199">
        <v>87</v>
      </c>
      <c r="F895" s="196">
        <v>105</v>
      </c>
      <c r="G895" s="200">
        <v>157</v>
      </c>
      <c r="H895" s="198">
        <v>93</v>
      </c>
      <c r="I895" s="199">
        <v>183</v>
      </c>
      <c r="J895" s="196">
        <v>17</v>
      </c>
      <c r="K895" s="197">
        <v>14</v>
      </c>
      <c r="L895" s="198">
        <v>56</v>
      </c>
      <c r="M895" s="196">
        <v>95</v>
      </c>
      <c r="N895" s="201">
        <v>111</v>
      </c>
      <c r="O895" s="204">
        <v>215</v>
      </c>
      <c r="P895" s="196">
        <v>93</v>
      </c>
      <c r="Q895" s="197">
        <v>118</v>
      </c>
      <c r="R895" s="198">
        <v>70</v>
      </c>
      <c r="S895" s="199">
        <v>82</v>
      </c>
      <c r="T895" s="196">
        <v>22</v>
      </c>
      <c r="U895" s="200">
        <v>47</v>
      </c>
      <c r="V895" s="198">
        <v>54</v>
      </c>
      <c r="W895" s="205">
        <v>142</v>
      </c>
      <c r="X895" s="196">
        <v>46</v>
      </c>
      <c r="Y895" s="200">
        <v>105</v>
      </c>
      <c r="Z895" s="198">
        <v>162</v>
      </c>
      <c r="AA895" s="196">
        <v>153</v>
      </c>
      <c r="AB895" s="172">
        <f t="shared" si="16981"/>
        <v>886</v>
      </c>
      <c r="AC895" s="173">
        <f t="shared" si="16982"/>
        <v>1477</v>
      </c>
      <c r="BI895" s="146" t="s">
        <v>34</v>
      </c>
      <c r="BJ895" s="129">
        <f>B895/B901</f>
        <v>3.1800715516099114E-3</v>
      </c>
      <c r="BK895" s="130">
        <f t="shared" ref="BK895" si="17446">C895/C901</f>
        <v>9.7374584000986079E-3</v>
      </c>
      <c r="BL895" s="131">
        <f t="shared" ref="BL895" si="17447">D895/D901</f>
        <v>9.2566619915848535E-3</v>
      </c>
      <c r="BM895" s="132">
        <f t="shared" ref="BM895" si="17448">E895/E901</f>
        <v>2.2544700699663123E-2</v>
      </c>
      <c r="BN895" s="129">
        <f t="shared" ref="BN895" si="17449">F895/F901</f>
        <v>1.0131223465843303E-2</v>
      </c>
      <c r="BO895" s="130">
        <f t="shared" ref="BO895" si="17450">G895/G901</f>
        <v>1.6809421841541754E-2</v>
      </c>
      <c r="BP895" s="131">
        <f t="shared" ref="BP895" si="17451">H895/H901</f>
        <v>7.5438027255029204E-3</v>
      </c>
      <c r="BQ895" s="132">
        <f t="shared" ref="BQ895" si="17452">I895/I901</f>
        <v>1.3857337573830078E-2</v>
      </c>
      <c r="BR895" s="129">
        <f t="shared" ref="BR895" si="17453">J895/J901</f>
        <v>7.302405498281787E-3</v>
      </c>
      <c r="BS895" s="130">
        <f t="shared" ref="BS895" si="17454">K895/K901</f>
        <v>5.8552906733584272E-3</v>
      </c>
      <c r="BT895" s="131">
        <f t="shared" ref="BT895" si="17455">L895/L901</f>
        <v>7.8234143615535066E-3</v>
      </c>
      <c r="BU895" s="129">
        <f t="shared" ref="BU895" si="17456">M895/M901</f>
        <v>1.3724357122219012E-2</v>
      </c>
      <c r="BV895" s="133">
        <f t="shared" ref="BV895" si="17457">N895/N901</f>
        <v>7.7943964609226883E-3</v>
      </c>
      <c r="BW895" s="134">
        <f t="shared" ref="BW895" si="17458">O895/O901</f>
        <v>1.5003489183531053E-2</v>
      </c>
      <c r="BX895" s="129">
        <f t="shared" ref="BX895" si="17459">P895/P901</f>
        <v>1.2785262579048667E-2</v>
      </c>
      <c r="BY895" s="130">
        <f t="shared" ref="BY895" si="17460">Q895/Q901</f>
        <v>1.6919988528821338E-2</v>
      </c>
      <c r="BZ895" s="131">
        <f t="shared" ref="BZ895" si="17461">R895/R901</f>
        <v>8.070094535393129E-3</v>
      </c>
      <c r="CA895" s="132">
        <f t="shared" ref="CA895" si="17462">S895/S901</f>
        <v>9.3553907586993723E-3</v>
      </c>
      <c r="CB895" s="129">
        <f t="shared" ref="CB895" si="17463">T895/T901</f>
        <v>1.1311053984575836E-2</v>
      </c>
      <c r="CC895" s="130">
        <f t="shared" ref="CC895" si="17464">U895/U901</f>
        <v>2.2107243650047036E-2</v>
      </c>
      <c r="CD895" s="131">
        <f t="shared" ref="CD895" si="17465">V895/V901</f>
        <v>8.1093257245832707E-3</v>
      </c>
      <c r="CE895" s="132">
        <f t="shared" ref="CE895" si="17466">W895/W901</f>
        <v>1.8365235385411276E-2</v>
      </c>
      <c r="CF895" s="129">
        <f t="shared" ref="CF895" si="17467">X895/X901</f>
        <v>7.0530512112848822E-3</v>
      </c>
      <c r="CG895" s="130">
        <f t="shared" ref="CG895" si="17468">Y895/Y901</f>
        <v>2.5951557093425604E-2</v>
      </c>
      <c r="CH895" s="131">
        <f t="shared" ref="CH895" si="17469">Z895/Z901</f>
        <v>1.3328945203225275E-2</v>
      </c>
      <c r="CI895" s="129">
        <f t="shared" ref="CI895" si="17470">AA895/AA901</f>
        <v>1.1941929441148923E-2</v>
      </c>
      <c r="CJ895" s="135">
        <f t="shared" ref="CJ895" si="17471">AB895/AB901</f>
        <v>8.7932591629531851E-3</v>
      </c>
      <c r="CK895" s="136">
        <f t="shared" ref="CK895" si="17472">AC895/AC901</f>
        <v>1.4679573825236544E-2</v>
      </c>
    </row>
    <row r="896" spans="1:89" x14ac:dyDescent="0.2">
      <c r="A896" s="137" t="s">
        <v>35</v>
      </c>
      <c r="B896" s="206">
        <v>0</v>
      </c>
      <c r="C896" s="190">
        <v>32</v>
      </c>
      <c r="D896" s="191">
        <v>1</v>
      </c>
      <c r="E896" s="192">
        <v>36</v>
      </c>
      <c r="F896" s="189">
        <v>1</v>
      </c>
      <c r="G896" s="193">
        <v>33</v>
      </c>
      <c r="H896" s="191">
        <v>7</v>
      </c>
      <c r="I896" s="192">
        <v>40</v>
      </c>
      <c r="J896" s="189">
        <v>4</v>
      </c>
      <c r="K896" s="190">
        <v>2</v>
      </c>
      <c r="L896" s="191">
        <v>26</v>
      </c>
      <c r="M896" s="189">
        <v>4</v>
      </c>
      <c r="N896" s="194">
        <v>13</v>
      </c>
      <c r="O896" s="207">
        <v>18</v>
      </c>
      <c r="P896" s="189">
        <v>9</v>
      </c>
      <c r="Q896" s="190">
        <v>6</v>
      </c>
      <c r="R896" s="191">
        <v>7</v>
      </c>
      <c r="S896" s="192">
        <v>5</v>
      </c>
      <c r="T896" s="189">
        <v>7</v>
      </c>
      <c r="U896" s="193">
        <v>2</v>
      </c>
      <c r="V896" s="191">
        <v>8</v>
      </c>
      <c r="W896" s="208">
        <v>7</v>
      </c>
      <c r="X896" s="189">
        <v>3</v>
      </c>
      <c r="Y896" s="193">
        <v>13</v>
      </c>
      <c r="Z896" s="191">
        <v>11</v>
      </c>
      <c r="AA896" s="189">
        <v>8</v>
      </c>
      <c r="AB896" s="172">
        <f t="shared" si="16981"/>
        <v>97</v>
      </c>
      <c r="AC896" s="173">
        <f t="shared" si="16982"/>
        <v>206</v>
      </c>
      <c r="BI896" s="137" t="s">
        <v>35</v>
      </c>
      <c r="BJ896" s="129">
        <f>B896/B901</f>
        <v>0</v>
      </c>
      <c r="BK896" s="130">
        <f t="shared" ref="BK896" si="17473">C896/C901</f>
        <v>3.9442869468753854E-3</v>
      </c>
      <c r="BL896" s="131">
        <f t="shared" ref="BL896" si="17474">D896/D901</f>
        <v>2.8050490883590464E-4</v>
      </c>
      <c r="BM896" s="132">
        <f t="shared" ref="BM896" si="17475">E896/E901</f>
        <v>9.3288416688261204E-3</v>
      </c>
      <c r="BN896" s="129">
        <f t="shared" ref="BN896" si="17476">F896/F901</f>
        <v>9.6487842531840993E-5</v>
      </c>
      <c r="BO896" s="130">
        <f t="shared" ref="BO896" si="17477">G896/G901</f>
        <v>3.533190578158458E-3</v>
      </c>
      <c r="BP896" s="131">
        <f t="shared" ref="BP896" si="17478">H896/H901</f>
        <v>5.6781310837118759E-4</v>
      </c>
      <c r="BQ896" s="132">
        <f t="shared" ref="BQ896" si="17479">I896/I901</f>
        <v>3.0289262456459185E-3</v>
      </c>
      <c r="BR896" s="129">
        <f t="shared" ref="BR896" si="17480">J896/J901</f>
        <v>1.718213058419244E-3</v>
      </c>
      <c r="BS896" s="130">
        <f t="shared" ref="BS896" si="17481">K896/K901</f>
        <v>8.3647009619406104E-4</v>
      </c>
      <c r="BT896" s="131">
        <f t="shared" ref="BT896" si="17482">L896/L901</f>
        <v>3.6322995250069852E-3</v>
      </c>
      <c r="BU896" s="129">
        <f t="shared" ref="BU896" si="17483">M896/M901</f>
        <v>5.7786766830395843E-4</v>
      </c>
      <c r="BV896" s="133">
        <f t="shared" ref="BV896" si="17484">N896/N901</f>
        <v>9.1285724317112559E-4</v>
      </c>
      <c r="BW896" s="134">
        <f t="shared" ref="BW896" si="17485">O896/O901</f>
        <v>1.256106071179344E-3</v>
      </c>
      <c r="BX896" s="129">
        <f t="shared" ref="BX896" si="17486">P896/P901</f>
        <v>1.2372834753918065E-3</v>
      </c>
      <c r="BY896" s="130">
        <f t="shared" ref="BY896" si="17487">Q896/Q901</f>
        <v>8.6033839977057644E-4</v>
      </c>
      <c r="BZ896" s="131">
        <f t="shared" ref="BZ896" si="17488">R896/R901</f>
        <v>8.070094535393129E-4</v>
      </c>
      <c r="CA896" s="132">
        <f t="shared" ref="CA896" si="17489">S896/S901</f>
        <v>5.7045065601825438E-4</v>
      </c>
      <c r="CB896" s="129">
        <f t="shared" ref="CB896" si="17490">T896/T901</f>
        <v>3.5989717223650387E-3</v>
      </c>
      <c r="CC896" s="130">
        <f t="shared" ref="CC896" si="17491">U896/U901</f>
        <v>9.4073377234242712E-4</v>
      </c>
      <c r="CD896" s="131">
        <f t="shared" ref="CD896" si="17492">V896/V901</f>
        <v>1.2013815888271512E-3</v>
      </c>
      <c r="CE896" s="132">
        <f t="shared" ref="CE896" si="17493">W896/W901</f>
        <v>9.0532850491464043E-4</v>
      </c>
      <c r="CF896" s="129">
        <f t="shared" ref="CF896" si="17494">X896/X901</f>
        <v>4.5998160073597056E-4</v>
      </c>
      <c r="CG896" s="130">
        <f t="shared" ref="CG896" si="17495">Y896/Y901</f>
        <v>3.2130499258526939E-3</v>
      </c>
      <c r="CH896" s="131">
        <f t="shared" ref="CH896" si="17496">Z896/Z901</f>
        <v>9.0505183478690142E-4</v>
      </c>
      <c r="CI896" s="129">
        <f t="shared" ref="CI896" si="17497">AA896/AA901</f>
        <v>6.244146113019045E-4</v>
      </c>
      <c r="CJ896" s="135">
        <f t="shared" ref="CJ896" si="17498">AB896/AB901</f>
        <v>9.626931589237686E-4</v>
      </c>
      <c r="CK896" s="136">
        <f t="shared" ref="CK896" si="17499">AC896/AC901</f>
        <v>2.0473880893694838E-3</v>
      </c>
    </row>
    <row r="897" spans="1:89" x14ac:dyDescent="0.2">
      <c r="A897" s="146" t="s">
        <v>36</v>
      </c>
      <c r="B897" s="203">
        <v>0</v>
      </c>
      <c r="C897" s="197">
        <v>6</v>
      </c>
      <c r="D897" s="198">
        <v>0</v>
      </c>
      <c r="E897" s="199">
        <v>3</v>
      </c>
      <c r="F897" s="196">
        <v>0</v>
      </c>
      <c r="G897" s="200">
        <v>0</v>
      </c>
      <c r="H897" s="198">
        <v>0</v>
      </c>
      <c r="I897" s="199">
        <v>1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72">
        <f t="shared" si="16981"/>
        <v>0</v>
      </c>
      <c r="AC897" s="173">
        <f t="shared" si="16982"/>
        <v>10</v>
      </c>
      <c r="BI897" s="146" t="s">
        <v>36</v>
      </c>
      <c r="BJ897" s="129">
        <f>B897/B901</f>
        <v>0</v>
      </c>
      <c r="BK897" s="130">
        <f t="shared" ref="BK897" si="17500">C897/C901</f>
        <v>7.3955380253913476E-4</v>
      </c>
      <c r="BL897" s="131">
        <f t="shared" ref="BL897" si="17501">D897/D901</f>
        <v>0</v>
      </c>
      <c r="BM897" s="132">
        <f t="shared" ref="BM897" si="17502">E897/E901</f>
        <v>7.774034724021767E-4</v>
      </c>
      <c r="BN897" s="129">
        <f t="shared" ref="BN897" si="17503">F897/F901</f>
        <v>0</v>
      </c>
      <c r="BO897" s="130">
        <f t="shared" ref="BO897" si="17504">G897/G901</f>
        <v>0</v>
      </c>
      <c r="BP897" s="131">
        <f t="shared" ref="BP897" si="17505">H897/H901</f>
        <v>0</v>
      </c>
      <c r="BQ897" s="132">
        <f t="shared" ref="BQ897" si="17506">I897/I901</f>
        <v>7.5723156141147964E-5</v>
      </c>
      <c r="BR897" s="129">
        <f t="shared" ref="BR897" si="17507">J897/J901</f>
        <v>0</v>
      </c>
      <c r="BS897" s="130">
        <f t="shared" ref="BS897" si="17508">K897/K901</f>
        <v>0</v>
      </c>
      <c r="BT897" s="131">
        <f t="shared" ref="BT897" si="17509">L897/L901</f>
        <v>0</v>
      </c>
      <c r="BU897" s="129">
        <f t="shared" ref="BU897" si="17510">M897/M901</f>
        <v>0</v>
      </c>
      <c r="BV897" s="133">
        <f t="shared" ref="BV897" si="17511">N897/N901</f>
        <v>0</v>
      </c>
      <c r="BW897" s="134">
        <f t="shared" ref="BW897" si="17512">O897/O901</f>
        <v>0</v>
      </c>
      <c r="BX897" s="129">
        <f t="shared" ref="BX897" si="17513">P897/P901</f>
        <v>0</v>
      </c>
      <c r="BY897" s="130">
        <f t="shared" ref="BY897" si="17514">Q897/Q901</f>
        <v>0</v>
      </c>
      <c r="BZ897" s="131">
        <f t="shared" ref="BZ897" si="17515">R897/R901</f>
        <v>0</v>
      </c>
      <c r="CA897" s="132">
        <f t="shared" ref="CA897" si="17516">S897/S901</f>
        <v>0</v>
      </c>
      <c r="CB897" s="129">
        <f t="shared" ref="CB897" si="17517">T897/T901</f>
        <v>0</v>
      </c>
      <c r="CC897" s="130">
        <f t="shared" ref="CC897" si="17518">U897/U901</f>
        <v>0</v>
      </c>
      <c r="CD897" s="131">
        <f t="shared" ref="CD897" si="17519">V897/V901</f>
        <v>0</v>
      </c>
      <c r="CE897" s="132">
        <f t="shared" ref="CE897" si="17520">W897/W901</f>
        <v>0</v>
      </c>
      <c r="CF897" s="129">
        <f t="shared" ref="CF897" si="17521">X897/X901</f>
        <v>0</v>
      </c>
      <c r="CG897" s="130">
        <f t="shared" ref="CG897" si="17522">Y897/Y901</f>
        <v>0</v>
      </c>
      <c r="CH897" s="131">
        <f t="shared" ref="CH897" si="17523">Z897/Z901</f>
        <v>0</v>
      </c>
      <c r="CI897" s="129">
        <f t="shared" ref="CI897" si="17524">AA897/AA901</f>
        <v>0</v>
      </c>
      <c r="CJ897" s="135">
        <f t="shared" ref="CJ897" si="17525">AB897/AB901</f>
        <v>0</v>
      </c>
      <c r="CK897" s="136">
        <f t="shared" ref="CK897" si="17526">AC897/AC901</f>
        <v>9.9387771328615727E-5</v>
      </c>
    </row>
    <row r="898" spans="1:89" x14ac:dyDescent="0.2">
      <c r="A898" s="137" t="s">
        <v>37</v>
      </c>
      <c r="B898" s="59"/>
      <c r="C898" s="60"/>
      <c r="D898" s="139"/>
      <c r="E898" s="140"/>
      <c r="F898" s="138"/>
      <c r="G898" s="141"/>
      <c r="H898" s="139"/>
      <c r="I898" s="140"/>
      <c r="J898" s="138"/>
      <c r="K898" s="141"/>
      <c r="L898" s="139"/>
      <c r="M898" s="138"/>
      <c r="N898" s="142"/>
      <c r="O898" s="143"/>
      <c r="P898" s="138"/>
      <c r="Q898" s="141"/>
      <c r="R898" s="139"/>
      <c r="S898" s="140"/>
      <c r="T898" s="138"/>
      <c r="U898" s="141"/>
      <c r="V898" s="139"/>
      <c r="W898" s="140"/>
      <c r="X898" s="138"/>
      <c r="Y898" s="141"/>
      <c r="Z898" s="144"/>
      <c r="AA898" s="145"/>
      <c r="AB898" s="172">
        <f t="shared" si="16981"/>
        <v>0</v>
      </c>
      <c r="AC898" s="173">
        <f t="shared" si="16982"/>
        <v>0</v>
      </c>
      <c r="BI898" s="137" t="s">
        <v>37</v>
      </c>
      <c r="BJ898" s="129">
        <f>B898/B901</f>
        <v>0</v>
      </c>
      <c r="BK898" s="130">
        <f t="shared" ref="BK898" si="17527">C898/C901</f>
        <v>0</v>
      </c>
      <c r="BL898" s="131">
        <f t="shared" ref="BL898" si="17528">D898/D901</f>
        <v>0</v>
      </c>
      <c r="BM898" s="132">
        <f t="shared" ref="BM898" si="17529">E898/E901</f>
        <v>0</v>
      </c>
      <c r="BN898" s="129">
        <f t="shared" ref="BN898" si="17530">F898/F901</f>
        <v>0</v>
      </c>
      <c r="BO898" s="130">
        <f t="shared" ref="BO898" si="17531">G898/G901</f>
        <v>0</v>
      </c>
      <c r="BP898" s="131">
        <f t="shared" ref="BP898" si="17532">H898/H901</f>
        <v>0</v>
      </c>
      <c r="BQ898" s="132">
        <f t="shared" ref="BQ898" si="17533">I898/I901</f>
        <v>0</v>
      </c>
      <c r="BR898" s="129">
        <f t="shared" ref="BR898" si="17534">J898/J901</f>
        <v>0</v>
      </c>
      <c r="BS898" s="130">
        <f t="shared" ref="BS898" si="17535">K898/K901</f>
        <v>0</v>
      </c>
      <c r="BT898" s="131">
        <f t="shared" ref="BT898" si="17536">L898/L901</f>
        <v>0</v>
      </c>
      <c r="BU898" s="129">
        <f t="shared" ref="BU898" si="17537">M898/M901</f>
        <v>0</v>
      </c>
      <c r="BV898" s="133">
        <f t="shared" ref="BV898" si="17538">N898/N901</f>
        <v>0</v>
      </c>
      <c r="BW898" s="134">
        <f t="shared" ref="BW898" si="17539">O898/O901</f>
        <v>0</v>
      </c>
      <c r="BX898" s="129">
        <f t="shared" ref="BX898" si="17540">P898/P901</f>
        <v>0</v>
      </c>
      <c r="BY898" s="130">
        <f t="shared" ref="BY898" si="17541">Q898/Q901</f>
        <v>0</v>
      </c>
      <c r="BZ898" s="131">
        <f t="shared" ref="BZ898" si="17542">R898/R901</f>
        <v>0</v>
      </c>
      <c r="CA898" s="132">
        <f t="shared" ref="CA898" si="17543">S898/S901</f>
        <v>0</v>
      </c>
      <c r="CB898" s="129">
        <f t="shared" ref="CB898" si="17544">T898/T901</f>
        <v>0</v>
      </c>
      <c r="CC898" s="130">
        <f t="shared" ref="CC898" si="17545">U898/U901</f>
        <v>0</v>
      </c>
      <c r="CD898" s="131">
        <f t="shared" ref="CD898" si="17546">V898/V901</f>
        <v>0</v>
      </c>
      <c r="CE898" s="132">
        <f t="shared" ref="CE898" si="17547">W898/W901</f>
        <v>0</v>
      </c>
      <c r="CF898" s="129">
        <f t="shared" ref="CF898" si="17548">X898/X901</f>
        <v>0</v>
      </c>
      <c r="CG898" s="130">
        <f t="shared" ref="CG898" si="17549">Y898/Y901</f>
        <v>0</v>
      </c>
      <c r="CH898" s="131">
        <f t="shared" ref="CH898" si="17550">Z898/Z901</f>
        <v>0</v>
      </c>
      <c r="CI898" s="129">
        <f t="shared" ref="CI898" si="17551">AA898/AA901</f>
        <v>0</v>
      </c>
      <c r="CJ898" s="135">
        <f t="shared" ref="CJ898" si="17552">AB898/AB901</f>
        <v>0</v>
      </c>
      <c r="CK898" s="136">
        <f t="shared" ref="CK898" si="17553">AC898/AC901</f>
        <v>0</v>
      </c>
    </row>
    <row r="899" spans="1:89" x14ac:dyDescent="0.2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6981"/>
        <v>0</v>
      </c>
      <c r="AC899" s="173">
        <f t="shared" si="16982"/>
        <v>0</v>
      </c>
      <c r="BI899" s="146" t="s">
        <v>38</v>
      </c>
      <c r="BJ899" s="129">
        <f>B899/B901</f>
        <v>0</v>
      </c>
      <c r="BK899" s="130">
        <f t="shared" ref="BK899" si="17554">C899/C901</f>
        <v>0</v>
      </c>
      <c r="BL899" s="131">
        <f t="shared" ref="BL899" si="17555">D899/D901</f>
        <v>0</v>
      </c>
      <c r="BM899" s="132">
        <f t="shared" ref="BM899" si="17556">E899/E901</f>
        <v>0</v>
      </c>
      <c r="BN899" s="129">
        <f t="shared" ref="BN899" si="17557">F899/F901</f>
        <v>0</v>
      </c>
      <c r="BO899" s="130">
        <f t="shared" ref="BO899" si="17558">G899/G901</f>
        <v>0</v>
      </c>
      <c r="BP899" s="131">
        <f t="shared" ref="BP899" si="17559">H899/H901</f>
        <v>0</v>
      </c>
      <c r="BQ899" s="132">
        <f t="shared" ref="BQ899" si="17560">I899/I901</f>
        <v>0</v>
      </c>
      <c r="BR899" s="129">
        <f t="shared" ref="BR899" si="17561">J899/J901</f>
        <v>0</v>
      </c>
      <c r="BS899" s="130">
        <f t="shared" ref="BS899" si="17562">K899/K901</f>
        <v>0</v>
      </c>
      <c r="BT899" s="131">
        <f t="shared" ref="BT899" si="17563">L899/L901</f>
        <v>0</v>
      </c>
      <c r="BU899" s="129">
        <f t="shared" ref="BU899" si="17564">M899/M901</f>
        <v>0</v>
      </c>
      <c r="BV899" s="133">
        <f t="shared" ref="BV899" si="17565">N899/N901</f>
        <v>0</v>
      </c>
      <c r="BW899" s="134">
        <f t="shared" ref="BW899" si="17566">O899/O901</f>
        <v>0</v>
      </c>
      <c r="BX899" s="129">
        <f t="shared" ref="BX899" si="17567">P899/P901</f>
        <v>0</v>
      </c>
      <c r="BY899" s="130">
        <f t="shared" ref="BY899" si="17568">Q899/Q901</f>
        <v>0</v>
      </c>
      <c r="BZ899" s="131">
        <f t="shared" ref="BZ899" si="17569">R899/R901</f>
        <v>0</v>
      </c>
      <c r="CA899" s="132">
        <f t="shared" ref="CA899" si="17570">S899/S901</f>
        <v>0</v>
      </c>
      <c r="CB899" s="129">
        <f t="shared" ref="CB899" si="17571">T899/T901</f>
        <v>0</v>
      </c>
      <c r="CC899" s="130">
        <f t="shared" ref="CC899" si="17572">U899/U901</f>
        <v>0</v>
      </c>
      <c r="CD899" s="131">
        <f t="shared" ref="CD899" si="17573">V899/V901</f>
        <v>0</v>
      </c>
      <c r="CE899" s="132">
        <f t="shared" ref="CE899" si="17574">W899/W901</f>
        <v>0</v>
      </c>
      <c r="CF899" s="129">
        <f t="shared" ref="CF899" si="17575">X899/X901</f>
        <v>0</v>
      </c>
      <c r="CG899" s="130">
        <f t="shared" ref="CG899" si="17576">Y899/Y901</f>
        <v>0</v>
      </c>
      <c r="CH899" s="131">
        <f t="shared" ref="CH899" si="17577">Z899/Z901</f>
        <v>0</v>
      </c>
      <c r="CI899" s="129">
        <f t="shared" ref="CI899" si="17578">AA899/AA901</f>
        <v>0</v>
      </c>
      <c r="CJ899" s="135">
        <f t="shared" ref="CJ899" si="17579">AB899/AB901</f>
        <v>0</v>
      </c>
      <c r="CK899" s="136">
        <f t="shared" ref="CK899" si="17580">AC899/AC901</f>
        <v>0</v>
      </c>
    </row>
    <row r="900" spans="1:89" ht="13.5" thickBot="1" x14ac:dyDescent="0.25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6981"/>
        <v>0</v>
      </c>
      <c r="AC900" s="173">
        <f t="shared" si="16982"/>
        <v>0</v>
      </c>
      <c r="BI900" s="137" t="s">
        <v>39</v>
      </c>
      <c r="BJ900" s="129">
        <f>B900/B901</f>
        <v>0</v>
      </c>
      <c r="BK900" s="130">
        <f t="shared" ref="BK900" si="17581">C900/C901</f>
        <v>0</v>
      </c>
      <c r="BL900" s="131">
        <f t="shared" ref="BL900" si="17582">D900/D901</f>
        <v>0</v>
      </c>
      <c r="BM900" s="132">
        <f t="shared" ref="BM900" si="17583">E900/E901</f>
        <v>0</v>
      </c>
      <c r="BN900" s="129">
        <f t="shared" ref="BN900" si="17584">F900/F901</f>
        <v>0</v>
      </c>
      <c r="BO900" s="130">
        <f t="shared" ref="BO900" si="17585">G900/G901</f>
        <v>0</v>
      </c>
      <c r="BP900" s="131">
        <f t="shared" ref="BP900" si="17586">H900/H901</f>
        <v>0</v>
      </c>
      <c r="BQ900" s="132">
        <f t="shared" ref="BQ900" si="17587">I900/I901</f>
        <v>0</v>
      </c>
      <c r="BR900" s="129">
        <f t="shared" ref="BR900" si="17588">J900/J901</f>
        <v>0</v>
      </c>
      <c r="BS900" s="130">
        <f t="shared" ref="BS900" si="17589">K900/K901</f>
        <v>0</v>
      </c>
      <c r="BT900" s="131">
        <f t="shared" ref="BT900" si="17590">L900/L901</f>
        <v>0</v>
      </c>
      <c r="BU900" s="129">
        <f t="shared" ref="BU900" si="17591">M900/M901</f>
        <v>0</v>
      </c>
      <c r="BV900" s="133">
        <f t="shared" ref="BV900" si="17592">N900/N901</f>
        <v>0</v>
      </c>
      <c r="BW900" s="134">
        <f t="shared" ref="BW900" si="17593">O900/O901</f>
        <v>0</v>
      </c>
      <c r="BX900" s="129">
        <f t="shared" ref="BX900" si="17594">P900/P901</f>
        <v>0</v>
      </c>
      <c r="BY900" s="130">
        <f t="shared" ref="BY900" si="17595">Q900/Q901</f>
        <v>0</v>
      </c>
      <c r="BZ900" s="131">
        <f t="shared" ref="BZ900" si="17596">R900/R901</f>
        <v>0</v>
      </c>
      <c r="CA900" s="132">
        <f t="shared" ref="CA900" si="17597">S900/S901</f>
        <v>0</v>
      </c>
      <c r="CB900" s="129">
        <f t="shared" ref="CB900" si="17598">T900/T901</f>
        <v>0</v>
      </c>
      <c r="CC900" s="130">
        <f t="shared" ref="CC900" si="17599">U900/U901</f>
        <v>0</v>
      </c>
      <c r="CD900" s="131">
        <f t="shared" ref="CD900" si="17600">V900/V901</f>
        <v>0</v>
      </c>
      <c r="CE900" s="132">
        <f t="shared" ref="CE900" si="17601">W900/W901</f>
        <v>0</v>
      </c>
      <c r="CF900" s="129">
        <f t="shared" ref="CF900" si="17602">X900/X901</f>
        <v>0</v>
      </c>
      <c r="CG900" s="130">
        <f t="shared" ref="CG900" si="17603">Y900/Y901</f>
        <v>0</v>
      </c>
      <c r="CH900" s="131">
        <f t="shared" ref="CH900" si="17604">Z900/Z901</f>
        <v>0</v>
      </c>
      <c r="CI900" s="129">
        <f t="shared" ref="CI900" si="17605">AA900/AA901</f>
        <v>0</v>
      </c>
      <c r="CJ900" s="135">
        <f t="shared" ref="CJ900" si="17606">AB900/AB901</f>
        <v>0</v>
      </c>
      <c r="CK900" s="136">
        <f t="shared" ref="CK900" si="17607">AC900/AC901</f>
        <v>0</v>
      </c>
    </row>
    <row r="901" spans="1:89" ht="14.25" thickTop="1" thickBot="1" x14ac:dyDescent="0.25">
      <c r="A901" s="269" t="s">
        <v>13</v>
      </c>
      <c r="B901" s="20">
        <f t="shared" ref="B901:AA901" si="17608">SUM(B878:B900)</f>
        <v>7547</v>
      </c>
      <c r="C901" s="21">
        <f t="shared" si="17608"/>
        <v>8113</v>
      </c>
      <c r="D901" s="20">
        <f t="shared" si="17608"/>
        <v>3565</v>
      </c>
      <c r="E901" s="21">
        <f t="shared" si="17608"/>
        <v>3859</v>
      </c>
      <c r="F901" s="20">
        <f t="shared" si="17608"/>
        <v>10364</v>
      </c>
      <c r="G901" s="21">
        <f t="shared" si="17608"/>
        <v>9340</v>
      </c>
      <c r="H901" s="20">
        <f t="shared" si="17608"/>
        <v>12328</v>
      </c>
      <c r="I901" s="21">
        <f t="shared" si="17608"/>
        <v>13206</v>
      </c>
      <c r="J901" s="20">
        <f t="shared" si="17608"/>
        <v>2328</v>
      </c>
      <c r="K901" s="21">
        <f t="shared" si="17608"/>
        <v>2391</v>
      </c>
      <c r="L901" s="20">
        <f t="shared" si="17608"/>
        <v>7158</v>
      </c>
      <c r="M901" s="21">
        <f t="shared" si="17608"/>
        <v>6922</v>
      </c>
      <c r="N901" s="20">
        <f t="shared" si="17608"/>
        <v>14241</v>
      </c>
      <c r="O901" s="21">
        <f t="shared" si="17608"/>
        <v>14330</v>
      </c>
      <c r="P901" s="20">
        <f t="shared" si="17608"/>
        <v>7274</v>
      </c>
      <c r="Q901" s="21">
        <f t="shared" si="17608"/>
        <v>6974</v>
      </c>
      <c r="R901" s="20">
        <f t="shared" si="17608"/>
        <v>8674</v>
      </c>
      <c r="S901" s="21">
        <f t="shared" si="17608"/>
        <v>8765</v>
      </c>
      <c r="T901" s="20">
        <f t="shared" si="17608"/>
        <v>1945</v>
      </c>
      <c r="U901" s="21">
        <f t="shared" si="17608"/>
        <v>2126</v>
      </c>
      <c r="V901" s="20">
        <f t="shared" si="17608"/>
        <v>6659</v>
      </c>
      <c r="W901" s="21">
        <f t="shared" si="17608"/>
        <v>7732</v>
      </c>
      <c r="X901" s="20">
        <f t="shared" si="17608"/>
        <v>6522</v>
      </c>
      <c r="Y901" s="21">
        <f t="shared" si="17608"/>
        <v>4046</v>
      </c>
      <c r="Z901" s="20">
        <f t="shared" si="17608"/>
        <v>12154</v>
      </c>
      <c r="AA901" s="21">
        <f t="shared" si="17608"/>
        <v>12812</v>
      </c>
      <c r="AB901" s="174">
        <f t="shared" ref="AB901:AC901" si="17609">SUM(AB877:AB900)</f>
        <v>100759</v>
      </c>
      <c r="AC901" s="175">
        <f t="shared" si="17609"/>
        <v>100616</v>
      </c>
      <c r="BI901" s="269" t="s">
        <v>13</v>
      </c>
      <c r="BJ901" s="155">
        <f>SUM(BJ877:BJ900)</f>
        <v>1</v>
      </c>
      <c r="BK901" s="156">
        <f t="shared" ref="BK901:CK901" si="17610">SUM(BK877:BK900)</f>
        <v>1</v>
      </c>
      <c r="BL901" s="155">
        <f t="shared" si="17610"/>
        <v>0.99999999999999989</v>
      </c>
      <c r="BM901" s="156">
        <f t="shared" si="17610"/>
        <v>1</v>
      </c>
      <c r="BN901" s="155">
        <f t="shared" si="17610"/>
        <v>1</v>
      </c>
      <c r="BO901" s="156">
        <f t="shared" si="17610"/>
        <v>1</v>
      </c>
      <c r="BP901" s="155">
        <f t="shared" si="17610"/>
        <v>0.99999999999999989</v>
      </c>
      <c r="BQ901" s="156">
        <f t="shared" si="17610"/>
        <v>1</v>
      </c>
      <c r="BR901" s="155">
        <f t="shared" si="17610"/>
        <v>1</v>
      </c>
      <c r="BS901" s="156">
        <f t="shared" si="17610"/>
        <v>0.99999999999999978</v>
      </c>
      <c r="BT901" s="155">
        <f t="shared" si="17610"/>
        <v>1</v>
      </c>
      <c r="BU901" s="156">
        <f t="shared" si="17610"/>
        <v>1</v>
      </c>
      <c r="BV901" s="155">
        <f t="shared" si="17610"/>
        <v>0.99999999999999989</v>
      </c>
      <c r="BW901" s="156">
        <f t="shared" si="17610"/>
        <v>0.99999999999999989</v>
      </c>
      <c r="BX901" s="155">
        <f t="shared" si="17610"/>
        <v>1</v>
      </c>
      <c r="BY901" s="156">
        <f t="shared" si="17610"/>
        <v>1.0000000000000002</v>
      </c>
      <c r="BZ901" s="155">
        <f t="shared" si="17610"/>
        <v>1.0000000000000002</v>
      </c>
      <c r="CA901" s="156">
        <f t="shared" si="17610"/>
        <v>1</v>
      </c>
      <c r="CB901" s="155">
        <f t="shared" si="17610"/>
        <v>1.0000000000000002</v>
      </c>
      <c r="CC901" s="156">
        <f t="shared" si="17610"/>
        <v>1</v>
      </c>
      <c r="CD901" s="155">
        <f t="shared" si="17610"/>
        <v>0.99999999999999989</v>
      </c>
      <c r="CE901" s="156">
        <f t="shared" si="17610"/>
        <v>1</v>
      </c>
      <c r="CF901" s="155">
        <f t="shared" si="17610"/>
        <v>0.99999999999999989</v>
      </c>
      <c r="CG901" s="156">
        <f t="shared" si="17610"/>
        <v>1</v>
      </c>
      <c r="CH901" s="155">
        <f t="shared" si="17610"/>
        <v>1</v>
      </c>
      <c r="CI901" s="156">
        <f t="shared" si="17610"/>
        <v>1</v>
      </c>
      <c r="CJ901" s="155">
        <f t="shared" si="17610"/>
        <v>1</v>
      </c>
      <c r="CK901" s="156">
        <f t="shared" si="17610"/>
        <v>1</v>
      </c>
    </row>
    <row r="902" spans="1:89" ht="13.5" thickTop="1" x14ac:dyDescent="0.2">
      <c r="A902" s="187"/>
    </row>
    <row r="904" spans="1:89" x14ac:dyDescent="0.2">
      <c r="A904" s="301">
        <f>+A873+1</f>
        <v>44316</v>
      </c>
      <c r="B904" s="301"/>
      <c r="C904" s="301"/>
      <c r="D904" s="301"/>
      <c r="BI904" s="300">
        <f>+BI842+2</f>
        <v>44316</v>
      </c>
      <c r="BJ904" s="300"/>
      <c r="BK904" s="300"/>
      <c r="BL904" s="300"/>
    </row>
    <row r="905" spans="1:89" ht="13.5" thickBot="1" x14ac:dyDescent="0.25">
      <c r="AE905" s="272" t="s">
        <v>84</v>
      </c>
    </row>
    <row r="906" spans="1:89" ht="14.25" thickTop="1" thickBot="1" x14ac:dyDescent="0.25">
      <c r="A906" s="298" t="s">
        <v>0</v>
      </c>
      <c r="B906" s="292" t="s">
        <v>1</v>
      </c>
      <c r="C906" s="293"/>
      <c r="D906" s="292" t="s">
        <v>2</v>
      </c>
      <c r="E906" s="293"/>
      <c r="F906" s="292" t="s">
        <v>3</v>
      </c>
      <c r="G906" s="293"/>
      <c r="H906" s="292" t="s">
        <v>4</v>
      </c>
      <c r="I906" s="293"/>
      <c r="J906" s="292" t="s">
        <v>5</v>
      </c>
      <c r="K906" s="293"/>
      <c r="L906" s="292" t="s">
        <v>6</v>
      </c>
      <c r="M906" s="293"/>
      <c r="N906" s="292" t="s">
        <v>7</v>
      </c>
      <c r="O906" s="293"/>
      <c r="P906" s="292" t="s">
        <v>8</v>
      </c>
      <c r="Q906" s="293"/>
      <c r="R906" s="292" t="s">
        <v>9</v>
      </c>
      <c r="S906" s="293"/>
      <c r="T906" s="292" t="s">
        <v>10</v>
      </c>
      <c r="U906" s="293"/>
      <c r="V906" s="292" t="s">
        <v>11</v>
      </c>
      <c r="W906" s="293"/>
      <c r="X906" s="292" t="s">
        <v>12</v>
      </c>
      <c r="Y906" s="293"/>
      <c r="Z906" s="294" t="s">
        <v>40</v>
      </c>
      <c r="AA906" s="295"/>
      <c r="AB906" s="296" t="s">
        <v>41</v>
      </c>
      <c r="AC906" s="297"/>
      <c r="AE906" s="298" t="s">
        <v>0</v>
      </c>
      <c r="AF906" s="292" t="s">
        <v>1</v>
      </c>
      <c r="AG906" s="293"/>
      <c r="AH906" s="292" t="s">
        <v>2</v>
      </c>
      <c r="AI906" s="293"/>
      <c r="AJ906" s="292" t="s">
        <v>3</v>
      </c>
      <c r="AK906" s="293"/>
      <c r="AL906" s="292" t="s">
        <v>4</v>
      </c>
      <c r="AM906" s="293"/>
      <c r="AN906" s="292" t="s">
        <v>5</v>
      </c>
      <c r="AO906" s="293"/>
      <c r="AP906" s="292" t="s">
        <v>6</v>
      </c>
      <c r="AQ906" s="293"/>
      <c r="AR906" s="292" t="s">
        <v>7</v>
      </c>
      <c r="AS906" s="293"/>
      <c r="AT906" s="292" t="s">
        <v>8</v>
      </c>
      <c r="AU906" s="293"/>
      <c r="AV906" s="292" t="s">
        <v>9</v>
      </c>
      <c r="AW906" s="293"/>
      <c r="AX906" s="292" t="s">
        <v>10</v>
      </c>
      <c r="AY906" s="293"/>
      <c r="AZ906" s="292" t="s">
        <v>11</v>
      </c>
      <c r="BA906" s="293"/>
      <c r="BB906" s="292" t="s">
        <v>12</v>
      </c>
      <c r="BC906" s="293"/>
      <c r="BD906" s="294" t="s">
        <v>40</v>
      </c>
      <c r="BE906" s="295"/>
      <c r="BF906" s="296" t="s">
        <v>41</v>
      </c>
      <c r="BG906" s="297"/>
      <c r="BI906" s="298" t="s">
        <v>0</v>
      </c>
      <c r="BJ906" s="292" t="s">
        <v>1</v>
      </c>
      <c r="BK906" s="293"/>
      <c r="BL906" s="292" t="s">
        <v>2</v>
      </c>
      <c r="BM906" s="293"/>
      <c r="BN906" s="292" t="s">
        <v>3</v>
      </c>
      <c r="BO906" s="293"/>
      <c r="BP906" s="292" t="s">
        <v>4</v>
      </c>
      <c r="BQ906" s="293"/>
      <c r="BR906" s="292" t="s">
        <v>5</v>
      </c>
      <c r="BS906" s="293"/>
      <c r="BT906" s="292" t="s">
        <v>6</v>
      </c>
      <c r="BU906" s="293"/>
      <c r="BV906" s="292" t="s">
        <v>7</v>
      </c>
      <c r="BW906" s="293"/>
      <c r="BX906" s="292" t="s">
        <v>8</v>
      </c>
      <c r="BY906" s="293"/>
      <c r="BZ906" s="292" t="s">
        <v>9</v>
      </c>
      <c r="CA906" s="293"/>
      <c r="CB906" s="292" t="s">
        <v>10</v>
      </c>
      <c r="CC906" s="293"/>
      <c r="CD906" s="292" t="s">
        <v>11</v>
      </c>
      <c r="CE906" s="293"/>
      <c r="CF906" s="292" t="s">
        <v>12</v>
      </c>
      <c r="CG906" s="293"/>
      <c r="CH906" s="294" t="s">
        <v>40</v>
      </c>
      <c r="CI906" s="295"/>
      <c r="CJ906" s="292" t="s">
        <v>41</v>
      </c>
      <c r="CK906" s="293"/>
    </row>
    <row r="907" spans="1:89" ht="15" thickTop="1" thickBot="1" x14ac:dyDescent="0.3">
      <c r="A907" s="299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9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9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3.5" thickTop="1" x14ac:dyDescent="0.2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5" t="str">
        <f>$AE$9</f>
        <v>07:00 - 07:59</v>
      </c>
      <c r="AF908" s="126">
        <f>SUMIF($A$9:$A$32,$AE908,B$908:B$931)</f>
        <v>929</v>
      </c>
      <c r="AG908" s="186">
        <f t="shared" ref="AG908:AV910" si="17611">SUMIF($A$9:$A$32,$AE908,C$908:C$931)</f>
        <v>503</v>
      </c>
      <c r="AH908" s="127">
        <f t="shared" si="17611"/>
        <v>355</v>
      </c>
      <c r="AI908" s="180">
        <f t="shared" si="17611"/>
        <v>287</v>
      </c>
      <c r="AJ908" s="126">
        <f t="shared" si="17611"/>
        <v>1235</v>
      </c>
      <c r="AK908" s="128">
        <f t="shared" si="17611"/>
        <v>603</v>
      </c>
      <c r="AL908" s="127">
        <f t="shared" si="17611"/>
        <v>1198</v>
      </c>
      <c r="AM908" s="180">
        <f t="shared" si="17611"/>
        <v>904</v>
      </c>
      <c r="AN908" s="126">
        <f t="shared" si="17611"/>
        <v>124</v>
      </c>
      <c r="AO908" s="128">
        <f t="shared" si="17611"/>
        <v>355</v>
      </c>
      <c r="AP908" s="127">
        <f t="shared" si="17611"/>
        <v>324</v>
      </c>
      <c r="AQ908" s="126">
        <f t="shared" si="17611"/>
        <v>1013</v>
      </c>
      <c r="AR908" s="179">
        <f t="shared" si="17611"/>
        <v>1165</v>
      </c>
      <c r="AS908" s="181">
        <f t="shared" si="17611"/>
        <v>1687</v>
      </c>
      <c r="AT908" s="126">
        <f t="shared" si="17611"/>
        <v>748</v>
      </c>
      <c r="AU908" s="128">
        <f t="shared" si="17611"/>
        <v>697</v>
      </c>
      <c r="AV908" s="127">
        <f t="shared" si="17611"/>
        <v>943</v>
      </c>
      <c r="AW908" s="180">
        <f t="shared" ref="AW908:BG910" si="17612">SUMIF($A$9:$A$32,$AE908,S$908:S$931)</f>
        <v>689</v>
      </c>
      <c r="AX908" s="126">
        <f t="shared" si="17612"/>
        <v>77</v>
      </c>
      <c r="AY908" s="128">
        <f t="shared" si="17612"/>
        <v>359</v>
      </c>
      <c r="AZ908" s="127">
        <f t="shared" si="17612"/>
        <v>393</v>
      </c>
      <c r="BA908" s="180">
        <f t="shared" si="17612"/>
        <v>730</v>
      </c>
      <c r="BB908" s="126">
        <f t="shared" si="17612"/>
        <v>595</v>
      </c>
      <c r="BC908" s="128">
        <f t="shared" si="17612"/>
        <v>608</v>
      </c>
      <c r="BD908" s="184">
        <f t="shared" si="17612"/>
        <v>1090</v>
      </c>
      <c r="BE908" s="185">
        <f t="shared" si="17612"/>
        <v>967</v>
      </c>
      <c r="BF908" s="170">
        <f t="shared" si="17612"/>
        <v>9176</v>
      </c>
      <c r="BG908" s="171">
        <f t="shared" si="17612"/>
        <v>9402</v>
      </c>
      <c r="BI908" s="125" t="s">
        <v>16</v>
      </c>
      <c r="BJ908" s="129">
        <f>B908/B932</f>
        <v>0</v>
      </c>
      <c r="BK908" s="130">
        <f t="shared" ref="BK908" si="17613">C908/C932</f>
        <v>0</v>
      </c>
      <c r="BL908" s="131">
        <f t="shared" ref="BL908" si="17614">D908/D932</f>
        <v>0</v>
      </c>
      <c r="BM908" s="132">
        <f t="shared" ref="BM908" si="17615">E908/E932</f>
        <v>0</v>
      </c>
      <c r="BN908" s="129">
        <f t="shared" ref="BN908" si="17616">F908/F932</f>
        <v>0</v>
      </c>
      <c r="BO908" s="130">
        <f t="shared" ref="BO908" si="17617">G908/G932</f>
        <v>0</v>
      </c>
      <c r="BP908" s="131">
        <f t="shared" ref="BP908" si="17618">H908/H932</f>
        <v>0</v>
      </c>
      <c r="BQ908" s="132">
        <f t="shared" ref="BQ908" si="17619">I908/I932</f>
        <v>0</v>
      </c>
      <c r="BR908" s="129">
        <f t="shared" ref="BR908" si="17620">J908/J932</f>
        <v>0</v>
      </c>
      <c r="BS908" s="130">
        <f t="shared" ref="BS908" si="17621">K908/K932</f>
        <v>0</v>
      </c>
      <c r="BT908" s="131">
        <f t="shared" ref="BT908" si="17622">L908/L932</f>
        <v>0</v>
      </c>
      <c r="BU908" s="129">
        <f t="shared" ref="BU908" si="17623">M908/M932</f>
        <v>0</v>
      </c>
      <c r="BV908" s="133">
        <f t="shared" ref="BV908" si="17624">N908/N932</f>
        <v>0</v>
      </c>
      <c r="BW908" s="134">
        <f t="shared" ref="BW908" si="17625">O908/O932</f>
        <v>0</v>
      </c>
      <c r="BX908" s="129">
        <f t="shared" ref="BX908" si="17626">P908/P932</f>
        <v>0</v>
      </c>
      <c r="BY908" s="130">
        <f t="shared" ref="BY908" si="17627">Q908/Q932</f>
        <v>0</v>
      </c>
      <c r="BZ908" s="131">
        <f t="shared" ref="BZ908" si="17628">R908/R932</f>
        <v>0</v>
      </c>
      <c r="CA908" s="132">
        <f t="shared" ref="CA908" si="17629">S908/S932</f>
        <v>0</v>
      </c>
      <c r="CB908" s="129">
        <f t="shared" ref="CB908" si="17630">T908/T932</f>
        <v>0</v>
      </c>
      <c r="CC908" s="130">
        <f t="shared" ref="CC908" si="17631">U908/U932</f>
        <v>0</v>
      </c>
      <c r="CD908" s="131">
        <f t="shared" ref="CD908" si="17632">V908/V932</f>
        <v>0</v>
      </c>
      <c r="CE908" s="132">
        <f t="shared" ref="CE908" si="17633">W908/W932</f>
        <v>0</v>
      </c>
      <c r="CF908" s="129">
        <f t="shared" ref="CF908" si="17634">X908/X932</f>
        <v>0</v>
      </c>
      <c r="CG908" s="130">
        <f t="shared" ref="CG908" si="17635">Y908/Y932</f>
        <v>0</v>
      </c>
      <c r="CH908" s="131">
        <f t="shared" ref="CH908" si="17636">Z908/Z932</f>
        <v>0</v>
      </c>
      <c r="CI908" s="129">
        <f t="shared" ref="CI908" si="17637">AA908/AA932</f>
        <v>0</v>
      </c>
      <c r="CJ908" s="135">
        <f t="shared" ref="CJ908" si="17638">AB908/AB932</f>
        <v>0</v>
      </c>
      <c r="CK908" s="136">
        <f t="shared" ref="CK908" si="17639">AC908/AC932</f>
        <v>0</v>
      </c>
    </row>
    <row r="909" spans="1:89" x14ac:dyDescent="0.2">
      <c r="A909" s="137" t="s">
        <v>17</v>
      </c>
      <c r="B909" s="189">
        <v>74</v>
      </c>
      <c r="C909" s="190">
        <v>0</v>
      </c>
      <c r="D909" s="191">
        <v>37</v>
      </c>
      <c r="E909" s="192">
        <v>1</v>
      </c>
      <c r="F909" s="189">
        <v>228</v>
      </c>
      <c r="G909" s="193">
        <v>1</v>
      </c>
      <c r="H909" s="191">
        <v>148</v>
      </c>
      <c r="I909" s="192">
        <v>16</v>
      </c>
      <c r="J909" s="189">
        <v>6</v>
      </c>
      <c r="K909" s="193">
        <v>9</v>
      </c>
      <c r="L909" s="191">
        <v>3</v>
      </c>
      <c r="M909" s="189">
        <v>21</v>
      </c>
      <c r="N909" s="194">
        <v>66</v>
      </c>
      <c r="O909" s="195">
        <v>53</v>
      </c>
      <c r="P909" s="189">
        <v>24</v>
      </c>
      <c r="Q909" s="193">
        <v>30</v>
      </c>
      <c r="R909" s="191">
        <v>10</v>
      </c>
      <c r="S909" s="192">
        <v>23</v>
      </c>
      <c r="T909" s="189">
        <v>0</v>
      </c>
      <c r="U909" s="193">
        <v>0</v>
      </c>
      <c r="V909" s="191">
        <v>0</v>
      </c>
      <c r="W909" s="192">
        <v>0</v>
      </c>
      <c r="X909" s="189">
        <v>0</v>
      </c>
      <c r="Y909" s="193">
        <v>0</v>
      </c>
      <c r="Z909" s="191">
        <v>0</v>
      </c>
      <c r="AA909" s="189">
        <v>0</v>
      </c>
      <c r="AB909" s="172">
        <f t="shared" ref="AB909:AB931" si="17640">SUM(B909,D909,F909,H909,J909,L909,N909,P909,R909,T909,V909,X909,Z909)</f>
        <v>596</v>
      </c>
      <c r="AC909" s="173">
        <f t="shared" ref="AC909:AC931" si="17641">SUM(C909,E909,G909,I909,K909,M909,O909,Q909,S909,U909,W909,Y909,AA909)</f>
        <v>154</v>
      </c>
      <c r="AE909" s="277" t="str">
        <f>$AE$10</f>
        <v>08:00 - 08:59</v>
      </c>
      <c r="AF909" s="126">
        <f>SUMIF($A$9:$A$32,$AE909,B$908:B$931)</f>
        <v>754</v>
      </c>
      <c r="AG909" s="190">
        <f t="shared" si="17611"/>
        <v>420</v>
      </c>
      <c r="AH909" s="191">
        <f t="shared" si="17611"/>
        <v>263</v>
      </c>
      <c r="AI909" s="192">
        <f t="shared" si="17611"/>
        <v>246</v>
      </c>
      <c r="AJ909" s="278">
        <f t="shared" si="17611"/>
        <v>984</v>
      </c>
      <c r="AK909" s="193">
        <f t="shared" si="17611"/>
        <v>427</v>
      </c>
      <c r="AL909" s="191">
        <f t="shared" si="17611"/>
        <v>1134</v>
      </c>
      <c r="AM909" s="192">
        <f t="shared" si="17611"/>
        <v>774</v>
      </c>
      <c r="AN909" s="278">
        <f t="shared" si="17611"/>
        <v>122</v>
      </c>
      <c r="AO909" s="193">
        <f t="shared" si="17611"/>
        <v>329</v>
      </c>
      <c r="AP909" s="191">
        <f t="shared" si="17611"/>
        <v>337</v>
      </c>
      <c r="AQ909" s="278">
        <f t="shared" si="17611"/>
        <v>879</v>
      </c>
      <c r="AR909" s="194">
        <f t="shared" si="17611"/>
        <v>1022</v>
      </c>
      <c r="AS909" s="195">
        <f t="shared" si="17611"/>
        <v>1483</v>
      </c>
      <c r="AT909" s="278">
        <f t="shared" si="17611"/>
        <v>621</v>
      </c>
      <c r="AU909" s="193">
        <f t="shared" si="17611"/>
        <v>582</v>
      </c>
      <c r="AV909" s="191">
        <f t="shared" si="17611"/>
        <v>811</v>
      </c>
      <c r="AW909" s="192">
        <f t="shared" si="17612"/>
        <v>563</v>
      </c>
      <c r="AX909" s="278">
        <f t="shared" si="17612"/>
        <v>134</v>
      </c>
      <c r="AY909" s="193">
        <f t="shared" si="17612"/>
        <v>293</v>
      </c>
      <c r="AZ909" s="191">
        <f t="shared" si="17612"/>
        <v>328</v>
      </c>
      <c r="BA909" s="192">
        <f t="shared" si="17612"/>
        <v>743</v>
      </c>
      <c r="BB909" s="278">
        <f t="shared" si="17612"/>
        <v>467</v>
      </c>
      <c r="BC909" s="193">
        <f t="shared" si="17612"/>
        <v>478</v>
      </c>
      <c r="BD909" s="191">
        <f t="shared" si="17612"/>
        <v>988</v>
      </c>
      <c r="BE909" s="278">
        <f t="shared" si="17612"/>
        <v>878</v>
      </c>
      <c r="BF909" s="172">
        <f t="shared" si="17612"/>
        <v>7965</v>
      </c>
      <c r="BG909" s="173">
        <f t="shared" si="17612"/>
        <v>8095</v>
      </c>
      <c r="BI909" s="137" t="s">
        <v>17</v>
      </c>
      <c r="BJ909" s="129">
        <f>B909/B932</f>
        <v>8.5292761641309351E-3</v>
      </c>
      <c r="BK909" s="130">
        <f t="shared" ref="BK909" si="17642">C909/C932</f>
        <v>0</v>
      </c>
      <c r="BL909" s="131">
        <f t="shared" ref="BL909" si="17643">D909/D932</f>
        <v>9.5189091844610236E-3</v>
      </c>
      <c r="BM909" s="132">
        <f t="shared" ref="BM909" si="17644">E909/E932</f>
        <v>2.2007042253521127E-4</v>
      </c>
      <c r="BN909" s="129">
        <f t="shared" ref="BN909" si="17645">F909/F932</f>
        <v>1.9940528249081685E-2</v>
      </c>
      <c r="BO909" s="130">
        <f t="shared" ref="BO909" si="17646">G909/G932</f>
        <v>8.366800535475234E-5</v>
      </c>
      <c r="BP909" s="131">
        <f t="shared" ref="BP909" si="17647">H909/H932</f>
        <v>1.0474168435951876E-2</v>
      </c>
      <c r="BQ909" s="132">
        <f t="shared" ref="BQ909" si="17648">I909/I932</f>
        <v>9.9669843642932786E-4</v>
      </c>
      <c r="BR909" s="129">
        <f t="shared" ref="BR909" si="17649">J909/J932</f>
        <v>2.1770682148040637E-3</v>
      </c>
      <c r="BS909" s="130">
        <f t="shared" ref="BS909" si="17650">K909/K932</f>
        <v>3.4482758620689655E-3</v>
      </c>
      <c r="BT909" s="131">
        <f t="shared" ref="BT909" si="17651">L909/L932</f>
        <v>3.6701737215561538E-4</v>
      </c>
      <c r="BU909" s="129">
        <f t="shared" ref="BU909" si="17652">M909/M932</f>
        <v>2.7726432532347504E-3</v>
      </c>
      <c r="BV909" s="133">
        <f t="shared" ref="BV909" si="17653">N909/N932</f>
        <v>3.9622981329170918E-3</v>
      </c>
      <c r="BW909" s="134">
        <f t="shared" ref="BW909" si="17654">O909/O932</f>
        <v>3.2978657208636675E-3</v>
      </c>
      <c r="BX909" s="129">
        <f t="shared" ref="BX909" si="17655">P909/P932</f>
        <v>2.840909090909091E-3</v>
      </c>
      <c r="BY909" s="130">
        <f t="shared" ref="BY909" si="17656">Q909/Q932</f>
        <v>4.10958904109589E-3</v>
      </c>
      <c r="BZ909" s="131">
        <f t="shared" ref="BZ909" si="17657">R909/R932</f>
        <v>9.6655712352600035E-4</v>
      </c>
      <c r="CA909" s="132">
        <f t="shared" ref="CA909" si="17658">S909/S932</f>
        <v>2.3980815347721821E-3</v>
      </c>
      <c r="CB909" s="129">
        <f t="shared" ref="CB909" si="17659">T909/T932</f>
        <v>0</v>
      </c>
      <c r="CC909" s="130">
        <f t="shared" ref="CC909" si="17660">U909/U932</f>
        <v>0</v>
      </c>
      <c r="CD909" s="131">
        <f t="shared" ref="CD909" si="17661">V909/V932</f>
        <v>0</v>
      </c>
      <c r="CE909" s="132">
        <f t="shared" ref="CE909" si="17662">W909/W932</f>
        <v>0</v>
      </c>
      <c r="CF909" s="129">
        <f t="shared" ref="CF909" si="17663">X909/X932</f>
        <v>0</v>
      </c>
      <c r="CG909" s="130">
        <f t="shared" ref="CG909" si="17664">Y909/Y932</f>
        <v>0</v>
      </c>
      <c r="CH909" s="131">
        <f t="shared" ref="CH909" si="17665">Z909/Z932</f>
        <v>0</v>
      </c>
      <c r="CI909" s="129">
        <f t="shared" ref="CI909" si="17666">AA909/AA932</f>
        <v>0</v>
      </c>
      <c r="CJ909" s="135">
        <f t="shared" ref="CJ909" si="17667">AB909/AB932</f>
        <v>5.0576195244479896E-3</v>
      </c>
      <c r="CK909" s="136">
        <f t="shared" ref="CK909" si="17668">AC909/AC932</f>
        <v>1.3097465555366558E-3</v>
      </c>
    </row>
    <row r="910" spans="1:89" ht="13.5" thickBot="1" x14ac:dyDescent="0.25">
      <c r="A910" s="146" t="s">
        <v>18</v>
      </c>
      <c r="B910" s="196">
        <v>445</v>
      </c>
      <c r="C910" s="197">
        <v>70</v>
      </c>
      <c r="D910" s="198">
        <v>204</v>
      </c>
      <c r="E910" s="199">
        <v>41</v>
      </c>
      <c r="F910" s="196">
        <v>875</v>
      </c>
      <c r="G910" s="200">
        <v>179</v>
      </c>
      <c r="H910" s="198">
        <v>649</v>
      </c>
      <c r="I910" s="199">
        <v>228</v>
      </c>
      <c r="J910" s="196">
        <v>32</v>
      </c>
      <c r="K910" s="200">
        <v>105</v>
      </c>
      <c r="L910" s="198">
        <v>143</v>
      </c>
      <c r="M910" s="196">
        <v>285</v>
      </c>
      <c r="N910" s="201">
        <v>606</v>
      </c>
      <c r="O910" s="202">
        <v>620</v>
      </c>
      <c r="P910" s="196">
        <v>293</v>
      </c>
      <c r="Q910" s="200">
        <v>374</v>
      </c>
      <c r="R910" s="198">
        <v>297</v>
      </c>
      <c r="S910" s="199">
        <v>330</v>
      </c>
      <c r="T910" s="196">
        <v>35</v>
      </c>
      <c r="U910" s="200">
        <v>124</v>
      </c>
      <c r="V910" s="198">
        <v>169</v>
      </c>
      <c r="W910" s="199">
        <v>354</v>
      </c>
      <c r="X910" s="196">
        <v>315</v>
      </c>
      <c r="Y910" s="200">
        <v>168</v>
      </c>
      <c r="Z910" s="198">
        <v>504</v>
      </c>
      <c r="AA910" s="196">
        <v>424</v>
      </c>
      <c r="AB910" s="172">
        <f t="shared" si="17640"/>
        <v>4567</v>
      </c>
      <c r="AC910" s="173">
        <f t="shared" si="17641"/>
        <v>3302</v>
      </c>
      <c r="AE910" s="275">
        <f>$AE$11</f>
        <v>0</v>
      </c>
      <c r="AF910" s="126">
        <f>SUMIF($A$9:$A$32,$AE910,B$908:B$931)</f>
        <v>0</v>
      </c>
      <c r="AG910" s="197">
        <f t="shared" si="17611"/>
        <v>0</v>
      </c>
      <c r="AH910" s="198">
        <f t="shared" si="17611"/>
        <v>0</v>
      </c>
      <c r="AI910" s="199">
        <f t="shared" si="17611"/>
        <v>0</v>
      </c>
      <c r="AJ910" s="196">
        <f t="shared" si="17611"/>
        <v>0</v>
      </c>
      <c r="AK910" s="200">
        <f t="shared" si="17611"/>
        <v>0</v>
      </c>
      <c r="AL910" s="198">
        <f t="shared" si="17611"/>
        <v>0</v>
      </c>
      <c r="AM910" s="199">
        <f t="shared" si="17611"/>
        <v>0</v>
      </c>
      <c r="AN910" s="196">
        <f t="shared" si="17611"/>
        <v>0</v>
      </c>
      <c r="AO910" s="200">
        <f t="shared" si="17611"/>
        <v>0</v>
      </c>
      <c r="AP910" s="198">
        <f t="shared" si="17611"/>
        <v>0</v>
      </c>
      <c r="AQ910" s="196">
        <f t="shared" si="17611"/>
        <v>0</v>
      </c>
      <c r="AR910" s="201">
        <f t="shared" si="17611"/>
        <v>0</v>
      </c>
      <c r="AS910" s="202">
        <f t="shared" si="17611"/>
        <v>0</v>
      </c>
      <c r="AT910" s="196">
        <f t="shared" si="17611"/>
        <v>0</v>
      </c>
      <c r="AU910" s="200">
        <f t="shared" si="17611"/>
        <v>0</v>
      </c>
      <c r="AV910" s="198">
        <f t="shared" si="17611"/>
        <v>0</v>
      </c>
      <c r="AW910" s="199">
        <f t="shared" si="17612"/>
        <v>0</v>
      </c>
      <c r="AX910" s="196">
        <f t="shared" si="17612"/>
        <v>0</v>
      </c>
      <c r="AY910" s="200">
        <f t="shared" si="17612"/>
        <v>0</v>
      </c>
      <c r="AZ910" s="198">
        <f t="shared" si="17612"/>
        <v>0</v>
      </c>
      <c r="BA910" s="199">
        <f t="shared" si="17612"/>
        <v>0</v>
      </c>
      <c r="BB910" s="196">
        <f t="shared" si="17612"/>
        <v>0</v>
      </c>
      <c r="BC910" s="200">
        <f t="shared" si="17612"/>
        <v>0</v>
      </c>
      <c r="BD910" s="198">
        <f t="shared" si="17612"/>
        <v>0</v>
      </c>
      <c r="BE910" s="196">
        <f t="shared" si="17612"/>
        <v>0</v>
      </c>
      <c r="BF910" s="172">
        <f t="shared" si="17612"/>
        <v>0</v>
      </c>
      <c r="BG910" s="173">
        <f t="shared" si="17612"/>
        <v>0</v>
      </c>
      <c r="BI910" s="146" t="s">
        <v>18</v>
      </c>
      <c r="BJ910" s="129">
        <f>B910/B932</f>
        <v>5.1290917473490086E-2</v>
      </c>
      <c r="BK910" s="130">
        <f t="shared" ref="BK910" si="17669">C910/C932</f>
        <v>6.4243759177679879E-3</v>
      </c>
      <c r="BL910" s="131">
        <f t="shared" ref="BL910" si="17670">D910/D932</f>
        <v>5.2482634422433755E-2</v>
      </c>
      <c r="BM910" s="132">
        <f t="shared" ref="BM910" si="17671">E910/E932</f>
        <v>9.0228873239436621E-3</v>
      </c>
      <c r="BN910" s="129">
        <f t="shared" ref="BN910" si="17672">F910/F932</f>
        <v>7.6526150078712607E-2</v>
      </c>
      <c r="BO910" s="130">
        <f t="shared" ref="BO910" si="17673">G910/G932</f>
        <v>1.497657295850067E-2</v>
      </c>
      <c r="BP910" s="131">
        <f t="shared" ref="BP910" si="17674">H910/H932</f>
        <v>4.5930644019815996E-2</v>
      </c>
      <c r="BQ910" s="132">
        <f t="shared" ref="BQ910" si="17675">I910/I932</f>
        <v>1.4202952719117921E-2</v>
      </c>
      <c r="BR910" s="129">
        <f t="shared" ref="BR910" si="17676">J910/J932</f>
        <v>1.1611030478955007E-2</v>
      </c>
      <c r="BS910" s="130">
        <f t="shared" ref="BS910" si="17677">K910/K932</f>
        <v>4.0229885057471264E-2</v>
      </c>
      <c r="BT910" s="131">
        <f t="shared" ref="BT910" si="17678">L910/L932</f>
        <v>1.7494494739417665E-2</v>
      </c>
      <c r="BU910" s="129">
        <f t="shared" ref="BU910" si="17679">M910/M932</f>
        <v>3.762872986532876E-2</v>
      </c>
      <c r="BV910" s="133">
        <f t="shared" ref="BV910" si="17680">N910/N932</f>
        <v>3.6381101038602391E-2</v>
      </c>
      <c r="BW910" s="134">
        <f t="shared" ref="BW910" si="17681">O910/O932</f>
        <v>3.8578806545952339E-2</v>
      </c>
      <c r="BX910" s="129">
        <f t="shared" ref="BX910" si="17682">P910/P932</f>
        <v>3.4682765151515152E-2</v>
      </c>
      <c r="BY910" s="130">
        <f t="shared" ref="BY910" si="17683">Q910/Q932</f>
        <v>5.1232876712328769E-2</v>
      </c>
      <c r="BZ910" s="131">
        <f t="shared" ref="BZ910" si="17684">R910/R932</f>
        <v>2.870674656872221E-2</v>
      </c>
      <c r="CA910" s="132">
        <f t="shared" ref="CA910" si="17685">S910/S932</f>
        <v>3.4407256803253052E-2</v>
      </c>
      <c r="CB910" s="129">
        <f t="shared" ref="CB910" si="17686">T910/T932</f>
        <v>1.4736842105263158E-2</v>
      </c>
      <c r="CC910" s="130">
        <f t="shared" ref="CC910" si="17687">U910/U932</f>
        <v>5.6057866184448461E-2</v>
      </c>
      <c r="CD910" s="131">
        <f t="shared" ref="CD910" si="17688">V910/V932</f>
        <v>1.9213278763074125E-2</v>
      </c>
      <c r="CE910" s="132">
        <f t="shared" ref="CE910" si="17689">W910/W932</f>
        <v>3.8398958672307193E-2</v>
      </c>
      <c r="CF910" s="129">
        <f t="shared" ref="CF910" si="17690">X910/X932</f>
        <v>4.142011834319527E-2</v>
      </c>
      <c r="CG910" s="130">
        <f t="shared" ref="CG910" si="17691">Y910/Y932</f>
        <v>4.0201005025125629E-2</v>
      </c>
      <c r="CH910" s="131">
        <f t="shared" ref="CH910" si="17692">Z910/Z932</f>
        <v>3.4620140129138617E-2</v>
      </c>
      <c r="CI910" s="129">
        <f t="shared" ref="CI910" si="17693">AA910/AA932</f>
        <v>2.7570063073021654E-2</v>
      </c>
      <c r="CJ910" s="135">
        <f t="shared" ref="CJ910" si="17694">AB910/AB932</f>
        <v>3.8755282496902632E-2</v>
      </c>
      <c r="CK910" s="136">
        <f t="shared" ref="CK910" si="17695">AC910/AC932</f>
        <v>2.8083007314169076E-2</v>
      </c>
    </row>
    <row r="911" spans="1:89" ht="14.25" thickTop="1" thickBot="1" x14ac:dyDescent="0.25">
      <c r="A911" s="137" t="s">
        <v>19</v>
      </c>
      <c r="B911" s="189">
        <v>914</v>
      </c>
      <c r="C911" s="190">
        <v>311</v>
      </c>
      <c r="D911" s="191">
        <v>335</v>
      </c>
      <c r="E911" s="192">
        <v>170</v>
      </c>
      <c r="F911" s="189">
        <v>1172</v>
      </c>
      <c r="G911" s="193">
        <v>386</v>
      </c>
      <c r="H911" s="191">
        <v>1120</v>
      </c>
      <c r="I911" s="192">
        <v>611</v>
      </c>
      <c r="J911" s="189">
        <v>80</v>
      </c>
      <c r="K911" s="193">
        <v>212</v>
      </c>
      <c r="L911" s="191">
        <v>323</v>
      </c>
      <c r="M911" s="189">
        <v>653</v>
      </c>
      <c r="N911" s="194">
        <v>1097</v>
      </c>
      <c r="O911" s="195">
        <v>1173</v>
      </c>
      <c r="P911" s="189">
        <v>561</v>
      </c>
      <c r="Q911" s="193">
        <v>649</v>
      </c>
      <c r="R911" s="191">
        <v>634</v>
      </c>
      <c r="S911" s="192">
        <v>571</v>
      </c>
      <c r="T911" s="189">
        <v>126</v>
      </c>
      <c r="U911" s="193">
        <v>250</v>
      </c>
      <c r="V911" s="191">
        <v>342</v>
      </c>
      <c r="W911" s="192">
        <v>658</v>
      </c>
      <c r="X911" s="189">
        <v>499</v>
      </c>
      <c r="Y911" s="193">
        <v>407</v>
      </c>
      <c r="Z911" s="191">
        <v>921</v>
      </c>
      <c r="AA911" s="189">
        <v>881</v>
      </c>
      <c r="AB911" s="172">
        <f t="shared" si="17640"/>
        <v>8124</v>
      </c>
      <c r="AC911" s="173">
        <f t="shared" si="17641"/>
        <v>6932</v>
      </c>
      <c r="AE911" s="269" t="s">
        <v>13</v>
      </c>
      <c r="AF911" s="20">
        <f t="shared" ref="AF911:BG911" si="17696">SUM(AF908:AF910)</f>
        <v>1683</v>
      </c>
      <c r="AG911" s="21">
        <f t="shared" si="17696"/>
        <v>923</v>
      </c>
      <c r="AH911" s="20">
        <f t="shared" si="17696"/>
        <v>618</v>
      </c>
      <c r="AI911" s="21">
        <f t="shared" si="17696"/>
        <v>533</v>
      </c>
      <c r="AJ911" s="20">
        <f t="shared" si="17696"/>
        <v>2219</v>
      </c>
      <c r="AK911" s="21">
        <f t="shared" si="17696"/>
        <v>1030</v>
      </c>
      <c r="AL911" s="20">
        <f t="shared" si="17696"/>
        <v>2332</v>
      </c>
      <c r="AM911" s="21">
        <f t="shared" si="17696"/>
        <v>1678</v>
      </c>
      <c r="AN911" s="20">
        <f t="shared" si="17696"/>
        <v>246</v>
      </c>
      <c r="AO911" s="21">
        <f t="shared" si="17696"/>
        <v>684</v>
      </c>
      <c r="AP911" s="20">
        <f t="shared" si="17696"/>
        <v>661</v>
      </c>
      <c r="AQ911" s="21">
        <f t="shared" si="17696"/>
        <v>1892</v>
      </c>
      <c r="AR911" s="20">
        <f t="shared" si="17696"/>
        <v>2187</v>
      </c>
      <c r="AS911" s="21">
        <f t="shared" si="17696"/>
        <v>3170</v>
      </c>
      <c r="AT911" s="20">
        <f t="shared" si="17696"/>
        <v>1369</v>
      </c>
      <c r="AU911" s="21">
        <f t="shared" si="17696"/>
        <v>1279</v>
      </c>
      <c r="AV911" s="20">
        <f t="shared" si="17696"/>
        <v>1754</v>
      </c>
      <c r="AW911" s="21">
        <f t="shared" si="17696"/>
        <v>1252</v>
      </c>
      <c r="AX911" s="20">
        <f t="shared" si="17696"/>
        <v>211</v>
      </c>
      <c r="AY911" s="21">
        <f t="shared" si="17696"/>
        <v>652</v>
      </c>
      <c r="AZ911" s="20">
        <f t="shared" si="17696"/>
        <v>721</v>
      </c>
      <c r="BA911" s="21">
        <f t="shared" si="17696"/>
        <v>1473</v>
      </c>
      <c r="BB911" s="20">
        <f t="shared" si="17696"/>
        <v>1062</v>
      </c>
      <c r="BC911" s="21">
        <f t="shared" si="17696"/>
        <v>1086</v>
      </c>
      <c r="BD911" s="20">
        <f t="shared" si="17696"/>
        <v>2078</v>
      </c>
      <c r="BE911" s="21">
        <f t="shared" si="17696"/>
        <v>1845</v>
      </c>
      <c r="BF911" s="174">
        <f t="shared" si="17696"/>
        <v>17141</v>
      </c>
      <c r="BG911" s="175">
        <f t="shared" si="17696"/>
        <v>17497</v>
      </c>
      <c r="BI911" s="137" t="s">
        <v>19</v>
      </c>
      <c r="BJ911" s="129">
        <f>B911/B932</f>
        <v>0.10534808667588751</v>
      </c>
      <c r="BK911" s="130">
        <f t="shared" ref="BK911" si="17697">C911/C932</f>
        <v>2.8542584434654919E-2</v>
      </c>
      <c r="BL911" s="131">
        <f t="shared" ref="BL911" si="17698">D911/D932</f>
        <v>8.6184718291741708E-2</v>
      </c>
      <c r="BM911" s="132">
        <f t="shared" ref="BM911" si="17699">E911/E932</f>
        <v>3.7411971830985914E-2</v>
      </c>
      <c r="BN911" s="129">
        <f t="shared" ref="BN911" si="17700">F911/F932</f>
        <v>0.10250131187685849</v>
      </c>
      <c r="BO911" s="130">
        <f t="shared" ref="BO911" si="17701">G911/G932</f>
        <v>3.2295850066934403E-2</v>
      </c>
      <c r="BP911" s="131">
        <f t="shared" ref="BP911" si="17702">H911/H932</f>
        <v>7.9263977353149329E-2</v>
      </c>
      <c r="BQ911" s="132">
        <f t="shared" ref="BQ911" si="17703">I911/I932</f>
        <v>3.806142154114496E-2</v>
      </c>
      <c r="BR911" s="129">
        <f t="shared" ref="BR911" si="17704">J911/J932</f>
        <v>2.9027576197387519E-2</v>
      </c>
      <c r="BS911" s="130">
        <f t="shared" ref="BS911" si="17705">K911/K932</f>
        <v>8.1226053639846738E-2</v>
      </c>
      <c r="BT911" s="131">
        <f t="shared" ref="BT911" si="17706">L911/L932</f>
        <v>3.9515537068754589E-2</v>
      </c>
      <c r="BU911" s="129">
        <f t="shared" ref="BU911" si="17707">M911/M932</f>
        <v>8.62160021124901E-2</v>
      </c>
      <c r="BV911" s="133">
        <f t="shared" ref="BV911" si="17708">N911/N932</f>
        <v>6.5858197754697728E-2</v>
      </c>
      <c r="BW911" s="134">
        <f t="shared" ref="BW911" si="17709">O911/O932</f>
        <v>7.2988613029680793E-2</v>
      </c>
      <c r="BX911" s="129">
        <f t="shared" ref="BX911" si="17710">P911/P932</f>
        <v>6.640625E-2</v>
      </c>
      <c r="BY911" s="130">
        <f t="shared" ref="BY911" si="17711">Q911/Q932</f>
        <v>8.8904109589041103E-2</v>
      </c>
      <c r="BZ911" s="131">
        <f t="shared" ref="BZ911" si="17712">R911/R932</f>
        <v>6.1279721631548427E-2</v>
      </c>
      <c r="CA911" s="132">
        <f t="shared" ref="CA911" si="17713">S911/S932</f>
        <v>5.9534980711083305E-2</v>
      </c>
      <c r="CB911" s="129">
        <f t="shared" ref="CB911" si="17714">T911/T932</f>
        <v>5.3052631578947365E-2</v>
      </c>
      <c r="CC911" s="130">
        <f t="shared" ref="CC911" si="17715">U911/U932</f>
        <v>0.11301989150090416</v>
      </c>
      <c r="CD911" s="131">
        <f t="shared" ref="CD911" si="17716">V911/V932</f>
        <v>3.8881309686221006E-2</v>
      </c>
      <c r="CE911" s="132">
        <f t="shared" ref="CE911" si="17717">W911/W932</f>
        <v>7.1374335611237655E-2</v>
      </c>
      <c r="CF911" s="129">
        <f t="shared" ref="CF911" si="17718">X911/X932</f>
        <v>6.5614727153188696E-2</v>
      </c>
      <c r="CG911" s="130">
        <f t="shared" ref="CG911" si="17719">Y911/Y932</f>
        <v>9.7391720507298399E-2</v>
      </c>
      <c r="CH911" s="131">
        <f t="shared" ref="CH911" si="17720">Z911/Z932</f>
        <v>6.3264184640747359E-2</v>
      </c>
      <c r="CI911" s="129">
        <f t="shared" ref="CI911" si="17721">AA911/AA932</f>
        <v>5.7285909356915271E-2</v>
      </c>
      <c r="CJ911" s="135">
        <f t="shared" ref="CJ911" si="17722">AB911/AB932</f>
        <v>6.8939766806401792E-2</v>
      </c>
      <c r="CK911" s="136">
        <f t="shared" ref="CK911" si="17723">AC911/AC932</f>
        <v>5.8955604694675964E-2</v>
      </c>
    </row>
    <row r="912" spans="1:89" ht="13.5" thickTop="1" x14ac:dyDescent="0.2">
      <c r="A912" s="146" t="s">
        <v>20</v>
      </c>
      <c r="B912" s="196">
        <v>929</v>
      </c>
      <c r="C912" s="197">
        <v>503</v>
      </c>
      <c r="D912" s="198">
        <v>355</v>
      </c>
      <c r="E912" s="199">
        <v>287</v>
      </c>
      <c r="F912" s="196">
        <v>1235</v>
      </c>
      <c r="G912" s="200">
        <v>603</v>
      </c>
      <c r="H912" s="198">
        <v>1198</v>
      </c>
      <c r="I912" s="199">
        <v>904</v>
      </c>
      <c r="J912" s="196">
        <v>124</v>
      </c>
      <c r="K912" s="200">
        <v>355</v>
      </c>
      <c r="L912" s="198">
        <v>324</v>
      </c>
      <c r="M912" s="196">
        <v>1013</v>
      </c>
      <c r="N912" s="201">
        <v>1165</v>
      </c>
      <c r="O912" s="202">
        <v>1687</v>
      </c>
      <c r="P912" s="196">
        <v>748</v>
      </c>
      <c r="Q912" s="200">
        <v>697</v>
      </c>
      <c r="R912" s="198">
        <v>943</v>
      </c>
      <c r="S912" s="199">
        <v>689</v>
      </c>
      <c r="T912" s="196">
        <v>77</v>
      </c>
      <c r="U912" s="200">
        <v>359</v>
      </c>
      <c r="V912" s="198">
        <v>393</v>
      </c>
      <c r="W912" s="199">
        <v>730</v>
      </c>
      <c r="X912" s="196">
        <v>595</v>
      </c>
      <c r="Y912" s="200">
        <v>608</v>
      </c>
      <c r="Z912" s="198">
        <v>1090</v>
      </c>
      <c r="AA912" s="196">
        <v>967</v>
      </c>
      <c r="AB912" s="172">
        <f t="shared" si="17640"/>
        <v>9176</v>
      </c>
      <c r="AC912" s="173">
        <f t="shared" si="17641"/>
        <v>9402</v>
      </c>
      <c r="BI912" s="146" t="s">
        <v>20</v>
      </c>
      <c r="BJ912" s="129">
        <f>B912/B932</f>
        <v>0.10707699400645458</v>
      </c>
      <c r="BK912" s="130">
        <f t="shared" ref="BK912" si="17724">C912/C932</f>
        <v>4.6163729809104256E-2</v>
      </c>
      <c r="BL912" s="131">
        <f t="shared" ref="BL912" si="17725">D912/D932</f>
        <v>9.1330074607666581E-2</v>
      </c>
      <c r="BM912" s="132">
        <f t="shared" ref="BM912" si="17726">E912/E932</f>
        <v>6.316021126760564E-2</v>
      </c>
      <c r="BN912" s="129">
        <f t="shared" ref="BN912" si="17727">F912/F932</f>
        <v>0.1080111946825258</v>
      </c>
      <c r="BO912" s="130">
        <f t="shared" ref="BO912" si="17728">G912/G932</f>
        <v>5.0451807228915665E-2</v>
      </c>
      <c r="BP912" s="131">
        <f t="shared" ref="BP912" si="17729">H912/H932</f>
        <v>8.478414720452937E-2</v>
      </c>
      <c r="BQ912" s="132">
        <f t="shared" ref="BQ912" si="17730">I912/I932</f>
        <v>5.631346165825702E-2</v>
      </c>
      <c r="BR912" s="129">
        <f t="shared" ref="BR912" si="17731">J912/J932</f>
        <v>4.4992743105950653E-2</v>
      </c>
      <c r="BS912" s="130">
        <f t="shared" ref="BS912" si="17732">K912/K932</f>
        <v>0.13601532567049809</v>
      </c>
      <c r="BT912" s="131">
        <f t="shared" ref="BT912" si="17733">L912/L932</f>
        <v>3.9637876192806461E-2</v>
      </c>
      <c r="BU912" s="129">
        <f t="shared" ref="BU912" si="17734">M912/M932</f>
        <v>0.1337470293108001</v>
      </c>
      <c r="BV912" s="133">
        <f t="shared" ref="BV912" si="17735">N912/N932</f>
        <v>6.9940565528006246E-2</v>
      </c>
      <c r="BW912" s="134">
        <f t="shared" ref="BW912" si="17736">O912/O932</f>
        <v>0.1049716881339058</v>
      </c>
      <c r="BX912" s="129">
        <f t="shared" ref="BX912" si="17737">P912/P932</f>
        <v>8.8541666666666671E-2</v>
      </c>
      <c r="BY912" s="130">
        <f t="shared" ref="BY912" si="17738">Q912/Q932</f>
        <v>9.5479452054794522E-2</v>
      </c>
      <c r="BZ912" s="131">
        <f t="shared" ref="BZ912" si="17739">R912/R932</f>
        <v>9.1146336748501838E-2</v>
      </c>
      <c r="CA912" s="132">
        <f t="shared" ref="CA912" si="17740">S912/S932</f>
        <v>7.1838181628610151E-2</v>
      </c>
      <c r="CB912" s="129">
        <f t="shared" ref="CB912" si="17741">T912/T932</f>
        <v>3.2421052631578948E-2</v>
      </c>
      <c r="CC912" s="130">
        <f t="shared" ref="CC912" si="17742">U912/U932</f>
        <v>0.16229656419529837</v>
      </c>
      <c r="CD912" s="131">
        <f t="shared" ref="CD912" si="17743">V912/V932</f>
        <v>4.4679399727148704E-2</v>
      </c>
      <c r="CE912" s="132">
        <f t="shared" ref="CE912" si="17744">W912/W932</f>
        <v>7.9184293307300146E-2</v>
      </c>
      <c r="CF912" s="129">
        <f t="shared" ref="CF912" si="17745">X912/X932</f>
        <v>7.8238001314924394E-2</v>
      </c>
      <c r="CG912" s="130">
        <f t="shared" ref="CG912" si="17746">Y912/Y932</f>
        <v>0.14548935151950226</v>
      </c>
      <c r="CH912" s="131">
        <f t="shared" ref="CH912" si="17747">Z912/Z932</f>
        <v>7.4872922104684714E-2</v>
      </c>
      <c r="CI912" s="129">
        <f t="shared" ref="CI912" si="17748">AA912/AA932</f>
        <v>6.2877950451914952E-2</v>
      </c>
      <c r="CJ912" s="135">
        <f t="shared" ref="CJ912" si="17749">AB912/AB932</f>
        <v>7.7866974423380461E-2</v>
      </c>
      <c r="CK912" s="136">
        <f t="shared" ref="CK912" si="17750">AC912/AC932</f>
        <v>7.9962578669841813E-2</v>
      </c>
    </row>
    <row r="913" spans="1:89" ht="13.5" thickBot="1" x14ac:dyDescent="0.25">
      <c r="A913" s="137" t="s">
        <v>21</v>
      </c>
      <c r="B913" s="189">
        <v>754</v>
      </c>
      <c r="C913" s="190">
        <v>420</v>
      </c>
      <c r="D913" s="191">
        <v>263</v>
      </c>
      <c r="E913" s="192">
        <v>246</v>
      </c>
      <c r="F913" s="189">
        <v>984</v>
      </c>
      <c r="G913" s="193">
        <v>427</v>
      </c>
      <c r="H913" s="191">
        <v>1134</v>
      </c>
      <c r="I913" s="192">
        <v>774</v>
      </c>
      <c r="J913" s="189">
        <v>122</v>
      </c>
      <c r="K913" s="193">
        <v>329</v>
      </c>
      <c r="L913" s="191">
        <v>337</v>
      </c>
      <c r="M913" s="189">
        <v>879</v>
      </c>
      <c r="N913" s="194">
        <v>1022</v>
      </c>
      <c r="O913" s="195">
        <v>1483</v>
      </c>
      <c r="P913" s="189">
        <v>621</v>
      </c>
      <c r="Q913" s="193">
        <v>582</v>
      </c>
      <c r="R913" s="191">
        <v>811</v>
      </c>
      <c r="S913" s="192">
        <v>563</v>
      </c>
      <c r="T913" s="189">
        <v>134</v>
      </c>
      <c r="U913" s="193">
        <v>293</v>
      </c>
      <c r="V913" s="191">
        <v>328</v>
      </c>
      <c r="W913" s="192">
        <v>743</v>
      </c>
      <c r="X913" s="189">
        <v>467</v>
      </c>
      <c r="Y913" s="193">
        <v>478</v>
      </c>
      <c r="Z913" s="191">
        <v>988</v>
      </c>
      <c r="AA913" s="189">
        <v>878</v>
      </c>
      <c r="AB913" s="172">
        <f t="shared" si="17640"/>
        <v>7965</v>
      </c>
      <c r="AC913" s="173">
        <f t="shared" si="17641"/>
        <v>8095</v>
      </c>
      <c r="AE913" s="272" t="s">
        <v>85</v>
      </c>
      <c r="BI913" s="137" t="s">
        <v>21</v>
      </c>
      <c r="BJ913" s="129">
        <f>B913/B932</f>
        <v>8.6906408483171965E-2</v>
      </c>
      <c r="BK913" s="130">
        <f t="shared" ref="BK913" si="17751">C913/C932</f>
        <v>3.8546255506607931E-2</v>
      </c>
      <c r="BL913" s="131">
        <f t="shared" ref="BL913" si="17752">D913/D932</f>
        <v>6.7661435554412147E-2</v>
      </c>
      <c r="BM913" s="132">
        <f t="shared" ref="BM913" si="17753">E913/E932</f>
        <v>5.4137323943661969E-2</v>
      </c>
      <c r="BN913" s="129">
        <f t="shared" ref="BN913" si="17754">F913/F932</f>
        <v>8.6059121917089379E-2</v>
      </c>
      <c r="BO913" s="130">
        <f t="shared" ref="BO913" si="17755">G913/G932</f>
        <v>3.572623828647925E-2</v>
      </c>
      <c r="BP913" s="131">
        <f t="shared" ref="BP913" si="17756">H913/H932</f>
        <v>8.025477707006369E-2</v>
      </c>
      <c r="BQ913" s="132">
        <f t="shared" ref="BQ913" si="17757">I913/I932</f>
        <v>4.8215286862268732E-2</v>
      </c>
      <c r="BR913" s="129">
        <f t="shared" ref="BR913" si="17758">J913/J932</f>
        <v>4.4267053701015968E-2</v>
      </c>
      <c r="BS913" s="130">
        <f t="shared" ref="BS913" si="17759">K913/K932</f>
        <v>0.12605363984674328</v>
      </c>
      <c r="BT913" s="131">
        <f t="shared" ref="BT913" si="17760">L913/L932</f>
        <v>4.122828480548079E-2</v>
      </c>
      <c r="BU913" s="129">
        <f t="shared" ref="BU913" si="17761">M913/M932</f>
        <v>0.11605492474254027</v>
      </c>
      <c r="BV913" s="133">
        <f t="shared" ref="BV913" si="17762">N913/N932</f>
        <v>6.135558624001921E-2</v>
      </c>
      <c r="BW913" s="134">
        <f t="shared" ref="BW913" si="17763">O913/O932</f>
        <v>9.2278016302656959E-2</v>
      </c>
      <c r="BX913" s="129">
        <f t="shared" ref="BX913" si="17764">P913/P932</f>
        <v>7.3508522727272721E-2</v>
      </c>
      <c r="BY913" s="130">
        <f t="shared" ref="BY913" si="17765">Q913/Q932</f>
        <v>7.9726027397260271E-2</v>
      </c>
      <c r="BZ913" s="131">
        <f t="shared" ref="BZ913" si="17766">R913/R932</f>
        <v>7.8387782717958626E-2</v>
      </c>
      <c r="CA913" s="132">
        <f t="shared" ref="CA913" si="17767">S913/S932</f>
        <v>5.8700865394640811E-2</v>
      </c>
      <c r="CB913" s="129">
        <f t="shared" ref="CB913" si="17768">T913/T932</f>
        <v>5.6421052631578948E-2</v>
      </c>
      <c r="CC913" s="130">
        <f t="shared" ref="CC913" si="17769">U913/U932</f>
        <v>0.13245931283905968</v>
      </c>
      <c r="CD913" s="131">
        <f t="shared" ref="CD913" si="17770">V913/V932</f>
        <v>3.7289677125966349E-2</v>
      </c>
      <c r="CE913" s="132">
        <f t="shared" ref="CE913" si="17771">W913/W932</f>
        <v>8.0594424557978092E-2</v>
      </c>
      <c r="CF913" s="129">
        <f t="shared" ref="CF913" si="17772">X913/X932</f>
        <v>6.1406969099276794E-2</v>
      </c>
      <c r="CG913" s="130">
        <f t="shared" ref="CG913" si="17773">Y913/Y932</f>
        <v>0.11438143096434554</v>
      </c>
      <c r="CH913" s="131">
        <f t="shared" ref="CH913" si="17774">Z913/Z932</f>
        <v>6.786646517378761E-2</v>
      </c>
      <c r="CI913" s="129">
        <f t="shared" ref="CI913" si="17775">AA913/AA932</f>
        <v>5.7090838155926915E-2</v>
      </c>
      <c r="CJ913" s="135">
        <f t="shared" ref="CJ913" si="17776">AB913/AB932</f>
        <v>6.7590502537295705E-2</v>
      </c>
      <c r="CK913" s="136">
        <f t="shared" ref="CK913" si="17777">AC913/AC932</f>
        <v>6.8846742643306688E-2</v>
      </c>
    </row>
    <row r="914" spans="1:89" ht="14.25" thickTop="1" thickBot="1" x14ac:dyDescent="0.25">
      <c r="A914" s="146" t="s">
        <v>22</v>
      </c>
      <c r="B914" s="196">
        <v>644</v>
      </c>
      <c r="C914" s="197">
        <v>638</v>
      </c>
      <c r="D914" s="198">
        <v>251</v>
      </c>
      <c r="E914" s="199">
        <v>239</v>
      </c>
      <c r="F914" s="196">
        <v>983</v>
      </c>
      <c r="G914" s="200">
        <v>356</v>
      </c>
      <c r="H914" s="198">
        <v>1088</v>
      </c>
      <c r="I914" s="199">
        <v>740</v>
      </c>
      <c r="J914" s="196">
        <v>146</v>
      </c>
      <c r="K914" s="200">
        <v>328</v>
      </c>
      <c r="L914" s="198">
        <v>301</v>
      </c>
      <c r="M914" s="196">
        <v>842</v>
      </c>
      <c r="N914" s="201">
        <v>955</v>
      </c>
      <c r="O914" s="202">
        <v>1304</v>
      </c>
      <c r="P914" s="196">
        <v>519</v>
      </c>
      <c r="Q914" s="200">
        <v>444</v>
      </c>
      <c r="R914" s="198">
        <v>758</v>
      </c>
      <c r="S914" s="199">
        <v>565</v>
      </c>
      <c r="T914" s="196">
        <v>99</v>
      </c>
      <c r="U914" s="200">
        <v>181</v>
      </c>
      <c r="V914" s="198">
        <v>304</v>
      </c>
      <c r="W914" s="199">
        <v>761</v>
      </c>
      <c r="X914" s="196">
        <v>386</v>
      </c>
      <c r="Y914" s="200">
        <v>274</v>
      </c>
      <c r="Z914" s="198">
        <v>871</v>
      </c>
      <c r="AA914" s="196">
        <v>868</v>
      </c>
      <c r="AB914" s="172">
        <f t="shared" si="17640"/>
        <v>7305</v>
      </c>
      <c r="AC914" s="173">
        <f t="shared" si="17641"/>
        <v>7540</v>
      </c>
      <c r="AE914" s="298" t="s">
        <v>0</v>
      </c>
      <c r="AF914" s="292" t="s">
        <v>1</v>
      </c>
      <c r="AG914" s="293"/>
      <c r="AH914" s="292" t="s">
        <v>2</v>
      </c>
      <c r="AI914" s="293"/>
      <c r="AJ914" s="292" t="s">
        <v>3</v>
      </c>
      <c r="AK914" s="293"/>
      <c r="AL914" s="292" t="s">
        <v>4</v>
      </c>
      <c r="AM914" s="293"/>
      <c r="AN914" s="292" t="s">
        <v>5</v>
      </c>
      <c r="AO914" s="293"/>
      <c r="AP914" s="292" t="s">
        <v>6</v>
      </c>
      <c r="AQ914" s="293"/>
      <c r="AR914" s="292" t="s">
        <v>7</v>
      </c>
      <c r="AS914" s="293"/>
      <c r="AT914" s="292" t="s">
        <v>8</v>
      </c>
      <c r="AU914" s="293"/>
      <c r="AV914" s="292" t="s">
        <v>9</v>
      </c>
      <c r="AW914" s="293"/>
      <c r="AX914" s="292" t="s">
        <v>10</v>
      </c>
      <c r="AY914" s="293"/>
      <c r="AZ914" s="292" t="s">
        <v>11</v>
      </c>
      <c r="BA914" s="293"/>
      <c r="BB914" s="292" t="s">
        <v>12</v>
      </c>
      <c r="BC914" s="293"/>
      <c r="BD914" s="294" t="s">
        <v>40</v>
      </c>
      <c r="BE914" s="295"/>
      <c r="BF914" s="296" t="s">
        <v>41</v>
      </c>
      <c r="BG914" s="297"/>
      <c r="BI914" s="146" t="s">
        <v>22</v>
      </c>
      <c r="BJ914" s="129">
        <f>B914/B932</f>
        <v>7.4227754725680037E-2</v>
      </c>
      <c r="BK914" s="130">
        <f t="shared" ref="BK914" si="17778">C914/C932</f>
        <v>5.8553597650513947E-2</v>
      </c>
      <c r="BL914" s="131">
        <f t="shared" ref="BL914" si="17779">D914/D932</f>
        <v>6.457422176485722E-2</v>
      </c>
      <c r="BM914" s="132">
        <f t="shared" ref="BM914" si="17780">E914/E932</f>
        <v>5.2596830985915492E-2</v>
      </c>
      <c r="BN914" s="129">
        <f t="shared" ref="BN914" si="17781">F914/F932</f>
        <v>8.5971663459856573E-2</v>
      </c>
      <c r="BO914" s="130">
        <f t="shared" ref="BO914" si="17782">G914/G932</f>
        <v>2.9785809906291833E-2</v>
      </c>
      <c r="BP914" s="131">
        <f t="shared" ref="BP914" si="17783">H914/H932</f>
        <v>7.6999292285916496E-2</v>
      </c>
      <c r="BQ914" s="132">
        <f t="shared" ref="BQ914" si="17784">I914/I932</f>
        <v>4.6097302684856414E-2</v>
      </c>
      <c r="BR914" s="129">
        <f t="shared" ref="BR914" si="17785">J914/J932</f>
        <v>5.2975326560232218E-2</v>
      </c>
      <c r="BS914" s="130">
        <f t="shared" ref="BS914" si="17786">K914/K932</f>
        <v>0.12567049808429118</v>
      </c>
      <c r="BT914" s="131">
        <f t="shared" ref="BT914" si="17787">L914/L932</f>
        <v>3.6824076339613411E-2</v>
      </c>
      <c r="BU914" s="129">
        <f t="shared" ref="BU914" si="17788">M914/M932</f>
        <v>0.11116979139160285</v>
      </c>
      <c r="BV914" s="133">
        <f t="shared" ref="BV914" si="17789">N914/N932</f>
        <v>5.7333253286906409E-2</v>
      </c>
      <c r="BW914" s="134">
        <f t="shared" ref="BW914" si="17790">O914/O932</f>
        <v>8.1139941509551367E-2</v>
      </c>
      <c r="BX914" s="129">
        <f t="shared" ref="BX914" si="17791">P914/P932</f>
        <v>6.1434659090909088E-2</v>
      </c>
      <c r="BY914" s="130">
        <f t="shared" ref="BY914" si="17792">Q914/Q932</f>
        <v>6.0821917808219175E-2</v>
      </c>
      <c r="BZ914" s="131">
        <f t="shared" ref="BZ914" si="17793">R914/R932</f>
        <v>7.3265029963270834E-2</v>
      </c>
      <c r="CA914" s="132">
        <f t="shared" ref="CA914" si="17794">S914/S932</f>
        <v>5.8909394223751431E-2</v>
      </c>
      <c r="CB914" s="129">
        <f t="shared" ref="CB914" si="17795">T914/T932</f>
        <v>4.1684210526315789E-2</v>
      </c>
      <c r="CC914" s="130">
        <f t="shared" ref="CC914" si="17796">U914/U932</f>
        <v>8.1826401446654609E-2</v>
      </c>
      <c r="CD914" s="131">
        <f t="shared" ref="CD914" si="17797">V914/V932</f>
        <v>3.456116416552979E-2</v>
      </c>
      <c r="CE914" s="132">
        <f t="shared" ref="CE914" si="17798">W914/W932</f>
        <v>8.2546913981993708E-2</v>
      </c>
      <c r="CF914" s="129">
        <f t="shared" ref="CF914" si="17799">X914/X932</f>
        <v>5.0756081525312295E-2</v>
      </c>
      <c r="CG914" s="130">
        <f t="shared" ref="CG914" si="17800">Y914/Y932</f>
        <v>6.5565924862407268E-2</v>
      </c>
      <c r="CH914" s="131">
        <f t="shared" ref="CH914" si="17801">Z914/Z932</f>
        <v>5.9829646929523285E-2</v>
      </c>
      <c r="CI914" s="129">
        <f t="shared" ref="CI914" si="17802">AA914/AA932</f>
        <v>5.6440600819299046E-2</v>
      </c>
      <c r="CJ914" s="135">
        <f t="shared" ref="CJ914" si="17803">AB914/AB932</f>
        <v>6.1989782929685509E-2</v>
      </c>
      <c r="CK914" s="136">
        <f t="shared" ref="CK914" si="17804">AC914/AC932</f>
        <v>6.4126552134716783E-2</v>
      </c>
    </row>
    <row r="915" spans="1:89" ht="15" thickTop="1" thickBot="1" x14ac:dyDescent="0.3">
      <c r="A915" s="137" t="s">
        <v>23</v>
      </c>
      <c r="B915" s="189">
        <v>419</v>
      </c>
      <c r="C915" s="190">
        <v>499</v>
      </c>
      <c r="D915" s="191">
        <v>182</v>
      </c>
      <c r="E915" s="192">
        <v>254</v>
      </c>
      <c r="F915" s="189">
        <v>822</v>
      </c>
      <c r="G915" s="193">
        <v>363</v>
      </c>
      <c r="H915" s="191">
        <v>710</v>
      </c>
      <c r="I915" s="192">
        <v>809</v>
      </c>
      <c r="J915" s="189">
        <v>129</v>
      </c>
      <c r="K915" s="193">
        <v>245</v>
      </c>
      <c r="L915" s="191">
        <v>319</v>
      </c>
      <c r="M915" s="189">
        <v>642</v>
      </c>
      <c r="N915" s="194">
        <v>755</v>
      </c>
      <c r="O915" s="195">
        <v>992</v>
      </c>
      <c r="P915" s="189">
        <v>343</v>
      </c>
      <c r="Q915" s="193">
        <v>328</v>
      </c>
      <c r="R915" s="191">
        <v>629</v>
      </c>
      <c r="S915" s="192">
        <v>470</v>
      </c>
      <c r="T915" s="189">
        <v>122</v>
      </c>
      <c r="U915" s="193">
        <v>118</v>
      </c>
      <c r="V915" s="191">
        <v>310</v>
      </c>
      <c r="W915" s="192">
        <v>553</v>
      </c>
      <c r="X915" s="189">
        <v>328</v>
      </c>
      <c r="Y915" s="193">
        <v>225</v>
      </c>
      <c r="Z915" s="191">
        <v>753</v>
      </c>
      <c r="AA915" s="189">
        <v>864</v>
      </c>
      <c r="AB915" s="172">
        <f t="shared" si="17640"/>
        <v>5821</v>
      </c>
      <c r="AC915" s="173">
        <f t="shared" si="17641"/>
        <v>6362</v>
      </c>
      <c r="AE915" s="299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>
        <f>B915/B932</f>
        <v>4.8294144767173815E-2</v>
      </c>
      <c r="BK915" s="130">
        <f t="shared" ref="BK915" si="17805">C915/C932</f>
        <v>4.5796622613803233E-2</v>
      </c>
      <c r="BL915" s="131">
        <f t="shared" ref="BL915" si="17806">D915/D932</f>
        <v>4.6822742474916385E-2</v>
      </c>
      <c r="BM915" s="132">
        <f t="shared" ref="BM915" si="17807">E915/E932</f>
        <v>5.5897887323943664E-2</v>
      </c>
      <c r="BN915" s="129">
        <f t="shared" ref="BN915" si="17808">F915/F932</f>
        <v>7.1890851845373444E-2</v>
      </c>
      <c r="BO915" s="130">
        <f t="shared" ref="BO915" si="17809">G915/G932</f>
        <v>3.03714859437751E-2</v>
      </c>
      <c r="BP915" s="131">
        <f t="shared" ref="BP915" si="17810">H915/H932</f>
        <v>5.024769992922859E-2</v>
      </c>
      <c r="BQ915" s="132">
        <f t="shared" ref="BQ915" si="17811">I915/I932</f>
        <v>5.0395564691957891E-2</v>
      </c>
      <c r="BR915" s="129">
        <f t="shared" ref="BR915" si="17812">J915/J932</f>
        <v>4.6806966618287371E-2</v>
      </c>
      <c r="BS915" s="130">
        <f t="shared" ref="BS915" si="17813">K915/K932</f>
        <v>9.3869731800766285E-2</v>
      </c>
      <c r="BT915" s="131">
        <f t="shared" ref="BT915" si="17814">L915/L932</f>
        <v>3.9026180572547101E-2</v>
      </c>
      <c r="BU915" s="129">
        <f t="shared" ref="BU915" si="17815">M915/M932</f>
        <v>8.476366517031951E-2</v>
      </c>
      <c r="BV915" s="133">
        <f t="shared" ref="BV915" si="17816">N915/N932</f>
        <v>4.5326289247763704E-2</v>
      </c>
      <c r="BW915" s="134">
        <f t="shared" ref="BW915" si="17817">O915/O932</f>
        <v>6.1726090473523738E-2</v>
      </c>
      <c r="BX915" s="129">
        <f t="shared" ref="BX915" si="17818">P915/P932</f>
        <v>4.060132575757576E-2</v>
      </c>
      <c r="BY915" s="130">
        <f t="shared" ref="BY915" si="17819">Q915/Q932</f>
        <v>4.4931506849315066E-2</v>
      </c>
      <c r="BZ915" s="131">
        <f t="shared" ref="BZ915" si="17820">R915/R932</f>
        <v>6.0796443069785426E-2</v>
      </c>
      <c r="CA915" s="132">
        <f t="shared" ref="CA915" si="17821">S915/S932</f>
        <v>4.9004274840996766E-2</v>
      </c>
      <c r="CB915" s="129">
        <f t="shared" ref="CB915" si="17822">T915/T932</f>
        <v>5.1368421052631577E-2</v>
      </c>
      <c r="CC915" s="130">
        <f t="shared" ref="CC915" si="17823">U915/U932</f>
        <v>5.3345388788426762E-2</v>
      </c>
      <c r="CD915" s="131">
        <f t="shared" ref="CD915" si="17824">V915/V932</f>
        <v>3.5243292405638928E-2</v>
      </c>
      <c r="CE915" s="132">
        <f t="shared" ref="CE915" si="17825">W915/W932</f>
        <v>5.9984813971146543E-2</v>
      </c>
      <c r="CF915" s="129">
        <f t="shared" ref="CF915" si="17826">X915/X932</f>
        <v>4.3129520052596973E-2</v>
      </c>
      <c r="CG915" s="130">
        <f t="shared" ref="CG915" si="17827">Y915/Y932</f>
        <v>5.3840631730078969E-2</v>
      </c>
      <c r="CH915" s="131">
        <f t="shared" ref="CH915" si="17828">Z915/Z932</f>
        <v>5.1724137931034482E-2</v>
      </c>
      <c r="CI915" s="129">
        <f t="shared" ref="CI915" si="17829">AA915/AA932</f>
        <v>5.6180505884647895E-2</v>
      </c>
      <c r="CJ915" s="135">
        <f t="shared" ref="CJ915" si="17830">AB915/AB932</f>
        <v>4.9396649751361994E-2</v>
      </c>
      <c r="CK915" s="136">
        <f t="shared" ref="CK915" si="17831">AC915/AC932</f>
        <v>5.4107841469637694E-2</v>
      </c>
    </row>
    <row r="916" spans="1:89" ht="13.5" thickTop="1" x14ac:dyDescent="0.2">
      <c r="A916" s="146" t="s">
        <v>24</v>
      </c>
      <c r="B916" s="203">
        <v>428</v>
      </c>
      <c r="C916" s="197">
        <v>401</v>
      </c>
      <c r="D916" s="198">
        <v>205</v>
      </c>
      <c r="E916" s="199">
        <v>199</v>
      </c>
      <c r="F916" s="196">
        <v>751</v>
      </c>
      <c r="G916" s="200">
        <v>288</v>
      </c>
      <c r="H916" s="198">
        <v>688</v>
      </c>
      <c r="I916" s="199">
        <v>653</v>
      </c>
      <c r="J916" s="196">
        <v>168</v>
      </c>
      <c r="K916" s="200">
        <v>175</v>
      </c>
      <c r="L916" s="198">
        <v>380</v>
      </c>
      <c r="M916" s="196">
        <v>388</v>
      </c>
      <c r="N916" s="201">
        <v>730</v>
      </c>
      <c r="O916" s="204">
        <v>684</v>
      </c>
      <c r="P916" s="196">
        <v>354</v>
      </c>
      <c r="Q916" s="200">
        <v>287</v>
      </c>
      <c r="R916" s="198">
        <v>509</v>
      </c>
      <c r="S916" s="199">
        <v>467</v>
      </c>
      <c r="T916" s="196">
        <v>98</v>
      </c>
      <c r="U916" s="200">
        <v>135</v>
      </c>
      <c r="V916" s="198">
        <v>333</v>
      </c>
      <c r="W916" s="205">
        <v>486</v>
      </c>
      <c r="X916" s="196">
        <v>278</v>
      </c>
      <c r="Y916" s="200">
        <v>197</v>
      </c>
      <c r="Z916" s="198">
        <v>728</v>
      </c>
      <c r="AA916" s="196">
        <v>900</v>
      </c>
      <c r="AB916" s="172">
        <f t="shared" si="17640"/>
        <v>5650</v>
      </c>
      <c r="AC916" s="173">
        <f t="shared" si="17641"/>
        <v>5260</v>
      </c>
      <c r="AE916" s="275" t="str">
        <f>$AE$17</f>
        <v>17:00 - 17:59</v>
      </c>
      <c r="AF916" s="126">
        <f t="shared" ref="AF916:AU918" si="17832">SUMIF($A$9:$A$32,$AE916,B$908:B$931)</f>
        <v>576</v>
      </c>
      <c r="AG916" s="186">
        <f t="shared" si="17832"/>
        <v>1589</v>
      </c>
      <c r="AH916" s="127">
        <f t="shared" si="17832"/>
        <v>353</v>
      </c>
      <c r="AI916" s="180">
        <f t="shared" si="17832"/>
        <v>565</v>
      </c>
      <c r="AJ916" s="126">
        <f t="shared" si="17832"/>
        <v>651</v>
      </c>
      <c r="AK916" s="128">
        <f t="shared" si="17832"/>
        <v>1825</v>
      </c>
      <c r="AL916" s="127">
        <f t="shared" si="17832"/>
        <v>1180</v>
      </c>
      <c r="AM916" s="180">
        <f t="shared" si="17832"/>
        <v>1888</v>
      </c>
      <c r="AN916" s="126">
        <f t="shared" si="17832"/>
        <v>398</v>
      </c>
      <c r="AO916" s="128">
        <f t="shared" si="17832"/>
        <v>97</v>
      </c>
      <c r="AP916" s="127">
        <f t="shared" si="17832"/>
        <v>1027</v>
      </c>
      <c r="AQ916" s="126">
        <f t="shared" si="17832"/>
        <v>360</v>
      </c>
      <c r="AR916" s="179">
        <f t="shared" si="17832"/>
        <v>1831</v>
      </c>
      <c r="AS916" s="181">
        <f t="shared" si="17832"/>
        <v>1090</v>
      </c>
      <c r="AT916" s="126">
        <f t="shared" si="17832"/>
        <v>906</v>
      </c>
      <c r="AU916" s="128">
        <f t="shared" si="17832"/>
        <v>584</v>
      </c>
      <c r="AV916" s="127">
        <f t="shared" ref="AP916:BE918" si="17833">SUMIF($A$9:$A$32,$AE916,R$908:R$931)</f>
        <v>980</v>
      </c>
      <c r="AW916" s="180">
        <f t="shared" si="17833"/>
        <v>986</v>
      </c>
      <c r="AX916" s="126">
        <f t="shared" si="17833"/>
        <v>403</v>
      </c>
      <c r="AY916" s="128">
        <f t="shared" si="17833"/>
        <v>68</v>
      </c>
      <c r="AZ916" s="127">
        <f t="shared" si="17833"/>
        <v>1060</v>
      </c>
      <c r="BA916" s="180">
        <f t="shared" si="17833"/>
        <v>746</v>
      </c>
      <c r="BB916" s="126">
        <f t="shared" si="17833"/>
        <v>1003</v>
      </c>
      <c r="BC916" s="128">
        <f t="shared" si="17833"/>
        <v>203</v>
      </c>
      <c r="BD916" s="184">
        <f t="shared" si="17833"/>
        <v>1446</v>
      </c>
      <c r="BE916" s="185">
        <f t="shared" si="17833"/>
        <v>1399</v>
      </c>
      <c r="BF916" s="170">
        <f>AF916+AH916+AJ916+AL916+AN916+AP916+AR916+AT916+AV916+AX916+AZ916+BB916+BD916</f>
        <v>11814</v>
      </c>
      <c r="BG916" s="171">
        <f>AG916+AI916+AK916+AM916+AO916+AQ916+AS916+AU916+AW916+AY916+BA916+BC916+BE916</f>
        <v>11400</v>
      </c>
      <c r="BI916" s="146" t="s">
        <v>24</v>
      </c>
      <c r="BJ916" s="129">
        <f>B916/B932</f>
        <v>4.933148916551406E-2</v>
      </c>
      <c r="BK916" s="130">
        <f t="shared" ref="BK916" si="17834">C916/C932</f>
        <v>3.6802496328928049E-2</v>
      </c>
      <c r="BL916" s="131">
        <f t="shared" ref="BL916" si="17835">D916/D932</f>
        <v>5.2739902238229996E-2</v>
      </c>
      <c r="BM916" s="132">
        <f t="shared" ref="BM916" si="17836">E916/E932</f>
        <v>4.3794014084507039E-2</v>
      </c>
      <c r="BN916" s="129">
        <f t="shared" ref="BN916" si="17837">F916/F932</f>
        <v>6.5681301381843624E-2</v>
      </c>
      <c r="BO916" s="130">
        <f t="shared" ref="BO916" si="17838">G916/G932</f>
        <v>2.4096385542168676E-2</v>
      </c>
      <c r="BP916" s="131">
        <f t="shared" ref="BP916" si="17839">H916/H932</f>
        <v>4.8690728945506016E-2</v>
      </c>
      <c r="BQ916" s="132">
        <f t="shared" ref="BQ916" si="17840">I916/I932</f>
        <v>4.0677754936771941E-2</v>
      </c>
      <c r="BR916" s="129">
        <f t="shared" ref="BR916" si="17841">J916/J932</f>
        <v>6.095791001451379E-2</v>
      </c>
      <c r="BS916" s="130">
        <f t="shared" ref="BS916" si="17842">K916/K932</f>
        <v>6.7049808429118771E-2</v>
      </c>
      <c r="BT916" s="131">
        <f t="shared" ref="BT916" si="17843">L916/L932</f>
        <v>4.648886713971128E-2</v>
      </c>
      <c r="BU916" s="129">
        <f t="shared" ref="BU916" si="17844">M916/M932</f>
        <v>5.1227884869289676E-2</v>
      </c>
      <c r="BV916" s="133">
        <f t="shared" ref="BV916" si="17845">N916/N932</f>
        <v>4.3825418742870867E-2</v>
      </c>
      <c r="BW916" s="134">
        <f t="shared" ref="BW916" si="17846">O916/O932</f>
        <v>4.2561134963599027E-2</v>
      </c>
      <c r="BX916" s="129">
        <f t="shared" ref="BX916" si="17847">P916/P932</f>
        <v>4.1903409090909088E-2</v>
      </c>
      <c r="BY916" s="130">
        <f t="shared" ref="BY916" si="17848">Q916/Q932</f>
        <v>3.9315068493150682E-2</v>
      </c>
      <c r="BZ916" s="131">
        <f t="shared" ref="BZ916" si="17849">R916/R932</f>
        <v>4.9197757587473419E-2</v>
      </c>
      <c r="CA916" s="132">
        <f t="shared" ref="CA916" si="17850">S916/S932</f>
        <v>4.8691481597330832E-2</v>
      </c>
      <c r="CB916" s="129">
        <f t="shared" ref="CB916" si="17851">T916/T932</f>
        <v>4.1263157894736842E-2</v>
      </c>
      <c r="CC916" s="130">
        <f t="shared" ref="CC916" si="17852">U916/U932</f>
        <v>6.1030741410488247E-2</v>
      </c>
      <c r="CD916" s="131">
        <f t="shared" ref="CD916" si="17853">V916/V932</f>
        <v>3.7858117326057296E-2</v>
      </c>
      <c r="CE916" s="132">
        <f t="shared" ref="CE916" si="17854">W916/W932</f>
        <v>5.2717214448421736E-2</v>
      </c>
      <c r="CF916" s="129">
        <f t="shared" ref="CF916" si="17855">X916/X932</f>
        <v>3.6554898093359635E-2</v>
      </c>
      <c r="CG916" s="130">
        <f t="shared" ref="CG916" si="17856">Y916/Y932</f>
        <v>4.7140464225891361E-2</v>
      </c>
      <c r="CH916" s="131">
        <f t="shared" ref="CH916" si="17857">Z916/Z932</f>
        <v>5.0006869075422448E-2</v>
      </c>
      <c r="CI916" s="129">
        <f t="shared" ref="CI916" si="17858">AA916/AA932</f>
        <v>5.8521360296508222E-2</v>
      </c>
      <c r="CJ916" s="135">
        <f t="shared" ref="CJ916" si="17859">AB916/AB932</f>
        <v>4.7945554216662988E-2</v>
      </c>
      <c r="CK916" s="136">
        <f t="shared" ref="CK916" si="17860">AC916/AC932</f>
        <v>4.47354992345637E-2</v>
      </c>
    </row>
    <row r="917" spans="1:89" x14ac:dyDescent="0.2">
      <c r="A917" s="137" t="s">
        <v>25</v>
      </c>
      <c r="B917" s="206">
        <v>443</v>
      </c>
      <c r="C917" s="190">
        <v>480</v>
      </c>
      <c r="D917" s="191">
        <v>193</v>
      </c>
      <c r="E917" s="192">
        <v>244</v>
      </c>
      <c r="F917" s="189">
        <v>517</v>
      </c>
      <c r="G917" s="193">
        <v>383</v>
      </c>
      <c r="H917" s="191">
        <v>651</v>
      </c>
      <c r="I917" s="192">
        <v>818</v>
      </c>
      <c r="J917" s="189">
        <v>153</v>
      </c>
      <c r="K917" s="190">
        <v>141</v>
      </c>
      <c r="L917" s="191">
        <v>336</v>
      </c>
      <c r="M917" s="189">
        <v>424</v>
      </c>
      <c r="N917" s="194">
        <v>748</v>
      </c>
      <c r="O917" s="207">
        <v>818</v>
      </c>
      <c r="P917" s="189">
        <v>333</v>
      </c>
      <c r="Q917" s="190">
        <v>315</v>
      </c>
      <c r="R917" s="191">
        <v>448</v>
      </c>
      <c r="S917" s="192">
        <v>496</v>
      </c>
      <c r="T917" s="198">
        <v>84</v>
      </c>
      <c r="U917" s="189">
        <v>101</v>
      </c>
      <c r="V917" s="191">
        <v>386</v>
      </c>
      <c r="W917" s="208">
        <v>486</v>
      </c>
      <c r="X917" s="189">
        <v>284</v>
      </c>
      <c r="Y917" s="193">
        <v>185</v>
      </c>
      <c r="Z917" s="191">
        <v>821</v>
      </c>
      <c r="AA917" s="189">
        <v>934</v>
      </c>
      <c r="AB917" s="172">
        <f t="shared" si="17640"/>
        <v>5397</v>
      </c>
      <c r="AC917" s="173">
        <f t="shared" si="17641"/>
        <v>5825</v>
      </c>
      <c r="AE917" s="277" t="str">
        <f>$AE$18</f>
        <v>18:00 - 18:59</v>
      </c>
      <c r="AF917" s="126">
        <f t="shared" si="17832"/>
        <v>721</v>
      </c>
      <c r="AG917" s="190">
        <f t="shared" si="17832"/>
        <v>1415</v>
      </c>
      <c r="AH917" s="191">
        <f t="shared" si="17832"/>
        <v>228</v>
      </c>
      <c r="AI917" s="192">
        <f t="shared" si="17832"/>
        <v>493</v>
      </c>
      <c r="AJ917" s="278">
        <f t="shared" si="17832"/>
        <v>503</v>
      </c>
      <c r="AK917" s="193">
        <f t="shared" si="17832"/>
        <v>1701</v>
      </c>
      <c r="AL917" s="191">
        <f t="shared" si="17832"/>
        <v>1165</v>
      </c>
      <c r="AM917" s="192">
        <f t="shared" si="17832"/>
        <v>1807</v>
      </c>
      <c r="AN917" s="278">
        <f t="shared" si="17832"/>
        <v>333</v>
      </c>
      <c r="AO917" s="193">
        <f t="shared" si="17832"/>
        <v>84</v>
      </c>
      <c r="AP917" s="191">
        <f t="shared" si="17833"/>
        <v>1085</v>
      </c>
      <c r="AQ917" s="278">
        <f t="shared" si="17833"/>
        <v>272</v>
      </c>
      <c r="AR917" s="194">
        <f t="shared" si="17833"/>
        <v>1641</v>
      </c>
      <c r="AS917" s="195">
        <f t="shared" si="17833"/>
        <v>1020</v>
      </c>
      <c r="AT917" s="278">
        <f t="shared" si="17833"/>
        <v>723</v>
      </c>
      <c r="AU917" s="193">
        <f t="shared" si="17833"/>
        <v>563</v>
      </c>
      <c r="AV917" s="191">
        <f t="shared" si="17833"/>
        <v>819</v>
      </c>
      <c r="AW917" s="192">
        <f t="shared" si="17833"/>
        <v>783</v>
      </c>
      <c r="AX917" s="278">
        <f t="shared" si="17833"/>
        <v>241</v>
      </c>
      <c r="AY917" s="193">
        <f t="shared" si="17833"/>
        <v>45</v>
      </c>
      <c r="AZ917" s="191">
        <f t="shared" si="17833"/>
        <v>1223</v>
      </c>
      <c r="BA917" s="192">
        <f t="shared" si="17833"/>
        <v>635</v>
      </c>
      <c r="BB917" s="278">
        <f t="shared" si="17833"/>
        <v>907</v>
      </c>
      <c r="BC917" s="193">
        <f t="shared" si="17833"/>
        <v>212</v>
      </c>
      <c r="BD917" s="191">
        <f t="shared" si="17833"/>
        <v>1192</v>
      </c>
      <c r="BE917" s="278">
        <f t="shared" si="17833"/>
        <v>1403</v>
      </c>
      <c r="BF917" s="172">
        <f>SUM(AF917,AH917,AJ917,AL917,AN917,AP917,AR917,AT917,AV917,AX917,AZ917,BB917,BD917)</f>
        <v>10781</v>
      </c>
      <c r="BG917" s="173">
        <f>SUM(AG917,AI917,AK917,AM917,AO917,AQ917,AS917,AU917,AW917,AY917,BA917,BC917,BE917)</f>
        <v>10433</v>
      </c>
      <c r="BI917" s="137" t="s">
        <v>25</v>
      </c>
      <c r="BJ917" s="129">
        <f>B917/B932</f>
        <v>5.1060396496081142E-2</v>
      </c>
      <c r="BK917" s="130">
        <f t="shared" ref="BK917" si="17861">C917/C932</f>
        <v>4.405286343612335E-2</v>
      </c>
      <c r="BL917" s="131">
        <f t="shared" ref="BL917" si="17862">D917/D932</f>
        <v>4.965268844867507E-2</v>
      </c>
      <c r="BM917" s="132">
        <f t="shared" ref="BM917" si="17863">E917/E932</f>
        <v>5.3697183098591547E-2</v>
      </c>
      <c r="BN917" s="129">
        <f t="shared" ref="BN917" si="17864">F917/F932</f>
        <v>4.5216022389365049E-2</v>
      </c>
      <c r="BO917" s="130">
        <f t="shared" ref="BO917" si="17865">G917/G932</f>
        <v>3.204484605087015E-2</v>
      </c>
      <c r="BP917" s="131">
        <f t="shared" ref="BP917" si="17866">H917/H932</f>
        <v>4.6072186836518043E-2</v>
      </c>
      <c r="BQ917" s="132">
        <f t="shared" ref="BQ917" si="17867">I917/I932</f>
        <v>5.0956207562449389E-2</v>
      </c>
      <c r="BR917" s="129">
        <f t="shared" ref="BR917" si="17868">J917/J932</f>
        <v>5.5515239477503628E-2</v>
      </c>
      <c r="BS917" s="130">
        <f t="shared" ref="BS917" si="17869">K917/K932</f>
        <v>5.4022988505747126E-2</v>
      </c>
      <c r="BT917" s="131">
        <f t="shared" ref="BT917" si="17870">L917/L932</f>
        <v>4.1105945681428918E-2</v>
      </c>
      <c r="BU917" s="129">
        <f t="shared" ref="BU917" si="17871">M917/M932</f>
        <v>5.5980987589120679E-2</v>
      </c>
      <c r="BV917" s="133">
        <f t="shared" ref="BV917" si="17872">N917/N932</f>
        <v>4.490604550639371E-2</v>
      </c>
      <c r="BW917" s="134">
        <f t="shared" ref="BW917" si="17873">O917/O932</f>
        <v>5.089913508804679E-2</v>
      </c>
      <c r="BX917" s="129">
        <f t="shared" ref="BX917" si="17874">P917/P932</f>
        <v>3.941761363636364E-2</v>
      </c>
      <c r="BY917" s="130">
        <f t="shared" ref="BY917" si="17875">Q917/Q932</f>
        <v>4.3150684931506852E-2</v>
      </c>
      <c r="BZ917" s="131">
        <f t="shared" ref="BZ917" si="17876">R917/R932</f>
        <v>4.3301759133964821E-2</v>
      </c>
      <c r="CA917" s="132">
        <f t="shared" ref="CA917" si="17877">S917/S932</f>
        <v>5.1715149619434887E-2</v>
      </c>
      <c r="CB917" s="129">
        <f t="shared" ref="CB917" si="17878">T917/T932</f>
        <v>3.5368421052631577E-2</v>
      </c>
      <c r="CC917" s="130">
        <f t="shared" ref="CC917" si="17879">U917/U932</f>
        <v>4.5660036166365284E-2</v>
      </c>
      <c r="CD917" s="131">
        <f t="shared" ref="CD917" si="17880">V917/V932</f>
        <v>4.3883583447021375E-2</v>
      </c>
      <c r="CE917" s="132">
        <f t="shared" ref="CE917" si="17881">W917/W932</f>
        <v>5.2717214448421736E-2</v>
      </c>
      <c r="CF917" s="129">
        <f t="shared" ref="CF917" si="17882">X917/X932</f>
        <v>3.7343852728468116E-2</v>
      </c>
      <c r="CG917" s="130">
        <f t="shared" ref="CG917" si="17883">Y917/Y932</f>
        <v>4.4268963866953816E-2</v>
      </c>
      <c r="CH917" s="131">
        <f t="shared" ref="CH917" si="17884">Z917/Z932</f>
        <v>5.6395109218299218E-2</v>
      </c>
      <c r="CI917" s="129">
        <f t="shared" ref="CI917" si="17885">AA917/AA932</f>
        <v>6.0732167241042981E-2</v>
      </c>
      <c r="CJ917" s="135">
        <f t="shared" ref="CJ917" si="17886">AB917/AB932</f>
        <v>4.5798611700412419E-2</v>
      </c>
      <c r="CK917" s="136">
        <f t="shared" ref="CK917" si="17887">AC917/AC932</f>
        <v>4.9540738220785849E-2</v>
      </c>
    </row>
    <row r="918" spans="1:89" ht="13.5" thickBot="1" x14ac:dyDescent="0.25">
      <c r="A918" s="146" t="s">
        <v>26</v>
      </c>
      <c r="B918" s="203">
        <v>344</v>
      </c>
      <c r="C918" s="197">
        <v>454</v>
      </c>
      <c r="D918" s="198">
        <v>197</v>
      </c>
      <c r="E918" s="199">
        <v>198</v>
      </c>
      <c r="F918" s="196">
        <v>466</v>
      </c>
      <c r="G918" s="200">
        <v>386</v>
      </c>
      <c r="H918" s="198">
        <v>699</v>
      </c>
      <c r="I918" s="199">
        <v>724</v>
      </c>
      <c r="J918" s="196">
        <v>117</v>
      </c>
      <c r="K918" s="197">
        <v>100</v>
      </c>
      <c r="L918" s="198">
        <v>345</v>
      </c>
      <c r="M918" s="196">
        <v>321</v>
      </c>
      <c r="N918" s="201">
        <v>754</v>
      </c>
      <c r="O918" s="204">
        <v>682</v>
      </c>
      <c r="P918" s="196">
        <v>370</v>
      </c>
      <c r="Q918" s="197">
        <v>259</v>
      </c>
      <c r="R918" s="198">
        <v>468</v>
      </c>
      <c r="S918" s="199">
        <v>446</v>
      </c>
      <c r="T918" s="196">
        <v>96</v>
      </c>
      <c r="U918" s="200">
        <v>110</v>
      </c>
      <c r="V918" s="198">
        <v>400</v>
      </c>
      <c r="W918" s="205">
        <v>456</v>
      </c>
      <c r="X918" s="196">
        <v>276</v>
      </c>
      <c r="Y918" s="200">
        <v>149</v>
      </c>
      <c r="Z918" s="198">
        <v>810</v>
      </c>
      <c r="AA918" s="196">
        <v>759</v>
      </c>
      <c r="AB918" s="172">
        <f t="shared" si="17640"/>
        <v>5342</v>
      </c>
      <c r="AC918" s="173">
        <f t="shared" si="17641"/>
        <v>5044</v>
      </c>
      <c r="AE918" s="275">
        <f>$AE$19</f>
        <v>0</v>
      </c>
      <c r="AF918" s="126">
        <f t="shared" si="17832"/>
        <v>0</v>
      </c>
      <c r="AG918" s="197">
        <f t="shared" si="17832"/>
        <v>0</v>
      </c>
      <c r="AH918" s="198">
        <f t="shared" si="17832"/>
        <v>0</v>
      </c>
      <c r="AI918" s="199">
        <f t="shared" si="17832"/>
        <v>0</v>
      </c>
      <c r="AJ918" s="196">
        <f t="shared" si="17832"/>
        <v>0</v>
      </c>
      <c r="AK918" s="200">
        <f t="shared" si="17832"/>
        <v>0</v>
      </c>
      <c r="AL918" s="198">
        <f t="shared" si="17832"/>
        <v>0</v>
      </c>
      <c r="AM918" s="199">
        <f t="shared" si="17832"/>
        <v>0</v>
      </c>
      <c r="AN918" s="196">
        <f t="shared" si="17832"/>
        <v>0</v>
      </c>
      <c r="AO918" s="200">
        <f t="shared" si="17832"/>
        <v>0</v>
      </c>
      <c r="AP918" s="198">
        <f t="shared" si="17833"/>
        <v>0</v>
      </c>
      <c r="AQ918" s="196">
        <f t="shared" si="17833"/>
        <v>0</v>
      </c>
      <c r="AR918" s="201">
        <f t="shared" si="17833"/>
        <v>0</v>
      </c>
      <c r="AS918" s="202">
        <f t="shared" si="17833"/>
        <v>0</v>
      </c>
      <c r="AT918" s="196">
        <f t="shared" si="17833"/>
        <v>0</v>
      </c>
      <c r="AU918" s="200">
        <f t="shared" si="17833"/>
        <v>0</v>
      </c>
      <c r="AV918" s="198">
        <f t="shared" si="17833"/>
        <v>0</v>
      </c>
      <c r="AW918" s="199">
        <f t="shared" si="17833"/>
        <v>0</v>
      </c>
      <c r="AX918" s="196">
        <f t="shared" si="17833"/>
        <v>0</v>
      </c>
      <c r="AY918" s="200">
        <f t="shared" si="17833"/>
        <v>0</v>
      </c>
      <c r="AZ918" s="198">
        <f t="shared" si="17833"/>
        <v>0</v>
      </c>
      <c r="BA918" s="199">
        <f t="shared" si="17833"/>
        <v>0</v>
      </c>
      <c r="BB918" s="196">
        <f t="shared" si="17833"/>
        <v>0</v>
      </c>
      <c r="BC918" s="200">
        <f t="shared" si="17833"/>
        <v>0</v>
      </c>
      <c r="BD918" s="198">
        <f t="shared" si="17833"/>
        <v>0</v>
      </c>
      <c r="BE918" s="196">
        <f t="shared" si="17833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>
        <f>B918/B932</f>
        <v>3.9649608114338403E-2</v>
      </c>
      <c r="BK918" s="130">
        <f t="shared" ref="BK918" si="17888">C918/C932</f>
        <v>4.1666666666666664E-2</v>
      </c>
      <c r="BL918" s="131">
        <f t="shared" ref="BL918" si="17889">D918/D932</f>
        <v>5.0681759711860043E-2</v>
      </c>
      <c r="BM918" s="132">
        <f t="shared" ref="BM918" si="17890">E918/E932</f>
        <v>4.3573943661971828E-2</v>
      </c>
      <c r="BN918" s="129">
        <f t="shared" ref="BN918" si="17891">F918/F932</f>
        <v>4.0755641070491518E-2</v>
      </c>
      <c r="BO918" s="130">
        <f t="shared" ref="BO918" si="17892">G918/G932</f>
        <v>3.2295850066934403E-2</v>
      </c>
      <c r="BP918" s="131">
        <f t="shared" ref="BP918" si="17893">H918/H932</f>
        <v>4.9469214437367307E-2</v>
      </c>
      <c r="BQ918" s="132">
        <f t="shared" ref="BQ918" si="17894">I918/I932</f>
        <v>4.5100604248427087E-2</v>
      </c>
      <c r="BR918" s="129">
        <f t="shared" ref="BR918" si="17895">J918/J932</f>
        <v>4.2452830188679243E-2</v>
      </c>
      <c r="BS918" s="130">
        <f t="shared" ref="BS918" si="17896">K918/K932</f>
        <v>3.8314176245210725E-2</v>
      </c>
      <c r="BT918" s="131">
        <f t="shared" ref="BT918" si="17897">L918/L932</f>
        <v>4.2206997797895766E-2</v>
      </c>
      <c r="BU918" s="129">
        <f t="shared" ref="BU918" si="17898">M918/M932</f>
        <v>4.2381832585159755E-2</v>
      </c>
      <c r="BV918" s="133">
        <f t="shared" ref="BV918" si="17899">N918/N932</f>
        <v>4.5266254427567987E-2</v>
      </c>
      <c r="BW918" s="134">
        <f t="shared" ref="BW918" si="17900">O918/O932</f>
        <v>4.2436687200547572E-2</v>
      </c>
      <c r="BX918" s="129">
        <f t="shared" ref="BX918" si="17901">P918/P932</f>
        <v>4.3797348484848488E-2</v>
      </c>
      <c r="BY918" s="130">
        <f t="shared" ref="BY918" si="17902">Q918/Q932</f>
        <v>3.5479452054794518E-2</v>
      </c>
      <c r="BZ918" s="131">
        <f t="shared" ref="BZ918" si="17903">R918/R932</f>
        <v>4.5234873381016817E-2</v>
      </c>
      <c r="CA918" s="132">
        <f t="shared" ref="CA918" si="17904">S918/S932</f>
        <v>4.6501928891669271E-2</v>
      </c>
      <c r="CB918" s="129">
        <f t="shared" ref="CB918" si="17905">T918/T932</f>
        <v>4.0421052631578948E-2</v>
      </c>
      <c r="CC918" s="130">
        <f t="shared" ref="CC918" si="17906">U918/U932</f>
        <v>4.9728752260397829E-2</v>
      </c>
      <c r="CD918" s="131">
        <f t="shared" ref="CD918" si="17907">V918/V932</f>
        <v>4.5475216007276033E-2</v>
      </c>
      <c r="CE918" s="132">
        <f t="shared" ref="CE918" si="17908">W918/W932</f>
        <v>4.9463065408395707E-2</v>
      </c>
      <c r="CF918" s="129">
        <f t="shared" ref="CF918" si="17909">X918/X932</f>
        <v>3.6291913214990139E-2</v>
      </c>
      <c r="CG918" s="130">
        <f t="shared" ref="CG918" si="17910">Y918/Y932</f>
        <v>3.565446279014118E-2</v>
      </c>
      <c r="CH918" s="131">
        <f t="shared" ref="CH918" si="17911">Z918/Z932</f>
        <v>5.5639510921829921E-2</v>
      </c>
      <c r="CI918" s="129">
        <f t="shared" ref="CI918" si="17912">AA918/AA932</f>
        <v>4.935301385005527E-2</v>
      </c>
      <c r="CJ918" s="135">
        <f t="shared" ref="CJ918" si="17913">AB918/AB932</f>
        <v>4.5331885066444901E-2</v>
      </c>
      <c r="CK918" s="136">
        <f t="shared" ref="CK918" si="17914">AC918/AC932</f>
        <v>4.2898452117707091E-2</v>
      </c>
    </row>
    <row r="919" spans="1:89" ht="14.25" thickTop="1" thickBot="1" x14ac:dyDescent="0.25">
      <c r="A919" s="137" t="s">
        <v>27</v>
      </c>
      <c r="B919" s="206">
        <v>338</v>
      </c>
      <c r="C919" s="190">
        <v>545</v>
      </c>
      <c r="D919" s="191">
        <v>229</v>
      </c>
      <c r="E919" s="192">
        <v>243</v>
      </c>
      <c r="F919" s="189">
        <v>405</v>
      </c>
      <c r="G919" s="193">
        <v>478</v>
      </c>
      <c r="H919" s="191">
        <v>624</v>
      </c>
      <c r="I919" s="192">
        <v>860</v>
      </c>
      <c r="J919" s="189">
        <v>166</v>
      </c>
      <c r="K919" s="190">
        <v>107</v>
      </c>
      <c r="L919" s="191">
        <v>447</v>
      </c>
      <c r="M919" s="189">
        <v>289</v>
      </c>
      <c r="N919" s="194">
        <v>811</v>
      </c>
      <c r="O919" s="207">
        <v>685</v>
      </c>
      <c r="P919" s="189">
        <v>428</v>
      </c>
      <c r="Q919" s="190">
        <v>312</v>
      </c>
      <c r="R919" s="191">
        <v>560</v>
      </c>
      <c r="S919" s="192">
        <v>451</v>
      </c>
      <c r="T919" s="189">
        <v>115</v>
      </c>
      <c r="U919" s="193">
        <v>100</v>
      </c>
      <c r="V919" s="191">
        <v>427</v>
      </c>
      <c r="W919" s="208">
        <v>499</v>
      </c>
      <c r="X919" s="189">
        <v>321</v>
      </c>
      <c r="Y919" s="193">
        <v>162</v>
      </c>
      <c r="Z919" s="191">
        <v>872</v>
      </c>
      <c r="AA919" s="189">
        <v>870</v>
      </c>
      <c r="AB919" s="172">
        <f t="shared" si="17640"/>
        <v>5743</v>
      </c>
      <c r="AC919" s="173">
        <f t="shared" si="17641"/>
        <v>5601</v>
      </c>
      <c r="AE919" s="269" t="s">
        <v>13</v>
      </c>
      <c r="AF919" s="20">
        <f t="shared" ref="AF919:BG919" si="17915">SUM(AF916:AF918)</f>
        <v>1297</v>
      </c>
      <c r="AG919" s="21">
        <f t="shared" si="17915"/>
        <v>3004</v>
      </c>
      <c r="AH919" s="20">
        <f t="shared" si="17915"/>
        <v>581</v>
      </c>
      <c r="AI919" s="21">
        <f t="shared" si="17915"/>
        <v>1058</v>
      </c>
      <c r="AJ919" s="20">
        <f t="shared" si="17915"/>
        <v>1154</v>
      </c>
      <c r="AK919" s="21">
        <f t="shared" si="17915"/>
        <v>3526</v>
      </c>
      <c r="AL919" s="20">
        <f t="shared" si="17915"/>
        <v>2345</v>
      </c>
      <c r="AM919" s="21">
        <f t="shared" si="17915"/>
        <v>3695</v>
      </c>
      <c r="AN919" s="20">
        <f t="shared" si="17915"/>
        <v>731</v>
      </c>
      <c r="AO919" s="21">
        <f t="shared" si="17915"/>
        <v>181</v>
      </c>
      <c r="AP919" s="20">
        <f t="shared" si="17915"/>
        <v>2112</v>
      </c>
      <c r="AQ919" s="21">
        <f t="shared" si="17915"/>
        <v>632</v>
      </c>
      <c r="AR919" s="20">
        <f t="shared" si="17915"/>
        <v>3472</v>
      </c>
      <c r="AS919" s="21">
        <f t="shared" si="17915"/>
        <v>2110</v>
      </c>
      <c r="AT919" s="20">
        <f t="shared" si="17915"/>
        <v>1629</v>
      </c>
      <c r="AU919" s="21">
        <f t="shared" si="17915"/>
        <v>1147</v>
      </c>
      <c r="AV919" s="20">
        <f t="shared" si="17915"/>
        <v>1799</v>
      </c>
      <c r="AW919" s="21">
        <f t="shared" si="17915"/>
        <v>1769</v>
      </c>
      <c r="AX919" s="20">
        <f t="shared" si="17915"/>
        <v>644</v>
      </c>
      <c r="AY919" s="21">
        <f t="shared" si="17915"/>
        <v>113</v>
      </c>
      <c r="AZ919" s="20">
        <f t="shared" si="17915"/>
        <v>2283</v>
      </c>
      <c r="BA919" s="21">
        <f t="shared" si="17915"/>
        <v>1381</v>
      </c>
      <c r="BB919" s="20">
        <f t="shared" si="17915"/>
        <v>1910</v>
      </c>
      <c r="BC919" s="21">
        <f t="shared" si="17915"/>
        <v>415</v>
      </c>
      <c r="BD919" s="20">
        <f t="shared" si="17915"/>
        <v>2638</v>
      </c>
      <c r="BE919" s="21">
        <f t="shared" si="17915"/>
        <v>2802</v>
      </c>
      <c r="BF919" s="174">
        <f t="shared" si="17915"/>
        <v>22595</v>
      </c>
      <c r="BG919" s="175">
        <f t="shared" si="17915"/>
        <v>21833</v>
      </c>
      <c r="BI919" s="137" t="s">
        <v>27</v>
      </c>
      <c r="BJ919" s="129">
        <f>B919/B932</f>
        <v>3.8958045182111573E-2</v>
      </c>
      <c r="BK919" s="130">
        <f t="shared" ref="BK919" si="17916">C919/C932</f>
        <v>5.0018355359765052E-2</v>
      </c>
      <c r="BL919" s="131">
        <f t="shared" ref="BL919" si="17917">D919/D932</f>
        <v>5.891432981733985E-2</v>
      </c>
      <c r="BM919" s="132">
        <f t="shared" ref="BM919" si="17918">E919/E932</f>
        <v>5.3477112676056336E-2</v>
      </c>
      <c r="BN919" s="129">
        <f t="shared" ref="BN919" si="17919">F919/F932</f>
        <v>3.5420675179289839E-2</v>
      </c>
      <c r="BO919" s="130">
        <f t="shared" ref="BO919" si="17920">G919/G932</f>
        <v>3.9993306559571618E-2</v>
      </c>
      <c r="BP919" s="131">
        <f t="shared" ref="BP919" si="17921">H919/H932</f>
        <v>4.4161358811040337E-2</v>
      </c>
      <c r="BQ919" s="132">
        <f t="shared" ref="BQ919" si="17922">I919/I932</f>
        <v>5.357254095807637E-2</v>
      </c>
      <c r="BR919" s="129">
        <f t="shared" ref="BR919" si="17923">J919/J932</f>
        <v>6.0232220609579099E-2</v>
      </c>
      <c r="BS919" s="130">
        <f t="shared" ref="BS919" si="17924">K919/K932</f>
        <v>4.0996168582375481E-2</v>
      </c>
      <c r="BT919" s="131">
        <f t="shared" ref="BT919" si="17925">L919/L932</f>
        <v>5.4685588451186692E-2</v>
      </c>
      <c r="BU919" s="129">
        <f t="shared" ref="BU919" si="17926">M919/M932</f>
        <v>3.8156852389754421E-2</v>
      </c>
      <c r="BV919" s="133">
        <f t="shared" ref="BV919" si="17927">N919/N932</f>
        <v>4.8688239178723662E-2</v>
      </c>
      <c r="BW919" s="134">
        <f t="shared" ref="BW919" si="17928">O919/O932</f>
        <v>4.2623358845124762E-2</v>
      </c>
      <c r="BX919" s="129">
        <f t="shared" ref="BX919" si="17929">P919/P932</f>
        <v>5.0662878787878785E-2</v>
      </c>
      <c r="BY919" s="130">
        <f t="shared" ref="BY919" si="17930">Q919/Q932</f>
        <v>4.2739726027397264E-2</v>
      </c>
      <c r="BZ919" s="131">
        <f t="shared" ref="BZ919" si="17931">R919/R932</f>
        <v>5.4127198917456022E-2</v>
      </c>
      <c r="CA919" s="132">
        <f t="shared" ref="CA919" si="17932">S919/S932</f>
        <v>4.7023250964445831E-2</v>
      </c>
      <c r="CB919" s="129">
        <f t="shared" ref="CB919" si="17933">T919/T932</f>
        <v>4.8421052631578948E-2</v>
      </c>
      <c r="CC919" s="130">
        <f t="shared" ref="CC919" si="17934">U919/U932</f>
        <v>4.5207956600361664E-2</v>
      </c>
      <c r="CD919" s="131">
        <f t="shared" ref="CD919" si="17935">V919/V932</f>
        <v>4.8544793087767164E-2</v>
      </c>
      <c r="CE919" s="132">
        <f t="shared" ref="CE919" si="17936">W919/W932</f>
        <v>5.4127345699099688E-2</v>
      </c>
      <c r="CF919" s="129">
        <f t="shared" ref="CF919" si="17937">X919/X932</f>
        <v>4.2209072978303751E-2</v>
      </c>
      <c r="CG919" s="130">
        <f t="shared" ref="CG919" si="17938">Y919/Y932</f>
        <v>3.8765254845656856E-2</v>
      </c>
      <c r="CH919" s="131">
        <f t="shared" ref="CH919" si="17939">Z919/Z932</f>
        <v>5.989833768374777E-2</v>
      </c>
      <c r="CI919" s="129">
        <f t="shared" ref="CI919" si="17940">AA919/AA932</f>
        <v>5.6570648286624621E-2</v>
      </c>
      <c r="CJ919" s="135">
        <f t="shared" ref="CJ919" si="17941">AB919/AB932</f>
        <v>4.873474652500806E-2</v>
      </c>
      <c r="CK919" s="136">
        <f t="shared" ref="CK919" si="17942">AC919/AC932</f>
        <v>4.7635652321823437E-2</v>
      </c>
    </row>
    <row r="920" spans="1:89" ht="13.5" thickTop="1" x14ac:dyDescent="0.2">
      <c r="A920" s="146" t="s">
        <v>28</v>
      </c>
      <c r="B920" s="203">
        <v>328</v>
      </c>
      <c r="C920" s="197">
        <v>604</v>
      </c>
      <c r="D920" s="198">
        <v>242</v>
      </c>
      <c r="E920" s="199">
        <v>209</v>
      </c>
      <c r="F920" s="196">
        <v>424</v>
      </c>
      <c r="G920" s="200">
        <v>715</v>
      </c>
      <c r="H920" s="198">
        <v>789</v>
      </c>
      <c r="I920" s="199">
        <v>1002</v>
      </c>
      <c r="J920" s="196">
        <v>179</v>
      </c>
      <c r="K920" s="197">
        <v>84</v>
      </c>
      <c r="L920" s="198">
        <v>532</v>
      </c>
      <c r="M920" s="196">
        <v>240</v>
      </c>
      <c r="N920" s="201">
        <v>1069</v>
      </c>
      <c r="O920" s="204">
        <v>742</v>
      </c>
      <c r="P920" s="196">
        <v>518</v>
      </c>
      <c r="Q920" s="197">
        <v>313</v>
      </c>
      <c r="R920" s="198">
        <v>562</v>
      </c>
      <c r="S920" s="199">
        <v>487</v>
      </c>
      <c r="T920" s="196">
        <v>192</v>
      </c>
      <c r="U920" s="200">
        <v>74</v>
      </c>
      <c r="V920" s="198">
        <v>651</v>
      </c>
      <c r="W920" s="205">
        <v>508</v>
      </c>
      <c r="X920" s="196">
        <v>459</v>
      </c>
      <c r="Y920" s="200">
        <v>158</v>
      </c>
      <c r="Z920" s="198">
        <v>850</v>
      </c>
      <c r="AA920" s="196">
        <v>922</v>
      </c>
      <c r="AB920" s="172">
        <f t="shared" si="17640"/>
        <v>6795</v>
      </c>
      <c r="AC920" s="173">
        <f t="shared" si="17641"/>
        <v>6058</v>
      </c>
      <c r="BI920" s="146" t="s">
        <v>28</v>
      </c>
      <c r="BJ920" s="129">
        <f>B920/B932</f>
        <v>3.7805440295066849E-2</v>
      </c>
      <c r="BK920" s="130">
        <f t="shared" ref="BK920" si="17943">C920/C932</f>
        <v>5.5433186490455214E-2</v>
      </c>
      <c r="BL920" s="131">
        <f t="shared" ref="BL920" si="17944">D920/D932</f>
        <v>6.2258811422691018E-2</v>
      </c>
      <c r="BM920" s="132">
        <f t="shared" ref="BM920" si="17945">E920/E932</f>
        <v>4.5994718309859156E-2</v>
      </c>
      <c r="BN920" s="129">
        <f t="shared" ref="BN920" si="17946">F920/F932</f>
        <v>3.7082385866713308E-2</v>
      </c>
      <c r="BO920" s="130">
        <f t="shared" ref="BO920" si="17947">G920/G932</f>
        <v>5.9822623828647926E-2</v>
      </c>
      <c r="BP920" s="131">
        <f t="shared" ref="BP920" si="17948">H920/H932</f>
        <v>5.5838641188959662E-2</v>
      </c>
      <c r="BQ920" s="132">
        <f t="shared" ref="BQ920" si="17949">I920/I932</f>
        <v>6.2418239581386654E-2</v>
      </c>
      <c r="BR920" s="129">
        <f t="shared" ref="BR920" si="17950">J920/J932</f>
        <v>6.4949201741654569E-2</v>
      </c>
      <c r="BS920" s="130">
        <f t="shared" ref="BS920" si="17951">K920/K932</f>
        <v>3.2183908045977011E-2</v>
      </c>
      <c r="BT920" s="131">
        <f t="shared" ref="BT920" si="17952">L920/L932</f>
        <v>6.5084413995595794E-2</v>
      </c>
      <c r="BU920" s="129">
        <f t="shared" ref="BU920" si="17953">M920/M932</f>
        <v>3.1687351465540005E-2</v>
      </c>
      <c r="BV920" s="133">
        <f t="shared" ref="BV920" si="17954">N920/N932</f>
        <v>6.4177222789217753E-2</v>
      </c>
      <c r="BW920" s="134">
        <f t="shared" ref="BW920" si="17955">O920/O932</f>
        <v>4.6170120092091343E-2</v>
      </c>
      <c r="BX920" s="129">
        <f t="shared" ref="BX920" si="17956">P920/P932</f>
        <v>6.131628787878788E-2</v>
      </c>
      <c r="BY920" s="130">
        <f t="shared" ref="BY920" si="17957">Q920/Q932</f>
        <v>4.2876712328767122E-2</v>
      </c>
      <c r="BZ920" s="131">
        <f t="shared" ref="BZ920" si="17958">R920/R932</f>
        <v>5.4320510342161218E-2</v>
      </c>
      <c r="CA920" s="132">
        <f t="shared" ref="CA920" si="17959">S920/S932</f>
        <v>5.0776769888437073E-2</v>
      </c>
      <c r="CB920" s="129">
        <f t="shared" ref="CB920" si="17960">T920/T932</f>
        <v>8.0842105263157896E-2</v>
      </c>
      <c r="CC920" s="130">
        <f t="shared" ref="CC920" si="17961">U920/U932</f>
        <v>3.3453887884267633E-2</v>
      </c>
      <c r="CD920" s="131">
        <f t="shared" ref="CD920" si="17962">V920/V932</f>
        <v>7.401091405184175E-2</v>
      </c>
      <c r="CE920" s="132">
        <f t="shared" ref="CE920" si="17963">W920/W932</f>
        <v>5.5103590411107496E-2</v>
      </c>
      <c r="CF920" s="129">
        <f t="shared" ref="CF920" si="17964">X920/X932</f>
        <v>6.0355029585798817E-2</v>
      </c>
      <c r="CG920" s="130">
        <f t="shared" ref="CG920" si="17965">Y920/Y932</f>
        <v>3.7808088059344339E-2</v>
      </c>
      <c r="CH920" s="131">
        <f t="shared" ref="CH920" si="17966">Z920/Z932</f>
        <v>5.8387141090809176E-2</v>
      </c>
      <c r="CI920" s="129">
        <f t="shared" ref="CI920" si="17967">AA920/AA932</f>
        <v>5.9951882437089536E-2</v>
      </c>
      <c r="CJ920" s="135">
        <f t="shared" ref="CJ920" si="17968">AB920/AB932</f>
        <v>5.7661954141986729E-2</v>
      </c>
      <c r="CK920" s="136">
        <f t="shared" ref="CK920" si="17969">AC920/AC932</f>
        <v>5.1522367749617284E-2</v>
      </c>
    </row>
    <row r="921" spans="1:89" x14ac:dyDescent="0.2">
      <c r="A921" s="137" t="s">
        <v>29</v>
      </c>
      <c r="B921" s="206">
        <v>405</v>
      </c>
      <c r="C921" s="190">
        <v>1125</v>
      </c>
      <c r="D921" s="191">
        <v>341</v>
      </c>
      <c r="E921" s="192">
        <v>321</v>
      </c>
      <c r="F921" s="189">
        <v>602</v>
      </c>
      <c r="G921" s="193">
        <v>1233</v>
      </c>
      <c r="H921" s="191">
        <v>860</v>
      </c>
      <c r="I921" s="192">
        <v>1573</v>
      </c>
      <c r="J921" s="189">
        <v>286</v>
      </c>
      <c r="K921" s="190">
        <v>79</v>
      </c>
      <c r="L921" s="191">
        <v>970</v>
      </c>
      <c r="M921" s="189">
        <v>297</v>
      </c>
      <c r="N921" s="194">
        <v>1439</v>
      </c>
      <c r="O921" s="207">
        <v>923</v>
      </c>
      <c r="P921" s="189">
        <v>852</v>
      </c>
      <c r="Q921" s="190">
        <v>433</v>
      </c>
      <c r="R921" s="191">
        <v>786</v>
      </c>
      <c r="S921" s="192">
        <v>761</v>
      </c>
      <c r="T921" s="189">
        <v>361</v>
      </c>
      <c r="U921" s="193">
        <v>67</v>
      </c>
      <c r="V921" s="191">
        <v>942</v>
      </c>
      <c r="W921" s="208">
        <v>571</v>
      </c>
      <c r="X921" s="189">
        <v>737</v>
      </c>
      <c r="Y921" s="193">
        <v>141</v>
      </c>
      <c r="Z921" s="191">
        <v>1151</v>
      </c>
      <c r="AA921" s="189">
        <v>1182</v>
      </c>
      <c r="AB921" s="172">
        <f t="shared" si="17640"/>
        <v>9732</v>
      </c>
      <c r="AC921" s="173">
        <f t="shared" si="17641"/>
        <v>8706</v>
      </c>
      <c r="BI921" s="137" t="s">
        <v>29</v>
      </c>
      <c r="BJ921" s="129">
        <f>B921/B932</f>
        <v>4.6680497925311204E-2</v>
      </c>
      <c r="BK921" s="130">
        <f t="shared" ref="BK921" si="17970">C921/C932</f>
        <v>0.10324889867841409</v>
      </c>
      <c r="BL921" s="131">
        <f t="shared" ref="BL921" si="17971">D921/D932</f>
        <v>8.7728325186519171E-2</v>
      </c>
      <c r="BM921" s="132">
        <f t="shared" ref="BM921" si="17972">E921/E932</f>
        <v>7.0642605633802813E-2</v>
      </c>
      <c r="BN921" s="129">
        <f t="shared" ref="BN921" si="17973">F921/F932</f>
        <v>5.2649991254154274E-2</v>
      </c>
      <c r="BO921" s="130">
        <f t="shared" ref="BO921" si="17974">G921/G932</f>
        <v>0.10316265060240964</v>
      </c>
      <c r="BP921" s="131">
        <f t="shared" ref="BP921" si="17975">H921/H932</f>
        <v>6.0863411181882522E-2</v>
      </c>
      <c r="BQ921" s="132">
        <f t="shared" ref="BQ921" si="17976">I921/I932</f>
        <v>9.7987915031458289E-2</v>
      </c>
      <c r="BR921" s="129">
        <f t="shared" ref="BR921" si="17977">J921/J932</f>
        <v>0.10377358490566038</v>
      </c>
      <c r="BS921" s="130">
        <f t="shared" ref="BS921" si="17978">K921/K932</f>
        <v>3.0268199233716476E-2</v>
      </c>
      <c r="BT921" s="131">
        <f t="shared" ref="BT921" si="17979">L921/L932</f>
        <v>0.11866895033031563</v>
      </c>
      <c r="BU921" s="129">
        <f t="shared" ref="BU921" si="17980">M921/M932</f>
        <v>3.9213097438605758E-2</v>
      </c>
      <c r="BV921" s="133">
        <f t="shared" ref="BV921" si="17981">N921/N932</f>
        <v>8.6390106261631752E-2</v>
      </c>
      <c r="BW921" s="134">
        <f t="shared" ref="BW921" si="17982">O921/O932</f>
        <v>5.7432642648248398E-2</v>
      </c>
      <c r="BX921" s="129">
        <f t="shared" ref="BX921" si="17983">P921/P932</f>
        <v>0.10085227272727272</v>
      </c>
      <c r="BY921" s="130">
        <f t="shared" ref="BY921" si="17984">Q921/Q932</f>
        <v>5.9315068493150686E-2</v>
      </c>
      <c r="BZ921" s="131">
        <f t="shared" ref="BZ921" si="17985">R921/R932</f>
        <v>7.5971389909143636E-2</v>
      </c>
      <c r="CA921" s="132">
        <f t="shared" ref="CA921" si="17986">S921/S932</f>
        <v>7.9345219476592635E-2</v>
      </c>
      <c r="CB921" s="129">
        <f t="shared" ref="CB921" si="17987">T921/T932</f>
        <v>0.152</v>
      </c>
      <c r="CC921" s="130">
        <f t="shared" ref="CC921" si="17988">U921/U932</f>
        <v>3.0289330922242313E-2</v>
      </c>
      <c r="CD921" s="131">
        <f t="shared" ref="CD921" si="17989">V921/V932</f>
        <v>0.10709413369713507</v>
      </c>
      <c r="CE921" s="132">
        <f t="shared" ref="CE921" si="17990">W921/W932</f>
        <v>6.1937303395162166E-2</v>
      </c>
      <c r="CF921" s="129">
        <f t="shared" ref="CF921" si="17991">X921/X932</f>
        <v>9.6909927679158445E-2</v>
      </c>
      <c r="CG921" s="130">
        <f t="shared" ref="CG921" si="17992">Y921/Y932</f>
        <v>3.3740129217516152E-2</v>
      </c>
      <c r="CH921" s="131">
        <f t="shared" ref="CH921" si="17993">Z921/Z932</f>
        <v>7.9063058112378071E-2</v>
      </c>
      <c r="CI921" s="129">
        <f t="shared" ref="CI921" si="17994">AA921/AA932</f>
        <v>7.6858053189414133E-2</v>
      </c>
      <c r="CJ921" s="135">
        <f t="shared" ref="CJ921" si="17995">AB921/AB932</f>
        <v>8.2585156395852066E-2</v>
      </c>
      <c r="CK921" s="136">
        <f t="shared" ref="CK921" si="17996">AC921/AC932</f>
        <v>7.4043204626637188E-2</v>
      </c>
    </row>
    <row r="922" spans="1:89" x14ac:dyDescent="0.2">
      <c r="A922" s="146" t="s">
        <v>30</v>
      </c>
      <c r="B922" s="203">
        <v>576</v>
      </c>
      <c r="C922" s="197">
        <v>1589</v>
      </c>
      <c r="D922" s="198">
        <v>353</v>
      </c>
      <c r="E922" s="199">
        <v>565</v>
      </c>
      <c r="F922" s="196">
        <v>651</v>
      </c>
      <c r="G922" s="200">
        <v>1825</v>
      </c>
      <c r="H922" s="198">
        <v>1180</v>
      </c>
      <c r="I922" s="199">
        <v>1888</v>
      </c>
      <c r="J922" s="196">
        <v>398</v>
      </c>
      <c r="K922" s="197">
        <v>97</v>
      </c>
      <c r="L922" s="198">
        <v>1027</v>
      </c>
      <c r="M922" s="196">
        <v>360</v>
      </c>
      <c r="N922" s="201">
        <v>1831</v>
      </c>
      <c r="O922" s="204">
        <v>1090</v>
      </c>
      <c r="P922" s="196">
        <v>906</v>
      </c>
      <c r="Q922" s="197">
        <v>584</v>
      </c>
      <c r="R922" s="198">
        <v>980</v>
      </c>
      <c r="S922" s="199">
        <v>986</v>
      </c>
      <c r="T922" s="196">
        <v>403</v>
      </c>
      <c r="U922" s="200">
        <v>68</v>
      </c>
      <c r="V922" s="198">
        <v>1060</v>
      </c>
      <c r="W922" s="205">
        <v>746</v>
      </c>
      <c r="X922" s="196">
        <v>1003</v>
      </c>
      <c r="Y922" s="200">
        <v>203</v>
      </c>
      <c r="Z922" s="198">
        <v>1446</v>
      </c>
      <c r="AA922" s="196">
        <v>1399</v>
      </c>
      <c r="AB922" s="172">
        <f t="shared" si="17640"/>
        <v>11814</v>
      </c>
      <c r="AC922" s="173">
        <f t="shared" si="17641"/>
        <v>11400</v>
      </c>
      <c r="BI922" s="146" t="s">
        <v>30</v>
      </c>
      <c r="BJ922" s="129">
        <f>B922/B932</f>
        <v>6.6390041493775934E-2</v>
      </c>
      <c r="BK922" s="130">
        <f t="shared" ref="BK922" si="17997">C922/C932</f>
        <v>0.14583333333333334</v>
      </c>
      <c r="BL922" s="131">
        <f t="shared" ref="BL922" si="17998">D922/D932</f>
        <v>9.0815538976074098E-2</v>
      </c>
      <c r="BM922" s="132">
        <f t="shared" ref="BM922" si="17999">E922/E932</f>
        <v>0.12433978873239436</v>
      </c>
      <c r="BN922" s="129">
        <f t="shared" ref="BN922" si="18000">F922/F932</f>
        <v>5.693545565856218E-2</v>
      </c>
      <c r="BO922" s="130">
        <f t="shared" ref="BO922" si="18001">G922/G932</f>
        <v>0.15269410977242304</v>
      </c>
      <c r="BP922" s="131">
        <f t="shared" ref="BP922" si="18002">H922/H932</f>
        <v>8.3510261854210899E-2</v>
      </c>
      <c r="BQ922" s="132">
        <f t="shared" ref="BQ922" si="18003">I922/I932</f>
        <v>0.11761041549866069</v>
      </c>
      <c r="BR922" s="129">
        <f t="shared" ref="BR922" si="18004">J922/J932</f>
        <v>0.14441219158200291</v>
      </c>
      <c r="BS922" s="130">
        <f t="shared" ref="BS922" si="18005">K922/K932</f>
        <v>3.7164750957854403E-2</v>
      </c>
      <c r="BT922" s="131">
        <f t="shared" ref="BT922" si="18006">L922/L932</f>
        <v>0.12564228040127232</v>
      </c>
      <c r="BU922" s="129">
        <f t="shared" ref="BU922" si="18007">M922/M932</f>
        <v>4.7531027198310011E-2</v>
      </c>
      <c r="BV922" s="133">
        <f t="shared" ref="BV922" si="18008">N922/N932</f>
        <v>0.10992375577835145</v>
      </c>
      <c r="BW922" s="134">
        <f t="shared" ref="BW922" si="18009">O922/O932</f>
        <v>6.782403086304524E-2</v>
      </c>
      <c r="BX922" s="129">
        <f t="shared" ref="BX922" si="18010">P922/P932</f>
        <v>0.10724431818181818</v>
      </c>
      <c r="BY922" s="130">
        <f t="shared" ref="BY922" si="18011">Q922/Q932</f>
        <v>0.08</v>
      </c>
      <c r="BZ922" s="131">
        <f t="shared" ref="BZ922" si="18012">R922/R932</f>
        <v>9.4722598105548034E-2</v>
      </c>
      <c r="CA922" s="132">
        <f t="shared" ref="CA922" si="18013">S922/S932</f>
        <v>0.10280471275153789</v>
      </c>
      <c r="CB922" s="129">
        <f t="shared" ref="CB922" si="18014">T922/T932</f>
        <v>0.1696842105263158</v>
      </c>
      <c r="CC922" s="130">
        <f t="shared" ref="CC922" si="18015">U922/U932</f>
        <v>3.074141048824593E-2</v>
      </c>
      <c r="CD922" s="131">
        <f t="shared" ref="CD922" si="18016">V922/V932</f>
        <v>0.12050932241928149</v>
      </c>
      <c r="CE922" s="132">
        <f t="shared" ref="CE922" si="18017">W922/W932</f>
        <v>8.0919839461980697E-2</v>
      </c>
      <c r="CF922" s="129">
        <f t="shared" ref="CF922" si="18018">X922/X932</f>
        <v>0.13188691650230111</v>
      </c>
      <c r="CG922" s="130">
        <f t="shared" ref="CG922" si="18019">Y922/Y932</f>
        <v>4.8576214405360134E-2</v>
      </c>
      <c r="CH922" s="131">
        <f t="shared" ref="CH922" si="18020">Z922/Z932</f>
        <v>9.9326830608600078E-2</v>
      </c>
      <c r="CI922" s="129">
        <f t="shared" ref="CI922" si="18021">AA922/AA932</f>
        <v>9.0968203394238903E-2</v>
      </c>
      <c r="CJ922" s="135">
        <f t="shared" ref="CJ922" si="18022">AB922/AB932</f>
        <v>0.1002528809762224</v>
      </c>
      <c r="CK922" s="136">
        <f t="shared" ref="CK922" si="18023">AC922/AC932</f>
        <v>9.6955264500765442E-2</v>
      </c>
    </row>
    <row r="923" spans="1:89" x14ac:dyDescent="0.2">
      <c r="A923" s="137" t="s">
        <v>31</v>
      </c>
      <c r="B923" s="206">
        <v>721</v>
      </c>
      <c r="C923" s="190">
        <v>1415</v>
      </c>
      <c r="D923" s="191">
        <v>228</v>
      </c>
      <c r="E923" s="192">
        <v>493</v>
      </c>
      <c r="F923" s="189">
        <v>503</v>
      </c>
      <c r="G923" s="193">
        <v>1701</v>
      </c>
      <c r="H923" s="191">
        <v>1165</v>
      </c>
      <c r="I923" s="192">
        <v>1807</v>
      </c>
      <c r="J923" s="189">
        <v>333</v>
      </c>
      <c r="K923" s="190">
        <v>84</v>
      </c>
      <c r="L923" s="191">
        <v>1085</v>
      </c>
      <c r="M923" s="189">
        <v>272</v>
      </c>
      <c r="N923" s="194">
        <v>1641</v>
      </c>
      <c r="O923" s="207">
        <v>1020</v>
      </c>
      <c r="P923" s="189">
        <v>723</v>
      </c>
      <c r="Q923" s="190">
        <v>563</v>
      </c>
      <c r="R923" s="191">
        <v>819</v>
      </c>
      <c r="S923" s="192">
        <v>783</v>
      </c>
      <c r="T923" s="189">
        <v>241</v>
      </c>
      <c r="U923" s="193">
        <v>45</v>
      </c>
      <c r="V923" s="191">
        <v>1223</v>
      </c>
      <c r="W923" s="208">
        <v>635</v>
      </c>
      <c r="X923" s="189">
        <v>907</v>
      </c>
      <c r="Y923" s="193">
        <v>212</v>
      </c>
      <c r="Z923" s="191">
        <v>1192</v>
      </c>
      <c r="AA923" s="189">
        <v>1403</v>
      </c>
      <c r="AB923" s="172">
        <f t="shared" si="17640"/>
        <v>10781</v>
      </c>
      <c r="AC923" s="173">
        <f t="shared" si="17641"/>
        <v>10433</v>
      </c>
      <c r="BI923" s="137" t="s">
        <v>31</v>
      </c>
      <c r="BJ923" s="129">
        <f>B923/B932</f>
        <v>8.3102812355924385E-2</v>
      </c>
      <c r="BK923" s="130">
        <f t="shared" ref="BK923" si="18024">C923/C932</f>
        <v>0.12986417033773862</v>
      </c>
      <c r="BL923" s="131">
        <f t="shared" ref="BL923" si="18025">D923/D932</f>
        <v>5.8657062001543608E-2</v>
      </c>
      <c r="BM923" s="132">
        <f t="shared" ref="BM923" si="18026">E923/E932</f>
        <v>0.10849471830985916</v>
      </c>
      <c r="BN923" s="129">
        <f t="shared" ref="BN923" si="18027">F923/F932</f>
        <v>4.399160398810565E-2</v>
      </c>
      <c r="BO923" s="130">
        <f t="shared" ref="BO923" si="18028">G923/G932</f>
        <v>0.14231927710843373</v>
      </c>
      <c r="BP923" s="131">
        <f t="shared" ref="BP923" si="18029">H923/H932</f>
        <v>8.2448690728945506E-2</v>
      </c>
      <c r="BQ923" s="132">
        <f t="shared" ref="BQ923" si="18030">I923/I932</f>
        <v>0.11256462966423722</v>
      </c>
      <c r="BR923" s="129">
        <f t="shared" ref="BR923" si="18031">J923/J932</f>
        <v>0.12082728592162555</v>
      </c>
      <c r="BS923" s="130">
        <f t="shared" ref="BS923" si="18032">K923/K932</f>
        <v>3.2183908045977011E-2</v>
      </c>
      <c r="BT923" s="131">
        <f t="shared" ref="BT923" si="18033">L923/L932</f>
        <v>0.13273794959628088</v>
      </c>
      <c r="BU923" s="129">
        <f t="shared" ref="BU923" si="18034">M923/M932</f>
        <v>3.5912331660945339E-2</v>
      </c>
      <c r="BV923" s="133">
        <f t="shared" ref="BV923" si="18035">N923/N932</f>
        <v>9.8517139941165871E-2</v>
      </c>
      <c r="BW923" s="134">
        <f t="shared" ref="BW923" si="18036">O923/O932</f>
        <v>6.3468359156244172E-2</v>
      </c>
      <c r="BX923" s="129">
        <f t="shared" ref="BX923" si="18037">P923/P932</f>
        <v>8.5582386363636367E-2</v>
      </c>
      <c r="BY923" s="130">
        <f t="shared" ref="BY923" si="18038">Q923/Q932</f>
        <v>7.7123287671232874E-2</v>
      </c>
      <c r="BZ923" s="131">
        <f t="shared" ref="BZ923" si="18039">R923/R932</f>
        <v>7.9161028416779425E-2</v>
      </c>
      <c r="CA923" s="132">
        <f t="shared" ref="CA923" si="18040">S923/S932</f>
        <v>8.1639036596809503E-2</v>
      </c>
      <c r="CB923" s="129">
        <f t="shared" ref="CB923" si="18041">T923/T932</f>
        <v>0.10147368421052631</v>
      </c>
      <c r="CC923" s="130">
        <f t="shared" ref="CC923" si="18042">U923/U932</f>
        <v>2.0343580470162749E-2</v>
      </c>
      <c r="CD923" s="131">
        <f t="shared" ref="CD923" si="18043">V923/V932</f>
        <v>0.13904047294224647</v>
      </c>
      <c r="CE923" s="132">
        <f t="shared" ref="CE923" si="18044">W923/W932</f>
        <v>6.8879488013884368E-2</v>
      </c>
      <c r="CF923" s="129">
        <f t="shared" ref="CF923" si="18045">X923/X932</f>
        <v>0.11926364234056541</v>
      </c>
      <c r="CG923" s="130">
        <f t="shared" ref="CG923" si="18046">Y923/Y932</f>
        <v>5.0729839674563293E-2</v>
      </c>
      <c r="CH923" s="131">
        <f t="shared" ref="CH923" si="18047">Z923/Z932</f>
        <v>8.1879379035581817E-2</v>
      </c>
      <c r="CI923" s="129">
        <f t="shared" ref="CI923" si="18048">AA923/AA932</f>
        <v>9.122829832889004E-2</v>
      </c>
      <c r="CJ923" s="135">
        <f t="shared" ref="CJ923" si="18049">AB923/AB932</f>
        <v>9.1486906196432516E-2</v>
      </c>
      <c r="CK923" s="136">
        <f t="shared" ref="CK923" si="18050">AC923/AC932</f>
        <v>8.873107671372682E-2</v>
      </c>
    </row>
    <row r="924" spans="1:89" x14ac:dyDescent="0.2">
      <c r="A924" s="146" t="s">
        <v>32</v>
      </c>
      <c r="B924" s="203">
        <v>665</v>
      </c>
      <c r="C924" s="197">
        <v>1221</v>
      </c>
      <c r="D924" s="198">
        <v>151</v>
      </c>
      <c r="E924" s="199">
        <v>476</v>
      </c>
      <c r="F924" s="196">
        <v>398</v>
      </c>
      <c r="G924" s="200">
        <v>1753</v>
      </c>
      <c r="H924" s="198">
        <v>889</v>
      </c>
      <c r="I924" s="199">
        <v>1778</v>
      </c>
      <c r="J924" s="196">
        <v>226</v>
      </c>
      <c r="K924" s="197">
        <v>117</v>
      </c>
      <c r="L924" s="198">
        <v>970</v>
      </c>
      <c r="M924" s="196">
        <v>302</v>
      </c>
      <c r="N924" s="201">
        <v>1383</v>
      </c>
      <c r="O924" s="204">
        <v>1213</v>
      </c>
      <c r="P924" s="196">
        <v>531</v>
      </c>
      <c r="Q924" s="197">
        <v>693</v>
      </c>
      <c r="R924" s="198">
        <v>674</v>
      </c>
      <c r="S924" s="199">
        <v>1055</v>
      </c>
      <c r="T924" s="196">
        <v>119</v>
      </c>
      <c r="U924" s="200">
        <v>66</v>
      </c>
      <c r="V924" s="198">
        <v>1113</v>
      </c>
      <c r="W924" s="205">
        <v>543</v>
      </c>
      <c r="X924" s="196">
        <v>423</v>
      </c>
      <c r="Y924" s="200">
        <v>293</v>
      </c>
      <c r="Z924" s="198">
        <v>893</v>
      </c>
      <c r="AA924" s="196">
        <v>1392</v>
      </c>
      <c r="AB924" s="172">
        <f t="shared" si="17640"/>
        <v>8435</v>
      </c>
      <c r="AC924" s="173">
        <f t="shared" si="17641"/>
        <v>10902</v>
      </c>
      <c r="BI924" s="146" t="s">
        <v>32</v>
      </c>
      <c r="BJ924" s="129">
        <f>B924/B932</f>
        <v>7.6648224988473956E-2</v>
      </c>
      <c r="BK924" s="130">
        <f t="shared" ref="BK924" si="18051">C924/C932</f>
        <v>0.11205947136563876</v>
      </c>
      <c r="BL924" s="131">
        <f t="shared" ref="BL924" si="18052">D924/D932</f>
        <v>3.8847440185232826E-2</v>
      </c>
      <c r="BM924" s="132">
        <f t="shared" ref="BM924" si="18053">E924/E932</f>
        <v>0.10475352112676056</v>
      </c>
      <c r="BN924" s="129">
        <f t="shared" ref="BN924" si="18054">F924/F932</f>
        <v>3.4808465978660136E-2</v>
      </c>
      <c r="BO924" s="130">
        <f t="shared" ref="BO924" si="18055">G924/G932</f>
        <v>0.14667001338688085</v>
      </c>
      <c r="BP924" s="131">
        <f t="shared" ref="BP924" si="18056">H924/H932</f>
        <v>6.2915782024062283E-2</v>
      </c>
      <c r="BQ924" s="132">
        <f t="shared" ref="BQ924" si="18057">I924/I932</f>
        <v>0.11075811374820906</v>
      </c>
      <c r="BR924" s="129">
        <f t="shared" ref="BR924" si="18058">J924/J932</f>
        <v>8.2002902757619733E-2</v>
      </c>
      <c r="BS924" s="130">
        <f t="shared" ref="BS924" si="18059">K924/K932</f>
        <v>4.4827586206896551E-2</v>
      </c>
      <c r="BT924" s="131">
        <f t="shared" ref="BT924" si="18060">L924/L932</f>
        <v>0.11866895033031563</v>
      </c>
      <c r="BU924" s="129">
        <f t="shared" ref="BU924" si="18061">M924/M932</f>
        <v>3.9873250594137842E-2</v>
      </c>
      <c r="BV924" s="133">
        <f t="shared" ref="BV924" si="18062">N924/N932</f>
        <v>8.3028156330671787E-2</v>
      </c>
      <c r="BW924" s="134">
        <f t="shared" ref="BW924" si="18063">O924/O932</f>
        <v>7.5477568290709979E-2</v>
      </c>
      <c r="BX924" s="129">
        <f t="shared" ref="BX924" si="18064">P924/P932</f>
        <v>6.2855113636363633E-2</v>
      </c>
      <c r="BY924" s="130">
        <f t="shared" ref="BY924" si="18065">Q924/Q932</f>
        <v>9.4931506849315062E-2</v>
      </c>
      <c r="BZ924" s="131">
        <f t="shared" ref="BZ924" si="18066">R924/R932</f>
        <v>6.5145950125652427E-2</v>
      </c>
      <c r="CA924" s="132">
        <f t="shared" ref="CA924" si="18067">S924/S932</f>
        <v>0.10999895735585445</v>
      </c>
      <c r="CB924" s="129">
        <f t="shared" ref="CB924" si="18068">T924/T932</f>
        <v>5.0105263157894736E-2</v>
      </c>
      <c r="CC924" s="130">
        <f t="shared" ref="CC924" si="18069">U924/U932</f>
        <v>2.9837251356238697E-2</v>
      </c>
      <c r="CD924" s="131">
        <f t="shared" ref="CD924" si="18070">V924/V932</f>
        <v>0.12653478854024558</v>
      </c>
      <c r="CE924" s="132">
        <f t="shared" ref="CE924" si="18071">W924/W932</f>
        <v>5.8900097624471202E-2</v>
      </c>
      <c r="CF924" s="129">
        <f t="shared" ref="CF924" si="18072">X924/X932</f>
        <v>5.562130177514793E-2</v>
      </c>
      <c r="CG924" s="130">
        <f t="shared" ref="CG924" si="18073">Y924/Y932</f>
        <v>7.0112467097391717E-2</v>
      </c>
      <c r="CH924" s="131">
        <f t="shared" ref="CH924" si="18074">Z924/Z932</f>
        <v>6.1340843522461878E-2</v>
      </c>
      <c r="CI924" s="129">
        <f t="shared" ref="CI924" si="18075">AA924/AA932</f>
        <v>9.0513037258599383E-2</v>
      </c>
      <c r="CJ924" s="135">
        <f t="shared" ref="CJ924" si="18076">AB924/AB932</f>
        <v>7.1578893773018112E-2</v>
      </c>
      <c r="CK924" s="136">
        <f t="shared" ref="CK924" si="18077">AC924/AC932</f>
        <v>9.2719850314679372E-2</v>
      </c>
    </row>
    <row r="925" spans="1:89" x14ac:dyDescent="0.2">
      <c r="A925" s="137" t="s">
        <v>33</v>
      </c>
      <c r="B925" s="206">
        <v>223</v>
      </c>
      <c r="C925" s="190">
        <v>436</v>
      </c>
      <c r="D925" s="191">
        <v>80</v>
      </c>
      <c r="E925" s="192">
        <v>210</v>
      </c>
      <c r="F925" s="189">
        <v>320</v>
      </c>
      <c r="G925" s="193">
        <v>617</v>
      </c>
      <c r="H925" s="191">
        <v>407</v>
      </c>
      <c r="I925" s="192">
        <v>568</v>
      </c>
      <c r="J925" s="189">
        <v>71</v>
      </c>
      <c r="K925" s="190">
        <v>30</v>
      </c>
      <c r="L925" s="191">
        <v>216</v>
      </c>
      <c r="M925" s="189">
        <v>240</v>
      </c>
      <c r="N925" s="194">
        <v>416</v>
      </c>
      <c r="O925" s="207">
        <v>615</v>
      </c>
      <c r="P925" s="189">
        <v>225</v>
      </c>
      <c r="Q925" s="190">
        <v>276</v>
      </c>
      <c r="R925" s="191">
        <v>337</v>
      </c>
      <c r="S925" s="192">
        <v>327</v>
      </c>
      <c r="T925" s="189">
        <v>36</v>
      </c>
      <c r="U925" s="193">
        <v>79</v>
      </c>
      <c r="V925" s="191">
        <v>326</v>
      </c>
      <c r="W925" s="208">
        <v>316</v>
      </c>
      <c r="X925" s="189">
        <v>251</v>
      </c>
      <c r="Y925" s="193">
        <v>188</v>
      </c>
      <c r="Z925" s="191">
        <v>474</v>
      </c>
      <c r="AA925" s="189">
        <v>497</v>
      </c>
      <c r="AB925" s="172">
        <f t="shared" si="17640"/>
        <v>3382</v>
      </c>
      <c r="AC925" s="173">
        <f t="shared" si="17641"/>
        <v>4399</v>
      </c>
      <c r="BI925" s="137" t="s">
        <v>33</v>
      </c>
      <c r="BJ925" s="129">
        <f>B925/B932</f>
        <v>2.5703088981097279E-2</v>
      </c>
      <c r="BK925" s="130">
        <f t="shared" ref="BK925" si="18078">C925/C932</f>
        <v>4.001468428781204E-2</v>
      </c>
      <c r="BL925" s="131">
        <f t="shared" ref="BL925" si="18079">D925/D932</f>
        <v>2.0581425263699511E-2</v>
      </c>
      <c r="BM925" s="132">
        <f t="shared" ref="BM925" si="18080">E925/E932</f>
        <v>4.6214788732394367E-2</v>
      </c>
      <c r="BN925" s="129">
        <f t="shared" ref="BN925" si="18081">F925/F932</f>
        <v>2.7986706314500613E-2</v>
      </c>
      <c r="BO925" s="130">
        <f t="shared" ref="BO925" si="18082">G925/G932</f>
        <v>5.1623159303882192E-2</v>
      </c>
      <c r="BP925" s="131">
        <f t="shared" ref="BP925" si="18083">H925/H932</f>
        <v>2.8803963198867657E-2</v>
      </c>
      <c r="BQ925" s="132">
        <f t="shared" ref="BQ925" si="18084">I925/I932</f>
        <v>3.5382794493241138E-2</v>
      </c>
      <c r="BR925" s="129">
        <f t="shared" ref="BR925" si="18085">J925/J932</f>
        <v>2.5761973875181421E-2</v>
      </c>
      <c r="BS925" s="130">
        <f t="shared" ref="BS925" si="18086">K925/K932</f>
        <v>1.1494252873563218E-2</v>
      </c>
      <c r="BT925" s="131">
        <f t="shared" ref="BT925" si="18087">L925/L932</f>
        <v>2.6425250795204306E-2</v>
      </c>
      <c r="BU925" s="129">
        <f t="shared" ref="BU925" si="18088">M925/M932</f>
        <v>3.1687351465540005E-2</v>
      </c>
      <c r="BV925" s="133">
        <f t="shared" ref="BV925" si="18089">N925/N932</f>
        <v>2.4974485201416822E-2</v>
      </c>
      <c r="BW925" s="134">
        <f t="shared" ref="BW925" si="18090">O925/O932</f>
        <v>3.8267687138323687E-2</v>
      </c>
      <c r="BX925" s="129">
        <f t="shared" ref="BX925" si="18091">P925/P932</f>
        <v>2.6633522727272728E-2</v>
      </c>
      <c r="BY925" s="130">
        <f t="shared" ref="BY925" si="18092">Q925/Q932</f>
        <v>3.7808219178082192E-2</v>
      </c>
      <c r="BZ925" s="131">
        <f t="shared" ref="BZ925" si="18093">R925/R932</f>
        <v>3.2572975062826214E-2</v>
      </c>
      <c r="CA925" s="132">
        <f t="shared" ref="CA925" si="18094">S925/S932</f>
        <v>3.4094463559587111E-2</v>
      </c>
      <c r="CB925" s="129">
        <f t="shared" ref="CB925" si="18095">T925/T932</f>
        <v>1.5157894736842105E-2</v>
      </c>
      <c r="CC925" s="130">
        <f t="shared" ref="CC925" si="18096">U925/U932</f>
        <v>3.5714285714285712E-2</v>
      </c>
      <c r="CD925" s="131">
        <f t="shared" ref="CD925" si="18097">V925/V932</f>
        <v>3.7062301045929967E-2</v>
      </c>
      <c r="CE925" s="132">
        <f t="shared" ref="CE925" si="18098">W925/W932</f>
        <v>3.4277036554940882E-2</v>
      </c>
      <c r="CF925" s="129">
        <f t="shared" ref="CF925" si="18099">X925/X932</f>
        <v>3.3004602235371466E-2</v>
      </c>
      <c r="CG925" s="130">
        <f t="shared" ref="CG925" si="18100">Y925/Y932</f>
        <v>4.4986838956688202E-2</v>
      </c>
      <c r="CH925" s="131">
        <f t="shared" ref="CH925" si="18101">Z925/Z932</f>
        <v>3.2559417502404174E-2</v>
      </c>
      <c r="CI925" s="129">
        <f t="shared" ref="CI925" si="18102">AA925/AA932</f>
        <v>3.2316795630405099E-2</v>
      </c>
      <c r="CJ925" s="135">
        <f t="shared" ref="CJ925" si="18103">AB925/AB932</f>
        <v>2.8699445019602518E-2</v>
      </c>
      <c r="CK925" s="136">
        <f t="shared" ref="CK925" si="18104">AC925/AC932</f>
        <v>3.7412825310426945E-2</v>
      </c>
    </row>
    <row r="926" spans="1:89" x14ac:dyDescent="0.2">
      <c r="A926" s="146" t="s">
        <v>34</v>
      </c>
      <c r="B926" s="203">
        <v>26</v>
      </c>
      <c r="C926" s="197">
        <v>139</v>
      </c>
      <c r="D926" s="198">
        <v>40</v>
      </c>
      <c r="E926" s="199">
        <v>97</v>
      </c>
      <c r="F926" s="196">
        <v>98</v>
      </c>
      <c r="G926" s="200">
        <v>200</v>
      </c>
      <c r="H926" s="198">
        <v>119</v>
      </c>
      <c r="I926" s="199">
        <v>245</v>
      </c>
      <c r="J926" s="196">
        <v>16</v>
      </c>
      <c r="K926" s="197">
        <v>10</v>
      </c>
      <c r="L926" s="198">
        <v>99</v>
      </c>
      <c r="M926" s="196">
        <v>103</v>
      </c>
      <c r="N926" s="201">
        <v>155</v>
      </c>
      <c r="O926" s="204">
        <v>268</v>
      </c>
      <c r="P926" s="196">
        <v>88</v>
      </c>
      <c r="Q926" s="197">
        <v>153</v>
      </c>
      <c r="R926" s="198">
        <v>106</v>
      </c>
      <c r="S926" s="199">
        <v>115</v>
      </c>
      <c r="T926" s="196">
        <v>31</v>
      </c>
      <c r="U926" s="200">
        <v>36</v>
      </c>
      <c r="V926" s="198">
        <v>83</v>
      </c>
      <c r="W926" s="205">
        <v>168</v>
      </c>
      <c r="X926" s="196">
        <v>65</v>
      </c>
      <c r="Y926" s="200">
        <v>119</v>
      </c>
      <c r="Z926" s="198">
        <v>181</v>
      </c>
      <c r="AA926" s="196">
        <v>226</v>
      </c>
      <c r="AB926" s="172">
        <f t="shared" si="17640"/>
        <v>1107</v>
      </c>
      <c r="AC926" s="173">
        <f t="shared" si="17641"/>
        <v>1879</v>
      </c>
      <c r="BI926" s="146" t="s">
        <v>34</v>
      </c>
      <c r="BJ926" s="129">
        <f>B926/B932</f>
        <v>2.996772706316275E-3</v>
      </c>
      <c r="BK926" s="130">
        <f t="shared" ref="BK926" si="18105">C926/C932</f>
        <v>1.275697503671072E-2</v>
      </c>
      <c r="BL926" s="131">
        <f t="shared" ref="BL926" si="18106">D926/D932</f>
        <v>1.0290712631849755E-2</v>
      </c>
      <c r="BM926" s="132">
        <f t="shared" ref="BM926" si="18107">E926/E932</f>
        <v>2.1346830985915492E-2</v>
      </c>
      <c r="BN926" s="129">
        <f t="shared" ref="BN926" si="18108">F926/F932</f>
        <v>8.5709288088158132E-3</v>
      </c>
      <c r="BO926" s="130">
        <f t="shared" ref="BO926" si="18109">G926/G932</f>
        <v>1.6733601070950468E-2</v>
      </c>
      <c r="BP926" s="131">
        <f t="shared" ref="BP926" si="18110">H926/H932</f>
        <v>8.4217975937721165E-3</v>
      </c>
      <c r="BQ926" s="132">
        <f t="shared" ref="BQ926" si="18111">I926/I932</f>
        <v>1.5261944807824083E-2</v>
      </c>
      <c r="BR926" s="129">
        <f t="shared" ref="BR926" si="18112">J926/J932</f>
        <v>5.8055152394775036E-3</v>
      </c>
      <c r="BS926" s="130">
        <f t="shared" ref="BS926" si="18113">K926/K932</f>
        <v>3.8314176245210726E-3</v>
      </c>
      <c r="BT926" s="131">
        <f t="shared" ref="BT926" si="18114">L926/L932</f>
        <v>1.2111573281135306E-2</v>
      </c>
      <c r="BU926" s="129">
        <f t="shared" ref="BU926" si="18115">M926/M932</f>
        <v>1.3599155003960918E-2</v>
      </c>
      <c r="BV926" s="133">
        <f t="shared" ref="BV926" si="18116">N926/N932</f>
        <v>9.3053971303355947E-3</v>
      </c>
      <c r="BW926" s="134">
        <f t="shared" ref="BW926" si="18117">O926/O932</f>
        <v>1.6676000248895526E-2</v>
      </c>
      <c r="BX926" s="129">
        <f t="shared" ref="BX926" si="18118">P926/P932</f>
        <v>1.0416666666666666E-2</v>
      </c>
      <c r="BY926" s="130">
        <f t="shared" ref="BY926" si="18119">Q926/Q932</f>
        <v>2.095890410958904E-2</v>
      </c>
      <c r="BZ926" s="131">
        <f t="shared" ref="BZ926" si="18120">R926/R932</f>
        <v>1.0245505509375604E-2</v>
      </c>
      <c r="CA926" s="132">
        <f t="shared" ref="CA926" si="18121">S926/S932</f>
        <v>1.1990407673860911E-2</v>
      </c>
      <c r="CB926" s="129">
        <f t="shared" ref="CB926" si="18122">T926/T932</f>
        <v>1.3052631578947368E-2</v>
      </c>
      <c r="CC926" s="130">
        <f t="shared" ref="CC926" si="18123">U926/U932</f>
        <v>1.62748643761302E-2</v>
      </c>
      <c r="CD926" s="131">
        <f t="shared" ref="CD926" si="18124">V926/V932</f>
        <v>9.436107321509778E-3</v>
      </c>
      <c r="CE926" s="132">
        <f t="shared" ref="CE926" si="18125">W926/W932</f>
        <v>1.8223234624145785E-2</v>
      </c>
      <c r="CF926" s="129">
        <f t="shared" ref="CF926" si="18126">X926/X932</f>
        <v>8.5470085470085479E-3</v>
      </c>
      <c r="CG926" s="130">
        <f t="shared" ref="CG926" si="18127">Y926/Y932</f>
        <v>2.8475711892797319E-2</v>
      </c>
      <c r="CH926" s="131">
        <f t="shared" ref="CH926" si="18128">Z926/Z932</f>
        <v>1.2433026514631131E-2</v>
      </c>
      <c r="CI926" s="129">
        <f t="shared" ref="CI926" si="18129">AA926/AA932</f>
        <v>1.4695363807789843E-2</v>
      </c>
      <c r="CJ926" s="135">
        <f t="shared" ref="CJ926" si="18130">AB926/AB932</f>
        <v>9.3939342509461819E-3</v>
      </c>
      <c r="CK926" s="136">
        <f t="shared" ref="CK926" si="18131">AC926/AC932</f>
        <v>1.5980608947099847E-2</v>
      </c>
    </row>
    <row r="927" spans="1:89" x14ac:dyDescent="0.2">
      <c r="A927" s="137" t="s">
        <v>35</v>
      </c>
      <c r="B927" s="206">
        <v>0</v>
      </c>
      <c r="C927" s="190">
        <v>43</v>
      </c>
      <c r="D927" s="191">
        <v>1</v>
      </c>
      <c r="E927" s="192">
        <v>49</v>
      </c>
      <c r="F927" s="189">
        <v>0</v>
      </c>
      <c r="G927" s="193">
        <v>57</v>
      </c>
      <c r="H927" s="191">
        <v>12</v>
      </c>
      <c r="I927" s="192">
        <v>55</v>
      </c>
      <c r="J927" s="189">
        <v>4</v>
      </c>
      <c r="K927" s="190">
        <v>3</v>
      </c>
      <c r="L927" s="191">
        <v>17</v>
      </c>
      <c r="M927" s="189">
        <v>3</v>
      </c>
      <c r="N927" s="194">
        <v>14</v>
      </c>
      <c r="O927" s="207">
        <v>19</v>
      </c>
      <c r="P927" s="189">
        <v>11</v>
      </c>
      <c r="Q927" s="190">
        <v>8</v>
      </c>
      <c r="R927" s="191">
        <v>15</v>
      </c>
      <c r="S927" s="192">
        <v>6</v>
      </c>
      <c r="T927" s="189">
        <v>6</v>
      </c>
      <c r="U927" s="193">
        <v>6</v>
      </c>
      <c r="V927" s="191">
        <v>6</v>
      </c>
      <c r="W927" s="208">
        <v>6</v>
      </c>
      <c r="X927" s="189">
        <v>11</v>
      </c>
      <c r="Y927" s="193">
        <v>12</v>
      </c>
      <c r="Z927" s="191">
        <v>13</v>
      </c>
      <c r="AA927" s="189">
        <v>13</v>
      </c>
      <c r="AB927" s="172">
        <f t="shared" si="17640"/>
        <v>110</v>
      </c>
      <c r="AC927" s="173">
        <f t="shared" si="17641"/>
        <v>280</v>
      </c>
      <c r="BI927" s="137" t="s">
        <v>35</v>
      </c>
      <c r="BJ927" s="129">
        <f>B927/B932</f>
        <v>0</v>
      </c>
      <c r="BK927" s="130">
        <f t="shared" ref="BK927" si="18132">C927/C932</f>
        <v>3.9464023494860502E-3</v>
      </c>
      <c r="BL927" s="131">
        <f t="shared" ref="BL927" si="18133">D927/D932</f>
        <v>2.5726781579624391E-4</v>
      </c>
      <c r="BM927" s="132">
        <f t="shared" ref="BM927" si="18134">E927/E932</f>
        <v>1.0783450704225352E-2</v>
      </c>
      <c r="BN927" s="129">
        <f t="shared" ref="BN927" si="18135">F927/F932</f>
        <v>0</v>
      </c>
      <c r="BO927" s="130">
        <f t="shared" ref="BO927" si="18136">G927/G932</f>
        <v>4.7690763052208839E-3</v>
      </c>
      <c r="BP927" s="131">
        <f t="shared" ref="BP927" si="18137">H927/H932</f>
        <v>8.4925690021231425E-4</v>
      </c>
      <c r="BQ927" s="132">
        <f t="shared" ref="BQ927" si="18138">I927/I932</f>
        <v>3.4261508752258143E-3</v>
      </c>
      <c r="BR927" s="129">
        <f t="shared" ref="BR927" si="18139">J927/J932</f>
        <v>1.4513788098693759E-3</v>
      </c>
      <c r="BS927" s="130">
        <f t="shared" ref="BS927" si="18140">K927/K932</f>
        <v>1.1494252873563218E-3</v>
      </c>
      <c r="BT927" s="131">
        <f t="shared" ref="BT927" si="18141">L927/L932</f>
        <v>2.0797651088818206E-3</v>
      </c>
      <c r="BU927" s="129">
        <f t="shared" ref="BU927" si="18142">M927/M932</f>
        <v>3.9609189331925006E-4</v>
      </c>
      <c r="BV927" s="133">
        <f t="shared" ref="BV927" si="18143">N927/N932</f>
        <v>8.4048748273998916E-4</v>
      </c>
      <c r="BW927" s="134">
        <f t="shared" ref="BW927" si="18144">O927/O932</f>
        <v>1.1822537489888619E-3</v>
      </c>
      <c r="BX927" s="129">
        <f t="shared" ref="BX927" si="18145">P927/P932</f>
        <v>1.3020833333333333E-3</v>
      </c>
      <c r="BY927" s="130">
        <f t="shared" ref="BY927" si="18146">Q927/Q932</f>
        <v>1.095890410958904E-3</v>
      </c>
      <c r="BZ927" s="131">
        <f t="shared" ref="BZ927" si="18147">R927/R932</f>
        <v>1.4498356852890005E-3</v>
      </c>
      <c r="CA927" s="132">
        <f t="shared" ref="CA927" si="18148">S927/S932</f>
        <v>6.2558648733187366E-4</v>
      </c>
      <c r="CB927" s="129">
        <f t="shared" ref="CB927" si="18149">T927/T932</f>
        <v>2.5263157894736842E-3</v>
      </c>
      <c r="CC927" s="130">
        <f t="shared" ref="CC927" si="18150">U927/U932</f>
        <v>2.7124773960216998E-3</v>
      </c>
      <c r="CD927" s="131">
        <f t="shared" ref="CD927" si="18151">V927/V932</f>
        <v>6.8212824010914052E-4</v>
      </c>
      <c r="CE927" s="132">
        <f t="shared" ref="CE927" si="18152">W927/W932</f>
        <v>6.5082980800520659E-4</v>
      </c>
      <c r="CF927" s="129">
        <f t="shared" ref="CF927" si="18153">X927/X932</f>
        <v>1.4464168310322155E-3</v>
      </c>
      <c r="CG927" s="130">
        <f t="shared" ref="CG927" si="18154">Y927/Y932</f>
        <v>2.871500358937545E-3</v>
      </c>
      <c r="CH927" s="131">
        <f t="shared" ref="CH927" si="18155">Z927/Z932</f>
        <v>8.9297980491825804E-4</v>
      </c>
      <c r="CI927" s="129">
        <f t="shared" ref="CI927" si="18156">AA927/AA932</f>
        <v>8.4530853761622987E-4</v>
      </c>
      <c r="CJ927" s="135">
        <f t="shared" ref="CJ927" si="18157">AB927/AB932</f>
        <v>9.3345326793503169E-4</v>
      </c>
      <c r="CK927" s="136">
        <f t="shared" ref="CK927" si="18158">AC927/AC932</f>
        <v>2.3813573737030106E-3</v>
      </c>
    </row>
    <row r="928" spans="1:89" x14ac:dyDescent="0.2">
      <c r="A928" s="146" t="s">
        <v>36</v>
      </c>
      <c r="B928" s="203">
        <v>0</v>
      </c>
      <c r="C928" s="197">
        <v>3</v>
      </c>
      <c r="D928" s="198">
        <v>0</v>
      </c>
      <c r="E928" s="199">
        <v>2</v>
      </c>
      <c r="F928" s="196">
        <v>0</v>
      </c>
      <c r="G928" s="200">
        <v>1</v>
      </c>
      <c r="H928" s="198">
        <v>0</v>
      </c>
      <c r="I928" s="199">
        <v>0</v>
      </c>
      <c r="J928" s="196">
        <v>0</v>
      </c>
      <c r="K928" s="200">
        <v>0</v>
      </c>
      <c r="L928" s="198">
        <v>0</v>
      </c>
      <c r="M928" s="196">
        <v>0</v>
      </c>
      <c r="N928" s="201">
        <v>0</v>
      </c>
      <c r="O928" s="204">
        <v>0</v>
      </c>
      <c r="P928" s="196">
        <v>0</v>
      </c>
      <c r="Q928" s="200">
        <v>0</v>
      </c>
      <c r="R928" s="198">
        <v>0</v>
      </c>
      <c r="S928" s="199">
        <v>0</v>
      </c>
      <c r="T928" s="196">
        <v>0</v>
      </c>
      <c r="U928" s="200">
        <v>0</v>
      </c>
      <c r="V928" s="198">
        <v>0</v>
      </c>
      <c r="W928" s="199">
        <v>0</v>
      </c>
      <c r="X928" s="196">
        <v>0</v>
      </c>
      <c r="Y928" s="200">
        <v>0</v>
      </c>
      <c r="Z928" s="198">
        <v>0</v>
      </c>
      <c r="AA928" s="196">
        <v>0</v>
      </c>
      <c r="AB928" s="172">
        <f t="shared" si="17640"/>
        <v>0</v>
      </c>
      <c r="AC928" s="173">
        <f t="shared" si="17641"/>
        <v>6</v>
      </c>
      <c r="BI928" s="146" t="s">
        <v>36</v>
      </c>
      <c r="BJ928" s="129">
        <f>B928/B932</f>
        <v>0</v>
      </c>
      <c r="BK928" s="130">
        <f t="shared" ref="BK928" si="18159">C928/C932</f>
        <v>2.7533039647577095E-4</v>
      </c>
      <c r="BL928" s="131">
        <f t="shared" ref="BL928" si="18160">D928/D932</f>
        <v>0</v>
      </c>
      <c r="BM928" s="132">
        <f t="shared" ref="BM928" si="18161">E928/E932</f>
        <v>4.4014084507042255E-4</v>
      </c>
      <c r="BN928" s="129">
        <f t="shared" ref="BN928" si="18162">F928/F932</f>
        <v>0</v>
      </c>
      <c r="BO928" s="130">
        <f t="shared" ref="BO928" si="18163">G928/G932</f>
        <v>8.366800535475234E-5</v>
      </c>
      <c r="BP928" s="131">
        <f t="shared" ref="BP928" si="18164">H928/H932</f>
        <v>0</v>
      </c>
      <c r="BQ928" s="132">
        <f t="shared" ref="BQ928" si="18165">I928/I932</f>
        <v>0</v>
      </c>
      <c r="BR928" s="129">
        <f t="shared" ref="BR928" si="18166">J928/J932</f>
        <v>0</v>
      </c>
      <c r="BS928" s="130">
        <f t="shared" ref="BS928" si="18167">K928/K932</f>
        <v>0</v>
      </c>
      <c r="BT928" s="131">
        <f t="shared" ref="BT928" si="18168">L928/L932</f>
        <v>0</v>
      </c>
      <c r="BU928" s="129">
        <f t="shared" ref="BU928" si="18169">M928/M932</f>
        <v>0</v>
      </c>
      <c r="BV928" s="133">
        <f t="shared" ref="BV928" si="18170">N928/N932</f>
        <v>0</v>
      </c>
      <c r="BW928" s="134">
        <f t="shared" ref="BW928" si="18171">O928/O932</f>
        <v>0</v>
      </c>
      <c r="BX928" s="129">
        <f t="shared" ref="BX928" si="18172">P928/P932</f>
        <v>0</v>
      </c>
      <c r="BY928" s="130">
        <f t="shared" ref="BY928" si="18173">Q928/Q932</f>
        <v>0</v>
      </c>
      <c r="BZ928" s="131">
        <f t="shared" ref="BZ928" si="18174">R928/R932</f>
        <v>0</v>
      </c>
      <c r="CA928" s="132">
        <f t="shared" ref="CA928" si="18175">S928/S932</f>
        <v>0</v>
      </c>
      <c r="CB928" s="129">
        <f t="shared" ref="CB928" si="18176">T928/T932</f>
        <v>0</v>
      </c>
      <c r="CC928" s="130">
        <f t="shared" ref="CC928" si="18177">U928/U932</f>
        <v>0</v>
      </c>
      <c r="CD928" s="131">
        <f t="shared" ref="CD928" si="18178">V928/V932</f>
        <v>0</v>
      </c>
      <c r="CE928" s="132">
        <f t="shared" ref="CE928" si="18179">W928/W932</f>
        <v>0</v>
      </c>
      <c r="CF928" s="129">
        <f t="shared" ref="CF928" si="18180">X928/X932</f>
        <v>0</v>
      </c>
      <c r="CG928" s="130">
        <f t="shared" ref="CG928" si="18181">Y928/Y932</f>
        <v>0</v>
      </c>
      <c r="CH928" s="131">
        <f t="shared" ref="CH928" si="18182">Z928/Z932</f>
        <v>0</v>
      </c>
      <c r="CI928" s="129">
        <f t="shared" ref="CI928" si="18183">AA928/AA932</f>
        <v>0</v>
      </c>
      <c r="CJ928" s="135">
        <f t="shared" ref="CJ928" si="18184">AB928/AB932</f>
        <v>0</v>
      </c>
      <c r="CK928" s="136">
        <f t="shared" ref="CK928" si="18185">AC928/AC932</f>
        <v>5.1029086579350232E-5</v>
      </c>
    </row>
    <row r="929" spans="1:89" x14ac:dyDescent="0.2">
      <c r="A929" s="137" t="s">
        <v>37</v>
      </c>
      <c r="B929" s="59">
        <v>0</v>
      </c>
      <c r="C929" s="60">
        <v>0</v>
      </c>
      <c r="D929" s="139">
        <v>0</v>
      </c>
      <c r="E929" s="140">
        <v>0</v>
      </c>
      <c r="F929" s="138">
        <v>0</v>
      </c>
      <c r="G929" s="141">
        <v>0</v>
      </c>
      <c r="H929" s="139">
        <v>0</v>
      </c>
      <c r="I929" s="140">
        <v>0</v>
      </c>
      <c r="J929" s="138">
        <v>0</v>
      </c>
      <c r="K929" s="141">
        <v>0</v>
      </c>
      <c r="L929" s="139">
        <v>0</v>
      </c>
      <c r="M929" s="138">
        <v>0</v>
      </c>
      <c r="N929" s="142">
        <v>0</v>
      </c>
      <c r="O929" s="143">
        <v>0</v>
      </c>
      <c r="P929" s="138">
        <v>0</v>
      </c>
      <c r="Q929" s="141">
        <v>0</v>
      </c>
      <c r="R929" s="139"/>
      <c r="S929" s="140">
        <v>0</v>
      </c>
      <c r="T929" s="138">
        <v>0</v>
      </c>
      <c r="U929" s="141">
        <v>0</v>
      </c>
      <c r="V929" s="139">
        <v>0</v>
      </c>
      <c r="W929" s="140">
        <v>0</v>
      </c>
      <c r="X929" s="138">
        <v>0</v>
      </c>
      <c r="Y929" s="141">
        <v>0</v>
      </c>
      <c r="Z929" s="144">
        <v>0</v>
      </c>
      <c r="AA929" s="145">
        <v>0</v>
      </c>
      <c r="AB929" s="172">
        <f t="shared" si="17640"/>
        <v>0</v>
      </c>
      <c r="AC929" s="173">
        <f t="shared" si="17641"/>
        <v>0</v>
      </c>
      <c r="BI929" s="137" t="s">
        <v>37</v>
      </c>
      <c r="BJ929" s="129">
        <f>B929/B932</f>
        <v>0</v>
      </c>
      <c r="BK929" s="130">
        <f t="shared" ref="BK929" si="18186">C929/C932</f>
        <v>0</v>
      </c>
      <c r="BL929" s="131">
        <f t="shared" ref="BL929" si="18187">D929/D932</f>
        <v>0</v>
      </c>
      <c r="BM929" s="132">
        <f t="shared" ref="BM929" si="18188">E929/E932</f>
        <v>0</v>
      </c>
      <c r="BN929" s="129">
        <f t="shared" ref="BN929" si="18189">F929/F932</f>
        <v>0</v>
      </c>
      <c r="BO929" s="130">
        <f t="shared" ref="BO929" si="18190">G929/G932</f>
        <v>0</v>
      </c>
      <c r="BP929" s="131">
        <f t="shared" ref="BP929" si="18191">H929/H932</f>
        <v>0</v>
      </c>
      <c r="BQ929" s="132">
        <f t="shared" ref="BQ929" si="18192">I929/I932</f>
        <v>0</v>
      </c>
      <c r="BR929" s="129">
        <f t="shared" ref="BR929" si="18193">J929/J932</f>
        <v>0</v>
      </c>
      <c r="BS929" s="130">
        <f t="shared" ref="BS929" si="18194">K929/K932</f>
        <v>0</v>
      </c>
      <c r="BT929" s="131">
        <f t="shared" ref="BT929" si="18195">L929/L932</f>
        <v>0</v>
      </c>
      <c r="BU929" s="129">
        <f t="shared" ref="BU929" si="18196">M929/M932</f>
        <v>0</v>
      </c>
      <c r="BV929" s="133">
        <f t="shared" ref="BV929" si="18197">N929/N932</f>
        <v>0</v>
      </c>
      <c r="BW929" s="134">
        <f t="shared" ref="BW929" si="18198">O929/O932</f>
        <v>0</v>
      </c>
      <c r="BX929" s="129">
        <f t="shared" ref="BX929" si="18199">P929/P932</f>
        <v>0</v>
      </c>
      <c r="BY929" s="130">
        <f t="shared" ref="BY929" si="18200">Q929/Q932</f>
        <v>0</v>
      </c>
      <c r="BZ929" s="131">
        <f t="shared" ref="BZ929" si="18201">R929/R932</f>
        <v>0</v>
      </c>
      <c r="CA929" s="132">
        <f t="shared" ref="CA929" si="18202">S929/S932</f>
        <v>0</v>
      </c>
      <c r="CB929" s="129">
        <f t="shared" ref="CB929" si="18203">T929/T932</f>
        <v>0</v>
      </c>
      <c r="CC929" s="130">
        <f t="shared" ref="CC929" si="18204">U929/U932</f>
        <v>0</v>
      </c>
      <c r="CD929" s="131">
        <f t="shared" ref="CD929" si="18205">V929/V932</f>
        <v>0</v>
      </c>
      <c r="CE929" s="132">
        <f t="shared" ref="CE929" si="18206">W929/W932</f>
        <v>0</v>
      </c>
      <c r="CF929" s="129">
        <f t="shared" ref="CF929" si="18207">X929/X932</f>
        <v>0</v>
      </c>
      <c r="CG929" s="130">
        <f t="shared" ref="CG929" si="18208">Y929/Y932</f>
        <v>0</v>
      </c>
      <c r="CH929" s="131">
        <f t="shared" ref="CH929" si="18209">Z929/Z932</f>
        <v>0</v>
      </c>
      <c r="CI929" s="129">
        <f t="shared" ref="CI929" si="18210">AA929/AA932</f>
        <v>0</v>
      </c>
      <c r="CJ929" s="135">
        <f t="shared" ref="CJ929" si="18211">AB929/AB932</f>
        <v>0</v>
      </c>
      <c r="CK929" s="136">
        <f t="shared" ref="CK929" si="18212">AC929/AC932</f>
        <v>0</v>
      </c>
    </row>
    <row r="930" spans="1:89" x14ac:dyDescent="0.2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>
        <f t="shared" si="17640"/>
        <v>0</v>
      </c>
      <c r="AC930" s="173">
        <f t="shared" si="17641"/>
        <v>0</v>
      </c>
      <c r="BI930" s="146" t="s">
        <v>38</v>
      </c>
      <c r="BJ930" s="129">
        <f>B930/B932</f>
        <v>0</v>
      </c>
      <c r="BK930" s="130">
        <f t="shared" ref="BK930" si="18213">C930/C932</f>
        <v>0</v>
      </c>
      <c r="BL930" s="131">
        <f t="shared" ref="BL930" si="18214">D930/D932</f>
        <v>0</v>
      </c>
      <c r="BM930" s="132">
        <f t="shared" ref="BM930" si="18215">E930/E932</f>
        <v>0</v>
      </c>
      <c r="BN930" s="129">
        <f t="shared" ref="BN930" si="18216">F930/F932</f>
        <v>0</v>
      </c>
      <c r="BO930" s="130">
        <f t="shared" ref="BO930" si="18217">G930/G932</f>
        <v>0</v>
      </c>
      <c r="BP930" s="131">
        <f t="shared" ref="BP930" si="18218">H930/H932</f>
        <v>0</v>
      </c>
      <c r="BQ930" s="132">
        <f t="shared" ref="BQ930" si="18219">I930/I932</f>
        <v>0</v>
      </c>
      <c r="BR930" s="129">
        <f t="shared" ref="BR930" si="18220">J930/J932</f>
        <v>0</v>
      </c>
      <c r="BS930" s="130">
        <f t="shared" ref="BS930" si="18221">K930/K932</f>
        <v>0</v>
      </c>
      <c r="BT930" s="131">
        <f t="shared" ref="BT930" si="18222">L930/L932</f>
        <v>0</v>
      </c>
      <c r="BU930" s="129">
        <f t="shared" ref="BU930" si="18223">M930/M932</f>
        <v>0</v>
      </c>
      <c r="BV930" s="133">
        <f t="shared" ref="BV930" si="18224">N930/N932</f>
        <v>0</v>
      </c>
      <c r="BW930" s="134">
        <f t="shared" ref="BW930" si="18225">O930/O932</f>
        <v>0</v>
      </c>
      <c r="BX930" s="129">
        <f t="shared" ref="BX930" si="18226">P930/P932</f>
        <v>0</v>
      </c>
      <c r="BY930" s="130">
        <f t="shared" ref="BY930" si="18227">Q930/Q932</f>
        <v>0</v>
      </c>
      <c r="BZ930" s="131">
        <f t="shared" ref="BZ930" si="18228">R930/R932</f>
        <v>0</v>
      </c>
      <c r="CA930" s="132">
        <f t="shared" ref="CA930" si="18229">S930/S932</f>
        <v>0</v>
      </c>
      <c r="CB930" s="129">
        <f t="shared" ref="CB930" si="18230">T930/T932</f>
        <v>0</v>
      </c>
      <c r="CC930" s="130">
        <f t="shared" ref="CC930" si="18231">U930/U932</f>
        <v>0</v>
      </c>
      <c r="CD930" s="131">
        <f t="shared" ref="CD930" si="18232">V930/V932</f>
        <v>0</v>
      </c>
      <c r="CE930" s="132">
        <f t="shared" ref="CE930" si="18233">W930/W932</f>
        <v>0</v>
      </c>
      <c r="CF930" s="129">
        <f t="shared" ref="CF930" si="18234">X930/X932</f>
        <v>0</v>
      </c>
      <c r="CG930" s="130">
        <f t="shared" ref="CG930" si="18235">Y930/Y932</f>
        <v>0</v>
      </c>
      <c r="CH930" s="131">
        <f t="shared" ref="CH930" si="18236">Z930/Z932</f>
        <v>0</v>
      </c>
      <c r="CI930" s="129">
        <f t="shared" ref="CI930" si="18237">AA930/AA932</f>
        <v>0</v>
      </c>
      <c r="CJ930" s="135">
        <f t="shared" ref="CJ930" si="18238">AB930/AB932</f>
        <v>0</v>
      </c>
      <c r="CK930" s="136">
        <f t="shared" ref="CK930" si="18239">AC930/AC932</f>
        <v>0</v>
      </c>
    </row>
    <row r="931" spans="1:89" ht="13.5" thickBot="1" x14ac:dyDescent="0.25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si="17640"/>
        <v>0</v>
      </c>
      <c r="AC931" s="173">
        <f t="shared" si="17641"/>
        <v>0</v>
      </c>
      <c r="BI931" s="137" t="s">
        <v>39</v>
      </c>
      <c r="BJ931" s="129">
        <f>B931/B932</f>
        <v>0</v>
      </c>
      <c r="BK931" s="130">
        <f t="shared" ref="BK931" si="18240">C931/C932</f>
        <v>0</v>
      </c>
      <c r="BL931" s="131">
        <f t="shared" ref="BL931" si="18241">D931/D932</f>
        <v>0</v>
      </c>
      <c r="BM931" s="132">
        <f t="shared" ref="BM931" si="18242">E931/E932</f>
        <v>0</v>
      </c>
      <c r="BN931" s="129">
        <f t="shared" ref="BN931" si="18243">F931/F932</f>
        <v>0</v>
      </c>
      <c r="BO931" s="130">
        <f t="shared" ref="BO931" si="18244">G931/G932</f>
        <v>0</v>
      </c>
      <c r="BP931" s="131">
        <f t="shared" ref="BP931" si="18245">H931/H932</f>
        <v>0</v>
      </c>
      <c r="BQ931" s="132">
        <f t="shared" ref="BQ931" si="18246">I931/I932</f>
        <v>0</v>
      </c>
      <c r="BR931" s="129">
        <f t="shared" ref="BR931" si="18247">J931/J932</f>
        <v>0</v>
      </c>
      <c r="BS931" s="130">
        <f t="shared" ref="BS931" si="18248">K931/K932</f>
        <v>0</v>
      </c>
      <c r="BT931" s="131">
        <f t="shared" ref="BT931" si="18249">L931/L932</f>
        <v>0</v>
      </c>
      <c r="BU931" s="129">
        <f t="shared" ref="BU931" si="18250">M931/M932</f>
        <v>0</v>
      </c>
      <c r="BV931" s="133">
        <f t="shared" ref="BV931" si="18251">N931/N932</f>
        <v>0</v>
      </c>
      <c r="BW931" s="134">
        <f t="shared" ref="BW931" si="18252">O931/O932</f>
        <v>0</v>
      </c>
      <c r="BX931" s="129">
        <f t="shared" ref="BX931" si="18253">P931/P932</f>
        <v>0</v>
      </c>
      <c r="BY931" s="130">
        <f t="shared" ref="BY931" si="18254">Q931/Q932</f>
        <v>0</v>
      </c>
      <c r="BZ931" s="131">
        <f t="shared" ref="BZ931" si="18255">R931/R932</f>
        <v>0</v>
      </c>
      <c r="CA931" s="132">
        <f t="shared" ref="CA931" si="18256">S931/S932</f>
        <v>0</v>
      </c>
      <c r="CB931" s="129">
        <f t="shared" ref="CB931" si="18257">T931/T932</f>
        <v>0</v>
      </c>
      <c r="CC931" s="130">
        <f t="shared" ref="CC931" si="18258">U931/U932</f>
        <v>0</v>
      </c>
      <c r="CD931" s="131">
        <f t="shared" ref="CD931" si="18259">V931/V932</f>
        <v>0</v>
      </c>
      <c r="CE931" s="132">
        <f t="shared" ref="CE931" si="18260">W931/W932</f>
        <v>0</v>
      </c>
      <c r="CF931" s="129">
        <f t="shared" ref="CF931" si="18261">X931/X932</f>
        <v>0</v>
      </c>
      <c r="CG931" s="130">
        <f t="shared" ref="CG931" si="18262">Y931/Y932</f>
        <v>0</v>
      </c>
      <c r="CH931" s="131">
        <f t="shared" ref="CH931" si="18263">Z931/Z932</f>
        <v>0</v>
      </c>
      <c r="CI931" s="129">
        <f t="shared" ref="CI931" si="18264">AA931/AA932</f>
        <v>0</v>
      </c>
      <c r="CJ931" s="135">
        <f t="shared" ref="CJ931" si="18265">AB931/AB932</f>
        <v>0</v>
      </c>
      <c r="CK931" s="136">
        <f t="shared" ref="CK931" si="18266">AC931/AC932</f>
        <v>0</v>
      </c>
    </row>
    <row r="932" spans="1:89" ht="14.25" thickTop="1" thickBot="1" x14ac:dyDescent="0.25">
      <c r="A932" s="269" t="s">
        <v>13</v>
      </c>
      <c r="B932" s="20">
        <f t="shared" ref="B932:AA932" si="18267">SUM(B909:B931)</f>
        <v>8676</v>
      </c>
      <c r="C932" s="21">
        <f t="shared" si="18267"/>
        <v>10896</v>
      </c>
      <c r="D932" s="20">
        <f t="shared" si="18267"/>
        <v>3887</v>
      </c>
      <c r="E932" s="21">
        <f t="shared" si="18267"/>
        <v>4544</v>
      </c>
      <c r="F932" s="20">
        <f t="shared" si="18267"/>
        <v>11434</v>
      </c>
      <c r="G932" s="21">
        <f t="shared" si="18267"/>
        <v>11952</v>
      </c>
      <c r="H932" s="20">
        <f t="shared" si="18267"/>
        <v>14130</v>
      </c>
      <c r="I932" s="21">
        <f t="shared" si="18267"/>
        <v>16053</v>
      </c>
      <c r="J932" s="20">
        <f t="shared" si="18267"/>
        <v>2756</v>
      </c>
      <c r="K932" s="21">
        <f t="shared" si="18267"/>
        <v>2610</v>
      </c>
      <c r="L932" s="20">
        <f t="shared" si="18267"/>
        <v>8174</v>
      </c>
      <c r="M932" s="21">
        <f t="shared" si="18267"/>
        <v>7574</v>
      </c>
      <c r="N932" s="20">
        <f t="shared" si="18267"/>
        <v>16657</v>
      </c>
      <c r="O932" s="21">
        <f t="shared" si="18267"/>
        <v>16071</v>
      </c>
      <c r="P932" s="20">
        <f t="shared" si="18267"/>
        <v>8448</v>
      </c>
      <c r="Q932" s="21">
        <f t="shared" si="18267"/>
        <v>7300</v>
      </c>
      <c r="R932" s="20">
        <f t="shared" si="18267"/>
        <v>10346</v>
      </c>
      <c r="S932" s="21">
        <f t="shared" si="18267"/>
        <v>9591</v>
      </c>
      <c r="T932" s="20">
        <f t="shared" si="18267"/>
        <v>2375</v>
      </c>
      <c r="U932" s="21">
        <f t="shared" si="18267"/>
        <v>2212</v>
      </c>
      <c r="V932" s="20">
        <f t="shared" si="18267"/>
        <v>8796</v>
      </c>
      <c r="W932" s="21">
        <f t="shared" si="18267"/>
        <v>9219</v>
      </c>
      <c r="X932" s="20">
        <f t="shared" si="18267"/>
        <v>7605</v>
      </c>
      <c r="Y932" s="21">
        <f t="shared" si="18267"/>
        <v>4179</v>
      </c>
      <c r="Z932" s="20">
        <f t="shared" si="18267"/>
        <v>14558</v>
      </c>
      <c r="AA932" s="21">
        <f t="shared" si="18267"/>
        <v>15379</v>
      </c>
      <c r="AB932" s="174">
        <f t="shared" ref="AB932:AC932" si="18268">SUM(AB908:AB931)</f>
        <v>117842</v>
      </c>
      <c r="AC932" s="175">
        <f t="shared" si="18268"/>
        <v>117580</v>
      </c>
      <c r="BI932" s="269" t="s">
        <v>13</v>
      </c>
      <c r="BJ932" s="155">
        <f>SUM(BJ908:BJ931)</f>
        <v>1.0000000000000002</v>
      </c>
      <c r="BK932" s="156">
        <f t="shared" ref="BK932:CK932" si="18269">SUM(BK908:BK931)</f>
        <v>1.0000000000000002</v>
      </c>
      <c r="BL932" s="155">
        <f t="shared" si="18269"/>
        <v>1</v>
      </c>
      <c r="BM932" s="156">
        <f t="shared" si="18269"/>
        <v>0.99999999999999989</v>
      </c>
      <c r="BN932" s="155">
        <f t="shared" si="18269"/>
        <v>1</v>
      </c>
      <c r="BO932" s="156">
        <f t="shared" si="18269"/>
        <v>1</v>
      </c>
      <c r="BP932" s="155">
        <f t="shared" si="18269"/>
        <v>1</v>
      </c>
      <c r="BQ932" s="156">
        <f t="shared" si="18269"/>
        <v>1</v>
      </c>
      <c r="BR932" s="155">
        <f t="shared" si="18269"/>
        <v>0.99999999999999978</v>
      </c>
      <c r="BS932" s="156">
        <f t="shared" si="18269"/>
        <v>1.0000000000000002</v>
      </c>
      <c r="BT932" s="155">
        <f t="shared" si="18269"/>
        <v>1</v>
      </c>
      <c r="BU932" s="156">
        <f t="shared" si="18269"/>
        <v>0.99999999999999989</v>
      </c>
      <c r="BV932" s="155">
        <f t="shared" si="18269"/>
        <v>1</v>
      </c>
      <c r="BW932" s="156">
        <f t="shared" si="18269"/>
        <v>1</v>
      </c>
      <c r="BX932" s="155">
        <f t="shared" si="18269"/>
        <v>1</v>
      </c>
      <c r="BY932" s="156">
        <f t="shared" si="18269"/>
        <v>1</v>
      </c>
      <c r="BZ932" s="155">
        <f t="shared" si="18269"/>
        <v>1</v>
      </c>
      <c r="CA932" s="156">
        <f t="shared" si="18269"/>
        <v>1</v>
      </c>
      <c r="CB932" s="155">
        <f t="shared" si="18269"/>
        <v>1</v>
      </c>
      <c r="CC932" s="156">
        <f t="shared" si="18269"/>
        <v>1</v>
      </c>
      <c r="CD932" s="155">
        <f t="shared" si="18269"/>
        <v>1</v>
      </c>
      <c r="CE932" s="156">
        <f t="shared" si="18269"/>
        <v>0.99999999999999989</v>
      </c>
      <c r="CF932" s="155">
        <f t="shared" si="18269"/>
        <v>0.99999999999999989</v>
      </c>
      <c r="CG932" s="156">
        <f t="shared" si="18269"/>
        <v>0.99999999999999978</v>
      </c>
      <c r="CH932" s="155">
        <f t="shared" si="18269"/>
        <v>1</v>
      </c>
      <c r="CI932" s="156">
        <f t="shared" si="18269"/>
        <v>1</v>
      </c>
      <c r="CJ932" s="155">
        <f t="shared" si="18269"/>
        <v>1</v>
      </c>
      <c r="CK932" s="156">
        <f t="shared" si="18269"/>
        <v>1</v>
      </c>
    </row>
    <row r="933" spans="1:89" ht="13.5" thickTop="1" x14ac:dyDescent="0.2">
      <c r="A933" s="187"/>
    </row>
    <row r="934" spans="1:89" ht="13.5" hidden="1" thickBot="1" x14ac:dyDescent="0.25"/>
    <row r="935" spans="1:89" hidden="1" x14ac:dyDescent="0.2">
      <c r="A935" s="301">
        <f>+A904+1</f>
        <v>44317</v>
      </c>
      <c r="B935" s="301"/>
      <c r="C935" s="301"/>
      <c r="D935" s="301"/>
      <c r="AE935" s="272"/>
      <c r="BI935" s="300">
        <f>+BI873+2</f>
        <v>44317</v>
      </c>
      <c r="BJ935" s="300"/>
      <c r="BK935" s="300"/>
      <c r="BL935" s="300"/>
    </row>
    <row r="936" spans="1:89" ht="13.5" hidden="1" thickBot="1" x14ac:dyDescent="0.25">
      <c r="AE936" s="272" t="s">
        <v>84</v>
      </c>
    </row>
    <row r="937" spans="1:89" ht="14.25" hidden="1" thickTop="1" thickBot="1" x14ac:dyDescent="0.25">
      <c r="A937" s="298" t="s">
        <v>0</v>
      </c>
      <c r="B937" s="292" t="s">
        <v>1</v>
      </c>
      <c r="C937" s="293"/>
      <c r="D937" s="292" t="s">
        <v>2</v>
      </c>
      <c r="E937" s="293"/>
      <c r="F937" s="292" t="s">
        <v>3</v>
      </c>
      <c r="G937" s="293"/>
      <c r="H937" s="292" t="s">
        <v>4</v>
      </c>
      <c r="I937" s="293"/>
      <c r="J937" s="292" t="s">
        <v>5</v>
      </c>
      <c r="K937" s="293"/>
      <c r="L937" s="292" t="s">
        <v>6</v>
      </c>
      <c r="M937" s="293"/>
      <c r="N937" s="292" t="s">
        <v>7</v>
      </c>
      <c r="O937" s="293"/>
      <c r="P937" s="292" t="s">
        <v>8</v>
      </c>
      <c r="Q937" s="293"/>
      <c r="R937" s="292" t="s">
        <v>9</v>
      </c>
      <c r="S937" s="293"/>
      <c r="T937" s="292" t="s">
        <v>10</v>
      </c>
      <c r="U937" s="293"/>
      <c r="V937" s="292" t="s">
        <v>11</v>
      </c>
      <c r="W937" s="293"/>
      <c r="X937" s="292" t="s">
        <v>12</v>
      </c>
      <c r="Y937" s="293"/>
      <c r="Z937" s="294" t="s">
        <v>40</v>
      </c>
      <c r="AA937" s="295"/>
      <c r="AB937" s="296" t="s">
        <v>41</v>
      </c>
      <c r="AC937" s="297"/>
      <c r="AE937" s="298" t="s">
        <v>0</v>
      </c>
      <c r="AF937" s="292" t="s">
        <v>1</v>
      </c>
      <c r="AG937" s="293"/>
      <c r="AH937" s="292" t="s">
        <v>2</v>
      </c>
      <c r="AI937" s="293"/>
      <c r="AJ937" s="292" t="s">
        <v>3</v>
      </c>
      <c r="AK937" s="293"/>
      <c r="AL937" s="292" t="s">
        <v>4</v>
      </c>
      <c r="AM937" s="293"/>
      <c r="AN937" s="292" t="s">
        <v>5</v>
      </c>
      <c r="AO937" s="293"/>
      <c r="AP937" s="292" t="s">
        <v>6</v>
      </c>
      <c r="AQ937" s="293"/>
      <c r="AR937" s="292" t="s">
        <v>7</v>
      </c>
      <c r="AS937" s="293"/>
      <c r="AT937" s="292" t="s">
        <v>8</v>
      </c>
      <c r="AU937" s="293"/>
      <c r="AV937" s="292" t="s">
        <v>9</v>
      </c>
      <c r="AW937" s="293"/>
      <c r="AX937" s="292" t="s">
        <v>10</v>
      </c>
      <c r="AY937" s="293"/>
      <c r="AZ937" s="292" t="s">
        <v>11</v>
      </c>
      <c r="BA937" s="293"/>
      <c r="BB937" s="292" t="s">
        <v>12</v>
      </c>
      <c r="BC937" s="293"/>
      <c r="BD937" s="294" t="s">
        <v>40</v>
      </c>
      <c r="BE937" s="295"/>
      <c r="BF937" s="296" t="s">
        <v>41</v>
      </c>
      <c r="BG937" s="297"/>
      <c r="BI937" s="298" t="s">
        <v>0</v>
      </c>
      <c r="BJ937" s="292" t="s">
        <v>1</v>
      </c>
      <c r="BK937" s="293"/>
      <c r="BL937" s="292" t="s">
        <v>2</v>
      </c>
      <c r="BM937" s="293"/>
      <c r="BN937" s="292" t="s">
        <v>3</v>
      </c>
      <c r="BO937" s="293"/>
      <c r="BP937" s="292" t="s">
        <v>4</v>
      </c>
      <c r="BQ937" s="293"/>
      <c r="BR937" s="292" t="s">
        <v>5</v>
      </c>
      <c r="BS937" s="293"/>
      <c r="BT937" s="292" t="s">
        <v>6</v>
      </c>
      <c r="BU937" s="293"/>
      <c r="BV937" s="292" t="s">
        <v>7</v>
      </c>
      <c r="BW937" s="293"/>
      <c r="BX937" s="292" t="s">
        <v>8</v>
      </c>
      <c r="BY937" s="293"/>
      <c r="BZ937" s="292" t="s">
        <v>9</v>
      </c>
      <c r="CA937" s="293"/>
      <c r="CB937" s="292" t="s">
        <v>10</v>
      </c>
      <c r="CC937" s="293"/>
      <c r="CD937" s="292" t="s">
        <v>11</v>
      </c>
      <c r="CE937" s="293"/>
      <c r="CF937" s="292" t="s">
        <v>12</v>
      </c>
      <c r="CG937" s="293"/>
      <c r="CH937" s="294" t="s">
        <v>40</v>
      </c>
      <c r="CI937" s="295"/>
      <c r="CJ937" s="292" t="s">
        <v>41</v>
      </c>
      <c r="CK937" s="293"/>
    </row>
    <row r="938" spans="1:89" ht="15" hidden="1" thickTop="1" thickBot="1" x14ac:dyDescent="0.3">
      <c r="A938" s="299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9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9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3.5" hidden="1" thickTop="1" x14ac:dyDescent="0.2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5" t="str">
        <f>$AE$9</f>
        <v>07:00 - 07:59</v>
      </c>
      <c r="AF939" s="126">
        <f>SUMIF($A$9:$A$32,$AE939,B$939:B$962)</f>
        <v>0</v>
      </c>
      <c r="AG939" s="186">
        <f t="shared" ref="AG939:AV941" si="18270">SUMIF($A$9:$A$32,$AE939,C$939:C$962)</f>
        <v>0</v>
      </c>
      <c r="AH939" s="127">
        <f t="shared" si="18270"/>
        <v>0</v>
      </c>
      <c r="AI939" s="180">
        <f t="shared" si="18270"/>
        <v>0</v>
      </c>
      <c r="AJ939" s="126">
        <f t="shared" si="18270"/>
        <v>0</v>
      </c>
      <c r="AK939" s="128">
        <f t="shared" si="18270"/>
        <v>0</v>
      </c>
      <c r="AL939" s="127">
        <f t="shared" si="18270"/>
        <v>0</v>
      </c>
      <c r="AM939" s="180">
        <f t="shared" si="18270"/>
        <v>0</v>
      </c>
      <c r="AN939" s="126">
        <f t="shared" si="18270"/>
        <v>0</v>
      </c>
      <c r="AO939" s="128">
        <f t="shared" si="18270"/>
        <v>0</v>
      </c>
      <c r="AP939" s="127">
        <f t="shared" si="18270"/>
        <v>0</v>
      </c>
      <c r="AQ939" s="126">
        <f t="shared" si="18270"/>
        <v>0</v>
      </c>
      <c r="AR939" s="179">
        <f t="shared" si="18270"/>
        <v>0</v>
      </c>
      <c r="AS939" s="181">
        <f t="shared" si="18270"/>
        <v>0</v>
      </c>
      <c r="AT939" s="126">
        <f t="shared" si="18270"/>
        <v>0</v>
      </c>
      <c r="AU939" s="128">
        <f t="shared" si="18270"/>
        <v>0</v>
      </c>
      <c r="AV939" s="127">
        <f t="shared" si="18270"/>
        <v>0</v>
      </c>
      <c r="AW939" s="180">
        <f t="shared" ref="AW939:BE941" si="18271">SUMIF($A$9:$A$32,$AE939,S$939:S$962)</f>
        <v>0</v>
      </c>
      <c r="AX939" s="126">
        <f t="shared" si="18271"/>
        <v>0</v>
      </c>
      <c r="AY939" s="128">
        <f t="shared" si="18271"/>
        <v>0</v>
      </c>
      <c r="AZ939" s="127">
        <f t="shared" si="18271"/>
        <v>0</v>
      </c>
      <c r="BA939" s="180">
        <f t="shared" si="18271"/>
        <v>0</v>
      </c>
      <c r="BB939" s="126">
        <f t="shared" si="18271"/>
        <v>0</v>
      </c>
      <c r="BC939" s="128">
        <f t="shared" si="18271"/>
        <v>0</v>
      </c>
      <c r="BD939" s="184">
        <f t="shared" si="18271"/>
        <v>0</v>
      </c>
      <c r="BE939" s="185">
        <f t="shared" si="18271"/>
        <v>0</v>
      </c>
      <c r="BF939" s="170">
        <f t="shared" ref="BF939:BG941" si="18272">SUMIF($A$9:$A$32,$AE939,AB$908:AB$931)</f>
        <v>9176</v>
      </c>
      <c r="BG939" s="171">
        <f t="shared" si="18272"/>
        <v>9402</v>
      </c>
      <c r="BI939" s="125" t="s">
        <v>16</v>
      </c>
      <c r="BJ939" s="129" t="e">
        <f>B939/B963</f>
        <v>#DIV/0!</v>
      </c>
      <c r="BK939" s="130" t="e">
        <f t="shared" ref="BK939" si="18273">C939/C963</f>
        <v>#DIV/0!</v>
      </c>
      <c r="BL939" s="131" t="e">
        <f t="shared" ref="BL939" si="18274">D939/D963</f>
        <v>#DIV/0!</v>
      </c>
      <c r="BM939" s="132" t="e">
        <f t="shared" ref="BM939" si="18275">E939/E963</f>
        <v>#DIV/0!</v>
      </c>
      <c r="BN939" s="129" t="e">
        <f t="shared" ref="BN939" si="18276">F939/F963</f>
        <v>#DIV/0!</v>
      </c>
      <c r="BO939" s="130" t="e">
        <f t="shared" ref="BO939" si="18277">G939/G963</f>
        <v>#DIV/0!</v>
      </c>
      <c r="BP939" s="131" t="e">
        <f t="shared" ref="BP939" si="18278">H939/H963</f>
        <v>#DIV/0!</v>
      </c>
      <c r="BQ939" s="132" t="e">
        <f t="shared" ref="BQ939" si="18279">I939/I963</f>
        <v>#DIV/0!</v>
      </c>
      <c r="BR939" s="129" t="e">
        <f t="shared" ref="BR939" si="18280">J939/J963</f>
        <v>#DIV/0!</v>
      </c>
      <c r="BS939" s="130" t="e">
        <f t="shared" ref="BS939" si="18281">K939/K963</f>
        <v>#DIV/0!</v>
      </c>
      <c r="BT939" s="131" t="e">
        <f t="shared" ref="BT939" si="18282">L939/L963</f>
        <v>#DIV/0!</v>
      </c>
      <c r="BU939" s="129" t="e">
        <f t="shared" ref="BU939" si="18283">M939/M963</f>
        <v>#DIV/0!</v>
      </c>
      <c r="BV939" s="133" t="e">
        <f t="shared" ref="BV939" si="18284">N939/N963</f>
        <v>#DIV/0!</v>
      </c>
      <c r="BW939" s="134" t="e">
        <f t="shared" ref="BW939" si="18285">O939/O963</f>
        <v>#DIV/0!</v>
      </c>
      <c r="BX939" s="129" t="e">
        <f t="shared" ref="BX939" si="18286">P939/P963</f>
        <v>#DIV/0!</v>
      </c>
      <c r="BY939" s="130" t="e">
        <f t="shared" ref="BY939" si="18287">Q939/Q963</f>
        <v>#DIV/0!</v>
      </c>
      <c r="BZ939" s="131" t="e">
        <f t="shared" ref="BZ939" si="18288">R939/R963</f>
        <v>#DIV/0!</v>
      </c>
      <c r="CA939" s="132" t="e">
        <f t="shared" ref="CA939" si="18289">S939/S963</f>
        <v>#DIV/0!</v>
      </c>
      <c r="CB939" s="129" t="e">
        <f t="shared" ref="CB939" si="18290">T939/T963</f>
        <v>#DIV/0!</v>
      </c>
      <c r="CC939" s="130" t="e">
        <f t="shared" ref="CC939" si="18291">U939/U963</f>
        <v>#DIV/0!</v>
      </c>
      <c r="CD939" s="131" t="e">
        <f t="shared" ref="CD939" si="18292">V939/V963</f>
        <v>#DIV/0!</v>
      </c>
      <c r="CE939" s="132" t="e">
        <f t="shared" ref="CE939" si="18293">W939/W963</f>
        <v>#DIV/0!</v>
      </c>
      <c r="CF939" s="129" t="e">
        <f t="shared" ref="CF939" si="18294">X939/X963</f>
        <v>#DIV/0!</v>
      </c>
      <c r="CG939" s="130" t="e">
        <f t="shared" ref="CG939" si="18295">Y939/Y963</f>
        <v>#DIV/0!</v>
      </c>
      <c r="CH939" s="131" t="e">
        <f t="shared" ref="CH939" si="18296">Z939/Z963</f>
        <v>#DIV/0!</v>
      </c>
      <c r="CI939" s="129" t="e">
        <f t="shared" ref="CI939" si="18297">AA939/AA963</f>
        <v>#DIV/0!</v>
      </c>
      <c r="CJ939" s="135" t="e">
        <f t="shared" ref="CJ939" si="18298">AB939/AB963</f>
        <v>#DIV/0!</v>
      </c>
      <c r="CK939" s="136" t="e">
        <f t="shared" ref="CK939" si="18299">AC939/AC963</f>
        <v>#DIV/0!</v>
      </c>
    </row>
    <row r="940" spans="1:89" hidden="1" x14ac:dyDescent="0.2">
      <c r="A940" s="137" t="s">
        <v>17</v>
      </c>
      <c r="B940" s="189"/>
      <c r="C940" s="190"/>
      <c r="D940" s="191"/>
      <c r="E940" s="192"/>
      <c r="F940" s="189"/>
      <c r="G940" s="193"/>
      <c r="H940" s="191"/>
      <c r="I940" s="192"/>
      <c r="J940" s="189"/>
      <c r="K940" s="193"/>
      <c r="L940" s="191"/>
      <c r="M940" s="189"/>
      <c r="N940" s="194"/>
      <c r="O940" s="195"/>
      <c r="P940" s="189"/>
      <c r="Q940" s="193"/>
      <c r="R940" s="191"/>
      <c r="S940" s="192"/>
      <c r="T940" s="189"/>
      <c r="U940" s="193"/>
      <c r="V940" s="191"/>
      <c r="W940" s="192"/>
      <c r="X940" s="189"/>
      <c r="Y940" s="193"/>
      <c r="Z940" s="191"/>
      <c r="AA940" s="189"/>
      <c r="AB940" s="172">
        <f t="shared" ref="AB940:AB962" si="18300">SUM(B940,D940,F940,H940,J940,L940,N940,P940,R940,T940,V940,X940,Z940)</f>
        <v>0</v>
      </c>
      <c r="AC940" s="173">
        <f t="shared" ref="AC940:AC962" si="18301">SUM(C940,E940,G940,I940,K940,M940,O940,Q940,S940,U940,W940,Y940,AA940)</f>
        <v>0</v>
      </c>
      <c r="AE940" s="277" t="str">
        <f>$AE$10</f>
        <v>08:00 - 08:59</v>
      </c>
      <c r="AF940" s="126">
        <f>SUMIF($A$9:$A$32,$AE940,B$939:B$962)</f>
        <v>0</v>
      </c>
      <c r="AG940" s="190">
        <f t="shared" si="18270"/>
        <v>0</v>
      </c>
      <c r="AH940" s="191">
        <f t="shared" si="18270"/>
        <v>0</v>
      </c>
      <c r="AI940" s="192">
        <f t="shared" si="18270"/>
        <v>0</v>
      </c>
      <c r="AJ940" s="278">
        <f t="shared" si="18270"/>
        <v>0</v>
      </c>
      <c r="AK940" s="193">
        <f t="shared" si="18270"/>
        <v>0</v>
      </c>
      <c r="AL940" s="191">
        <f t="shared" si="18270"/>
        <v>0</v>
      </c>
      <c r="AM940" s="192">
        <f t="shared" si="18270"/>
        <v>0</v>
      </c>
      <c r="AN940" s="278">
        <f t="shared" si="18270"/>
        <v>0</v>
      </c>
      <c r="AO940" s="193">
        <f t="shared" si="18270"/>
        <v>0</v>
      </c>
      <c r="AP940" s="191">
        <f t="shared" si="18270"/>
        <v>0</v>
      </c>
      <c r="AQ940" s="278">
        <f t="shared" si="18270"/>
        <v>0</v>
      </c>
      <c r="AR940" s="194">
        <f t="shared" si="18270"/>
        <v>0</v>
      </c>
      <c r="AS940" s="195">
        <f t="shared" si="18270"/>
        <v>0</v>
      </c>
      <c r="AT940" s="278">
        <f t="shared" si="18270"/>
        <v>0</v>
      </c>
      <c r="AU940" s="193">
        <f t="shared" si="18270"/>
        <v>0</v>
      </c>
      <c r="AV940" s="191">
        <f t="shared" si="18270"/>
        <v>0</v>
      </c>
      <c r="AW940" s="192">
        <f t="shared" si="18271"/>
        <v>0</v>
      </c>
      <c r="AX940" s="278">
        <f t="shared" si="18271"/>
        <v>0</v>
      </c>
      <c r="AY940" s="193">
        <f t="shared" si="18271"/>
        <v>0</v>
      </c>
      <c r="AZ940" s="191">
        <f t="shared" si="18271"/>
        <v>0</v>
      </c>
      <c r="BA940" s="192">
        <f t="shared" si="18271"/>
        <v>0</v>
      </c>
      <c r="BB940" s="278">
        <f t="shared" si="18271"/>
        <v>0</v>
      </c>
      <c r="BC940" s="193">
        <f t="shared" si="18271"/>
        <v>0</v>
      </c>
      <c r="BD940" s="191">
        <f t="shared" si="18271"/>
        <v>0</v>
      </c>
      <c r="BE940" s="278">
        <f t="shared" si="18271"/>
        <v>0</v>
      </c>
      <c r="BF940" s="172">
        <f t="shared" si="18272"/>
        <v>7965</v>
      </c>
      <c r="BG940" s="173">
        <f t="shared" si="18272"/>
        <v>8095</v>
      </c>
      <c r="BI940" s="137" t="s">
        <v>17</v>
      </c>
      <c r="BJ940" s="129" t="e">
        <f>B940/B963</f>
        <v>#DIV/0!</v>
      </c>
      <c r="BK940" s="130" t="e">
        <f t="shared" ref="BK940" si="18302">C940/C963</f>
        <v>#DIV/0!</v>
      </c>
      <c r="BL940" s="131" t="e">
        <f t="shared" ref="BL940" si="18303">D940/D963</f>
        <v>#DIV/0!</v>
      </c>
      <c r="BM940" s="132" t="e">
        <f t="shared" ref="BM940" si="18304">E940/E963</f>
        <v>#DIV/0!</v>
      </c>
      <c r="BN940" s="129" t="e">
        <f t="shared" ref="BN940" si="18305">F940/F963</f>
        <v>#DIV/0!</v>
      </c>
      <c r="BO940" s="130" t="e">
        <f t="shared" ref="BO940" si="18306">G940/G963</f>
        <v>#DIV/0!</v>
      </c>
      <c r="BP940" s="131" t="e">
        <f t="shared" ref="BP940" si="18307">H940/H963</f>
        <v>#DIV/0!</v>
      </c>
      <c r="BQ940" s="132" t="e">
        <f t="shared" ref="BQ940" si="18308">I940/I963</f>
        <v>#DIV/0!</v>
      </c>
      <c r="BR940" s="129" t="e">
        <f t="shared" ref="BR940" si="18309">J940/J963</f>
        <v>#DIV/0!</v>
      </c>
      <c r="BS940" s="130" t="e">
        <f t="shared" ref="BS940" si="18310">K940/K963</f>
        <v>#DIV/0!</v>
      </c>
      <c r="BT940" s="131" t="e">
        <f t="shared" ref="BT940" si="18311">L940/L963</f>
        <v>#DIV/0!</v>
      </c>
      <c r="BU940" s="129" t="e">
        <f t="shared" ref="BU940" si="18312">M940/M963</f>
        <v>#DIV/0!</v>
      </c>
      <c r="BV940" s="133" t="e">
        <f t="shared" ref="BV940" si="18313">N940/N963</f>
        <v>#DIV/0!</v>
      </c>
      <c r="BW940" s="134" t="e">
        <f t="shared" ref="BW940" si="18314">O940/O963</f>
        <v>#DIV/0!</v>
      </c>
      <c r="BX940" s="129" t="e">
        <f t="shared" ref="BX940" si="18315">P940/P963</f>
        <v>#DIV/0!</v>
      </c>
      <c r="BY940" s="130" t="e">
        <f t="shared" ref="BY940" si="18316">Q940/Q963</f>
        <v>#DIV/0!</v>
      </c>
      <c r="BZ940" s="131" t="e">
        <f t="shared" ref="BZ940" si="18317">R940/R963</f>
        <v>#DIV/0!</v>
      </c>
      <c r="CA940" s="132" t="e">
        <f t="shared" ref="CA940" si="18318">S940/S963</f>
        <v>#DIV/0!</v>
      </c>
      <c r="CB940" s="129" t="e">
        <f t="shared" ref="CB940" si="18319">T940/T963</f>
        <v>#DIV/0!</v>
      </c>
      <c r="CC940" s="130" t="e">
        <f t="shared" ref="CC940" si="18320">U940/U963</f>
        <v>#DIV/0!</v>
      </c>
      <c r="CD940" s="131" t="e">
        <f t="shared" ref="CD940" si="18321">V940/V963</f>
        <v>#DIV/0!</v>
      </c>
      <c r="CE940" s="132" t="e">
        <f t="shared" ref="CE940" si="18322">W940/W963</f>
        <v>#DIV/0!</v>
      </c>
      <c r="CF940" s="129" t="e">
        <f t="shared" ref="CF940" si="18323">X940/X963</f>
        <v>#DIV/0!</v>
      </c>
      <c r="CG940" s="130" t="e">
        <f t="shared" ref="CG940" si="18324">Y940/Y963</f>
        <v>#DIV/0!</v>
      </c>
      <c r="CH940" s="131" t="e">
        <f t="shared" ref="CH940" si="18325">Z940/Z963</f>
        <v>#DIV/0!</v>
      </c>
      <c r="CI940" s="129" t="e">
        <f t="shared" ref="CI940" si="18326">AA940/AA963</f>
        <v>#DIV/0!</v>
      </c>
      <c r="CJ940" s="135" t="e">
        <f t="shared" ref="CJ940" si="18327">AB940/AB963</f>
        <v>#DIV/0!</v>
      </c>
      <c r="CK940" s="136" t="e">
        <f t="shared" ref="CK940" si="18328">AC940/AC963</f>
        <v>#DIV/0!</v>
      </c>
    </row>
    <row r="941" spans="1:89" ht="13.5" hidden="1" thickBot="1" x14ac:dyDescent="0.25">
      <c r="A941" s="146" t="s">
        <v>18</v>
      </c>
      <c r="B941" s="196"/>
      <c r="C941" s="197"/>
      <c r="D941" s="198"/>
      <c r="E941" s="199"/>
      <c r="F941" s="196"/>
      <c r="G941" s="200"/>
      <c r="H941" s="198"/>
      <c r="I941" s="199"/>
      <c r="J941" s="196"/>
      <c r="K941" s="200"/>
      <c r="L941" s="198"/>
      <c r="M941" s="196"/>
      <c r="N941" s="201"/>
      <c r="O941" s="202"/>
      <c r="P941" s="196"/>
      <c r="Q941" s="200"/>
      <c r="R941" s="198"/>
      <c r="S941" s="199"/>
      <c r="T941" s="196"/>
      <c r="U941" s="200"/>
      <c r="V941" s="198"/>
      <c r="W941" s="199"/>
      <c r="X941" s="196"/>
      <c r="Y941" s="200"/>
      <c r="Z941" s="198"/>
      <c r="AA941" s="196"/>
      <c r="AB941" s="172">
        <f t="shared" si="18300"/>
        <v>0</v>
      </c>
      <c r="AC941" s="173">
        <f t="shared" si="18301"/>
        <v>0</v>
      </c>
      <c r="AE941" s="275">
        <f>$AE$11</f>
        <v>0</v>
      </c>
      <c r="AF941" s="126">
        <f>SUMIF($A$9:$A$32,$AE941,B$939:B$962)</f>
        <v>0</v>
      </c>
      <c r="AG941" s="197">
        <f t="shared" si="18270"/>
        <v>0</v>
      </c>
      <c r="AH941" s="198">
        <f t="shared" si="18270"/>
        <v>0</v>
      </c>
      <c r="AI941" s="199">
        <f t="shared" si="18270"/>
        <v>0</v>
      </c>
      <c r="AJ941" s="196">
        <f t="shared" si="18270"/>
        <v>0</v>
      </c>
      <c r="AK941" s="200">
        <f t="shared" si="18270"/>
        <v>0</v>
      </c>
      <c r="AL941" s="198">
        <f t="shared" si="18270"/>
        <v>0</v>
      </c>
      <c r="AM941" s="199">
        <f t="shared" si="18270"/>
        <v>0</v>
      </c>
      <c r="AN941" s="196">
        <f t="shared" si="18270"/>
        <v>0</v>
      </c>
      <c r="AO941" s="200">
        <f t="shared" si="18270"/>
        <v>0</v>
      </c>
      <c r="AP941" s="198">
        <f t="shared" si="18270"/>
        <v>0</v>
      </c>
      <c r="AQ941" s="196">
        <f t="shared" si="18270"/>
        <v>0</v>
      </c>
      <c r="AR941" s="201">
        <f t="shared" si="18270"/>
        <v>0</v>
      </c>
      <c r="AS941" s="202">
        <f t="shared" si="18270"/>
        <v>0</v>
      </c>
      <c r="AT941" s="196">
        <f t="shared" si="18270"/>
        <v>0</v>
      </c>
      <c r="AU941" s="200">
        <f t="shared" si="18270"/>
        <v>0</v>
      </c>
      <c r="AV941" s="198">
        <f t="shared" si="18270"/>
        <v>0</v>
      </c>
      <c r="AW941" s="199">
        <f t="shared" si="18271"/>
        <v>0</v>
      </c>
      <c r="AX941" s="196">
        <f t="shared" si="18271"/>
        <v>0</v>
      </c>
      <c r="AY941" s="200">
        <f t="shared" si="18271"/>
        <v>0</v>
      </c>
      <c r="AZ941" s="198">
        <f t="shared" si="18271"/>
        <v>0</v>
      </c>
      <c r="BA941" s="199">
        <f t="shared" si="18271"/>
        <v>0</v>
      </c>
      <c r="BB941" s="196">
        <f t="shared" si="18271"/>
        <v>0</v>
      </c>
      <c r="BC941" s="200">
        <f t="shared" si="18271"/>
        <v>0</v>
      </c>
      <c r="BD941" s="198">
        <f t="shared" si="18271"/>
        <v>0</v>
      </c>
      <c r="BE941" s="196">
        <f t="shared" si="18271"/>
        <v>0</v>
      </c>
      <c r="BF941" s="172">
        <f t="shared" si="18272"/>
        <v>0</v>
      </c>
      <c r="BG941" s="173">
        <f t="shared" si="18272"/>
        <v>0</v>
      </c>
      <c r="BI941" s="146" t="s">
        <v>18</v>
      </c>
      <c r="BJ941" s="129" t="e">
        <f>B941/B963</f>
        <v>#DIV/0!</v>
      </c>
      <c r="BK941" s="130" t="e">
        <f t="shared" ref="BK941" si="18329">C941/C963</f>
        <v>#DIV/0!</v>
      </c>
      <c r="BL941" s="131" t="e">
        <f t="shared" ref="BL941" si="18330">D941/D963</f>
        <v>#DIV/0!</v>
      </c>
      <c r="BM941" s="132" t="e">
        <f t="shared" ref="BM941" si="18331">E941/E963</f>
        <v>#DIV/0!</v>
      </c>
      <c r="BN941" s="129" t="e">
        <f t="shared" ref="BN941" si="18332">F941/F963</f>
        <v>#DIV/0!</v>
      </c>
      <c r="BO941" s="130" t="e">
        <f t="shared" ref="BO941" si="18333">G941/G963</f>
        <v>#DIV/0!</v>
      </c>
      <c r="BP941" s="131" t="e">
        <f t="shared" ref="BP941" si="18334">H941/H963</f>
        <v>#DIV/0!</v>
      </c>
      <c r="BQ941" s="132" t="e">
        <f t="shared" ref="BQ941" si="18335">I941/I963</f>
        <v>#DIV/0!</v>
      </c>
      <c r="BR941" s="129" t="e">
        <f t="shared" ref="BR941" si="18336">J941/J963</f>
        <v>#DIV/0!</v>
      </c>
      <c r="BS941" s="130" t="e">
        <f t="shared" ref="BS941" si="18337">K941/K963</f>
        <v>#DIV/0!</v>
      </c>
      <c r="BT941" s="131" t="e">
        <f t="shared" ref="BT941" si="18338">L941/L963</f>
        <v>#DIV/0!</v>
      </c>
      <c r="BU941" s="129" t="e">
        <f t="shared" ref="BU941" si="18339">M941/M963</f>
        <v>#DIV/0!</v>
      </c>
      <c r="BV941" s="133" t="e">
        <f t="shared" ref="BV941" si="18340">N941/N963</f>
        <v>#DIV/0!</v>
      </c>
      <c r="BW941" s="134" t="e">
        <f t="shared" ref="BW941" si="18341">O941/O963</f>
        <v>#DIV/0!</v>
      </c>
      <c r="BX941" s="129" t="e">
        <f t="shared" ref="BX941" si="18342">P941/P963</f>
        <v>#DIV/0!</v>
      </c>
      <c r="BY941" s="130" t="e">
        <f t="shared" ref="BY941" si="18343">Q941/Q963</f>
        <v>#DIV/0!</v>
      </c>
      <c r="BZ941" s="131" t="e">
        <f t="shared" ref="BZ941" si="18344">R941/R963</f>
        <v>#DIV/0!</v>
      </c>
      <c r="CA941" s="132" t="e">
        <f t="shared" ref="CA941" si="18345">S941/S963</f>
        <v>#DIV/0!</v>
      </c>
      <c r="CB941" s="129" t="e">
        <f t="shared" ref="CB941" si="18346">T941/T963</f>
        <v>#DIV/0!</v>
      </c>
      <c r="CC941" s="130" t="e">
        <f t="shared" ref="CC941" si="18347">U941/U963</f>
        <v>#DIV/0!</v>
      </c>
      <c r="CD941" s="131" t="e">
        <f t="shared" ref="CD941" si="18348">V941/V963</f>
        <v>#DIV/0!</v>
      </c>
      <c r="CE941" s="132" t="e">
        <f t="shared" ref="CE941" si="18349">W941/W963</f>
        <v>#DIV/0!</v>
      </c>
      <c r="CF941" s="129" t="e">
        <f t="shared" ref="CF941" si="18350">X941/X963</f>
        <v>#DIV/0!</v>
      </c>
      <c r="CG941" s="130" t="e">
        <f t="shared" ref="CG941" si="18351">Y941/Y963</f>
        <v>#DIV/0!</v>
      </c>
      <c r="CH941" s="131" t="e">
        <f t="shared" ref="CH941" si="18352">Z941/Z963</f>
        <v>#DIV/0!</v>
      </c>
      <c r="CI941" s="129" t="e">
        <f t="shared" ref="CI941" si="18353">AA941/AA963</f>
        <v>#DIV/0!</v>
      </c>
      <c r="CJ941" s="135" t="e">
        <f t="shared" ref="CJ941" si="18354">AB941/AB963</f>
        <v>#DIV/0!</v>
      </c>
      <c r="CK941" s="136" t="e">
        <f t="shared" ref="CK941" si="18355">AC941/AC963</f>
        <v>#DIV/0!</v>
      </c>
    </row>
    <row r="942" spans="1:89" ht="14.25" hidden="1" thickTop="1" thickBot="1" x14ac:dyDescent="0.25">
      <c r="A942" s="137" t="s">
        <v>19</v>
      </c>
      <c r="B942" s="189"/>
      <c r="C942" s="190"/>
      <c r="D942" s="191"/>
      <c r="E942" s="192"/>
      <c r="F942" s="189"/>
      <c r="G942" s="193"/>
      <c r="H942" s="191"/>
      <c r="I942" s="192"/>
      <c r="J942" s="189"/>
      <c r="K942" s="193"/>
      <c r="L942" s="191"/>
      <c r="M942" s="189"/>
      <c r="N942" s="194"/>
      <c r="O942" s="195"/>
      <c r="P942" s="189"/>
      <c r="Q942" s="193"/>
      <c r="R942" s="191"/>
      <c r="S942" s="192"/>
      <c r="T942" s="189"/>
      <c r="U942" s="193"/>
      <c r="V942" s="191"/>
      <c r="W942" s="192"/>
      <c r="X942" s="189"/>
      <c r="Y942" s="193"/>
      <c r="Z942" s="191"/>
      <c r="AA942" s="189"/>
      <c r="AB942" s="172">
        <f t="shared" si="18300"/>
        <v>0</v>
      </c>
      <c r="AC942" s="173">
        <f t="shared" si="18301"/>
        <v>0</v>
      </c>
      <c r="AE942" s="269" t="s">
        <v>13</v>
      </c>
      <c r="AF942" s="20">
        <f t="shared" ref="AF942:BG942" si="18356">SUM(AF939:AF941)</f>
        <v>0</v>
      </c>
      <c r="AG942" s="21">
        <f t="shared" si="18356"/>
        <v>0</v>
      </c>
      <c r="AH942" s="20">
        <f t="shared" si="18356"/>
        <v>0</v>
      </c>
      <c r="AI942" s="21">
        <f t="shared" si="18356"/>
        <v>0</v>
      </c>
      <c r="AJ942" s="20">
        <f t="shared" si="18356"/>
        <v>0</v>
      </c>
      <c r="AK942" s="21">
        <f t="shared" si="18356"/>
        <v>0</v>
      </c>
      <c r="AL942" s="20">
        <f t="shared" si="18356"/>
        <v>0</v>
      </c>
      <c r="AM942" s="21">
        <f t="shared" si="18356"/>
        <v>0</v>
      </c>
      <c r="AN942" s="20">
        <f t="shared" si="18356"/>
        <v>0</v>
      </c>
      <c r="AO942" s="21">
        <f t="shared" si="18356"/>
        <v>0</v>
      </c>
      <c r="AP942" s="20">
        <f t="shared" si="18356"/>
        <v>0</v>
      </c>
      <c r="AQ942" s="21">
        <f t="shared" si="18356"/>
        <v>0</v>
      </c>
      <c r="AR942" s="20">
        <f t="shared" si="18356"/>
        <v>0</v>
      </c>
      <c r="AS942" s="21">
        <f t="shared" si="18356"/>
        <v>0</v>
      </c>
      <c r="AT942" s="20">
        <f t="shared" si="18356"/>
        <v>0</v>
      </c>
      <c r="AU942" s="21">
        <f t="shared" si="18356"/>
        <v>0</v>
      </c>
      <c r="AV942" s="20">
        <f t="shared" si="18356"/>
        <v>0</v>
      </c>
      <c r="AW942" s="21">
        <f t="shared" si="18356"/>
        <v>0</v>
      </c>
      <c r="AX942" s="20">
        <f t="shared" si="18356"/>
        <v>0</v>
      </c>
      <c r="AY942" s="21">
        <f t="shared" si="18356"/>
        <v>0</v>
      </c>
      <c r="AZ942" s="20">
        <f t="shared" si="18356"/>
        <v>0</v>
      </c>
      <c r="BA942" s="21">
        <f t="shared" si="18356"/>
        <v>0</v>
      </c>
      <c r="BB942" s="20">
        <f t="shared" si="18356"/>
        <v>0</v>
      </c>
      <c r="BC942" s="21">
        <f t="shared" si="18356"/>
        <v>0</v>
      </c>
      <c r="BD942" s="20">
        <f t="shared" si="18356"/>
        <v>0</v>
      </c>
      <c r="BE942" s="21">
        <f t="shared" si="18356"/>
        <v>0</v>
      </c>
      <c r="BF942" s="174">
        <f t="shared" si="18356"/>
        <v>17141</v>
      </c>
      <c r="BG942" s="175">
        <f t="shared" si="18356"/>
        <v>17497</v>
      </c>
      <c r="BI942" s="137" t="s">
        <v>19</v>
      </c>
      <c r="BJ942" s="129" t="e">
        <f>B942/B963</f>
        <v>#DIV/0!</v>
      </c>
      <c r="BK942" s="130" t="e">
        <f t="shared" ref="BK942" si="18357">C942/C963</f>
        <v>#DIV/0!</v>
      </c>
      <c r="BL942" s="131" t="e">
        <f t="shared" ref="BL942" si="18358">D942/D963</f>
        <v>#DIV/0!</v>
      </c>
      <c r="BM942" s="132" t="e">
        <f t="shared" ref="BM942" si="18359">E942/E963</f>
        <v>#DIV/0!</v>
      </c>
      <c r="BN942" s="129" t="e">
        <f t="shared" ref="BN942" si="18360">F942/F963</f>
        <v>#DIV/0!</v>
      </c>
      <c r="BO942" s="130" t="e">
        <f t="shared" ref="BO942" si="18361">G942/G963</f>
        <v>#DIV/0!</v>
      </c>
      <c r="BP942" s="131" t="e">
        <f t="shared" ref="BP942" si="18362">H942/H963</f>
        <v>#DIV/0!</v>
      </c>
      <c r="BQ942" s="132" t="e">
        <f t="shared" ref="BQ942" si="18363">I942/I963</f>
        <v>#DIV/0!</v>
      </c>
      <c r="BR942" s="129" t="e">
        <f t="shared" ref="BR942" si="18364">J942/J963</f>
        <v>#DIV/0!</v>
      </c>
      <c r="BS942" s="130" t="e">
        <f t="shared" ref="BS942" si="18365">K942/K963</f>
        <v>#DIV/0!</v>
      </c>
      <c r="BT942" s="131" t="e">
        <f t="shared" ref="BT942" si="18366">L942/L963</f>
        <v>#DIV/0!</v>
      </c>
      <c r="BU942" s="129" t="e">
        <f t="shared" ref="BU942" si="18367">M942/M963</f>
        <v>#DIV/0!</v>
      </c>
      <c r="BV942" s="133" t="e">
        <f t="shared" ref="BV942" si="18368">N942/N963</f>
        <v>#DIV/0!</v>
      </c>
      <c r="BW942" s="134" t="e">
        <f t="shared" ref="BW942" si="18369">O942/O963</f>
        <v>#DIV/0!</v>
      </c>
      <c r="BX942" s="129" t="e">
        <f t="shared" ref="BX942" si="18370">P942/P963</f>
        <v>#DIV/0!</v>
      </c>
      <c r="BY942" s="130" t="e">
        <f t="shared" ref="BY942" si="18371">Q942/Q963</f>
        <v>#DIV/0!</v>
      </c>
      <c r="BZ942" s="131" t="e">
        <f t="shared" ref="BZ942" si="18372">R942/R963</f>
        <v>#DIV/0!</v>
      </c>
      <c r="CA942" s="132" t="e">
        <f t="shared" ref="CA942" si="18373">S942/S963</f>
        <v>#DIV/0!</v>
      </c>
      <c r="CB942" s="129" t="e">
        <f t="shared" ref="CB942" si="18374">T942/T963</f>
        <v>#DIV/0!</v>
      </c>
      <c r="CC942" s="130" t="e">
        <f t="shared" ref="CC942" si="18375">U942/U963</f>
        <v>#DIV/0!</v>
      </c>
      <c r="CD942" s="131" t="e">
        <f t="shared" ref="CD942" si="18376">V942/V963</f>
        <v>#DIV/0!</v>
      </c>
      <c r="CE942" s="132" t="e">
        <f t="shared" ref="CE942" si="18377">W942/W963</f>
        <v>#DIV/0!</v>
      </c>
      <c r="CF942" s="129" t="e">
        <f t="shared" ref="CF942" si="18378">X942/X963</f>
        <v>#DIV/0!</v>
      </c>
      <c r="CG942" s="130" t="e">
        <f t="shared" ref="CG942" si="18379">Y942/Y963</f>
        <v>#DIV/0!</v>
      </c>
      <c r="CH942" s="131" t="e">
        <f t="shared" ref="CH942" si="18380">Z942/Z963</f>
        <v>#DIV/0!</v>
      </c>
      <c r="CI942" s="129" t="e">
        <f t="shared" ref="CI942" si="18381">AA942/AA963</f>
        <v>#DIV/0!</v>
      </c>
      <c r="CJ942" s="135" t="e">
        <f t="shared" ref="CJ942" si="18382">AB942/AB963</f>
        <v>#DIV/0!</v>
      </c>
      <c r="CK942" s="136" t="e">
        <f t="shared" ref="CK942" si="18383">AC942/AC963</f>
        <v>#DIV/0!</v>
      </c>
    </row>
    <row r="943" spans="1:89" ht="13.5" hidden="1" thickTop="1" x14ac:dyDescent="0.2">
      <c r="A943" s="146" t="s">
        <v>20</v>
      </c>
      <c r="B943" s="196"/>
      <c r="C943" s="197"/>
      <c r="D943" s="198"/>
      <c r="E943" s="199"/>
      <c r="F943" s="196"/>
      <c r="G943" s="200"/>
      <c r="H943" s="198"/>
      <c r="I943" s="199"/>
      <c r="J943" s="196"/>
      <c r="K943" s="200"/>
      <c r="L943" s="198"/>
      <c r="M943" s="196"/>
      <c r="N943" s="201"/>
      <c r="O943" s="202"/>
      <c r="P943" s="196"/>
      <c r="Q943" s="200"/>
      <c r="R943" s="198"/>
      <c r="S943" s="199"/>
      <c r="T943" s="196"/>
      <c r="U943" s="200"/>
      <c r="V943" s="198"/>
      <c r="W943" s="199"/>
      <c r="X943" s="196"/>
      <c r="Y943" s="200"/>
      <c r="Z943" s="198"/>
      <c r="AA943" s="196"/>
      <c r="AB943" s="172">
        <f t="shared" si="18300"/>
        <v>0</v>
      </c>
      <c r="AC943" s="173">
        <f t="shared" si="18301"/>
        <v>0</v>
      </c>
      <c r="BI943" s="146" t="s">
        <v>20</v>
      </c>
      <c r="BJ943" s="129" t="e">
        <f>B943/B963</f>
        <v>#DIV/0!</v>
      </c>
      <c r="BK943" s="130" t="e">
        <f t="shared" ref="BK943" si="18384">C943/C963</f>
        <v>#DIV/0!</v>
      </c>
      <c r="BL943" s="131" t="e">
        <f t="shared" ref="BL943" si="18385">D943/D963</f>
        <v>#DIV/0!</v>
      </c>
      <c r="BM943" s="132" t="e">
        <f t="shared" ref="BM943" si="18386">E943/E963</f>
        <v>#DIV/0!</v>
      </c>
      <c r="BN943" s="129" t="e">
        <f t="shared" ref="BN943" si="18387">F943/F963</f>
        <v>#DIV/0!</v>
      </c>
      <c r="BO943" s="130" t="e">
        <f t="shared" ref="BO943" si="18388">G943/G963</f>
        <v>#DIV/0!</v>
      </c>
      <c r="BP943" s="131" t="e">
        <f t="shared" ref="BP943" si="18389">H943/H963</f>
        <v>#DIV/0!</v>
      </c>
      <c r="BQ943" s="132" t="e">
        <f t="shared" ref="BQ943" si="18390">I943/I963</f>
        <v>#DIV/0!</v>
      </c>
      <c r="BR943" s="129" t="e">
        <f t="shared" ref="BR943" si="18391">J943/J963</f>
        <v>#DIV/0!</v>
      </c>
      <c r="BS943" s="130" t="e">
        <f t="shared" ref="BS943" si="18392">K943/K963</f>
        <v>#DIV/0!</v>
      </c>
      <c r="BT943" s="131" t="e">
        <f t="shared" ref="BT943" si="18393">L943/L963</f>
        <v>#DIV/0!</v>
      </c>
      <c r="BU943" s="129" t="e">
        <f t="shared" ref="BU943" si="18394">M943/M963</f>
        <v>#DIV/0!</v>
      </c>
      <c r="BV943" s="133" t="e">
        <f t="shared" ref="BV943" si="18395">N943/N963</f>
        <v>#DIV/0!</v>
      </c>
      <c r="BW943" s="134" t="e">
        <f t="shared" ref="BW943" si="18396">O943/O963</f>
        <v>#DIV/0!</v>
      </c>
      <c r="BX943" s="129" t="e">
        <f t="shared" ref="BX943" si="18397">P943/P963</f>
        <v>#DIV/0!</v>
      </c>
      <c r="BY943" s="130" t="e">
        <f t="shared" ref="BY943" si="18398">Q943/Q963</f>
        <v>#DIV/0!</v>
      </c>
      <c r="BZ943" s="131" t="e">
        <f t="shared" ref="BZ943" si="18399">R943/R963</f>
        <v>#DIV/0!</v>
      </c>
      <c r="CA943" s="132" t="e">
        <f t="shared" ref="CA943" si="18400">S943/S963</f>
        <v>#DIV/0!</v>
      </c>
      <c r="CB943" s="129" t="e">
        <f t="shared" ref="CB943" si="18401">T943/T963</f>
        <v>#DIV/0!</v>
      </c>
      <c r="CC943" s="130" t="e">
        <f t="shared" ref="CC943" si="18402">U943/U963</f>
        <v>#DIV/0!</v>
      </c>
      <c r="CD943" s="131" t="e">
        <f t="shared" ref="CD943" si="18403">V943/V963</f>
        <v>#DIV/0!</v>
      </c>
      <c r="CE943" s="132" t="e">
        <f t="shared" ref="CE943" si="18404">W943/W963</f>
        <v>#DIV/0!</v>
      </c>
      <c r="CF943" s="129" t="e">
        <f t="shared" ref="CF943" si="18405">X943/X963</f>
        <v>#DIV/0!</v>
      </c>
      <c r="CG943" s="130" t="e">
        <f t="shared" ref="CG943" si="18406">Y943/Y963</f>
        <v>#DIV/0!</v>
      </c>
      <c r="CH943" s="131" t="e">
        <f t="shared" ref="CH943" si="18407">Z943/Z963</f>
        <v>#DIV/0!</v>
      </c>
      <c r="CI943" s="129" t="e">
        <f t="shared" ref="CI943" si="18408">AA943/AA963</f>
        <v>#DIV/0!</v>
      </c>
      <c r="CJ943" s="135" t="e">
        <f t="shared" ref="CJ943" si="18409">AB943/AB963</f>
        <v>#DIV/0!</v>
      </c>
      <c r="CK943" s="136" t="e">
        <f t="shared" ref="CK943" si="18410">AC943/AC963</f>
        <v>#DIV/0!</v>
      </c>
    </row>
    <row r="944" spans="1:89" ht="13.5" hidden="1" thickBot="1" x14ac:dyDescent="0.25">
      <c r="A944" s="137" t="s">
        <v>21</v>
      </c>
      <c r="B944" s="189"/>
      <c r="C944" s="190"/>
      <c r="D944" s="191"/>
      <c r="E944" s="192"/>
      <c r="F944" s="189"/>
      <c r="G944" s="193"/>
      <c r="H944" s="191"/>
      <c r="I944" s="192"/>
      <c r="J944" s="189"/>
      <c r="K944" s="193"/>
      <c r="L944" s="191"/>
      <c r="M944" s="189"/>
      <c r="N944" s="194"/>
      <c r="O944" s="195"/>
      <c r="P944" s="189"/>
      <c r="Q944" s="193"/>
      <c r="R944" s="191"/>
      <c r="S944" s="192"/>
      <c r="T944" s="189"/>
      <c r="U944" s="193"/>
      <c r="V944" s="191"/>
      <c r="W944" s="192"/>
      <c r="X944" s="189"/>
      <c r="Y944" s="193"/>
      <c r="Z944" s="191"/>
      <c r="AA944" s="189"/>
      <c r="AB944" s="172">
        <f t="shared" si="18300"/>
        <v>0</v>
      </c>
      <c r="AC944" s="173">
        <f t="shared" si="18301"/>
        <v>0</v>
      </c>
      <c r="AE944" s="272" t="s">
        <v>85</v>
      </c>
      <c r="BI944" s="137" t="s">
        <v>21</v>
      </c>
      <c r="BJ944" s="129" t="e">
        <f>B944/B963</f>
        <v>#DIV/0!</v>
      </c>
      <c r="BK944" s="130" t="e">
        <f t="shared" ref="BK944" si="18411">C944/C963</f>
        <v>#DIV/0!</v>
      </c>
      <c r="BL944" s="131" t="e">
        <f t="shared" ref="BL944" si="18412">D944/D963</f>
        <v>#DIV/0!</v>
      </c>
      <c r="BM944" s="132" t="e">
        <f t="shared" ref="BM944" si="18413">E944/E963</f>
        <v>#DIV/0!</v>
      </c>
      <c r="BN944" s="129" t="e">
        <f t="shared" ref="BN944" si="18414">F944/F963</f>
        <v>#DIV/0!</v>
      </c>
      <c r="BO944" s="130" t="e">
        <f t="shared" ref="BO944" si="18415">G944/G963</f>
        <v>#DIV/0!</v>
      </c>
      <c r="BP944" s="131" t="e">
        <f t="shared" ref="BP944" si="18416">H944/H963</f>
        <v>#DIV/0!</v>
      </c>
      <c r="BQ944" s="132" t="e">
        <f t="shared" ref="BQ944" si="18417">I944/I963</f>
        <v>#DIV/0!</v>
      </c>
      <c r="BR944" s="129" t="e">
        <f t="shared" ref="BR944" si="18418">J944/J963</f>
        <v>#DIV/0!</v>
      </c>
      <c r="BS944" s="130" t="e">
        <f t="shared" ref="BS944" si="18419">K944/K963</f>
        <v>#DIV/0!</v>
      </c>
      <c r="BT944" s="131" t="e">
        <f t="shared" ref="BT944" si="18420">L944/L963</f>
        <v>#DIV/0!</v>
      </c>
      <c r="BU944" s="129" t="e">
        <f t="shared" ref="BU944" si="18421">M944/M963</f>
        <v>#DIV/0!</v>
      </c>
      <c r="BV944" s="133" t="e">
        <f t="shared" ref="BV944" si="18422">N944/N963</f>
        <v>#DIV/0!</v>
      </c>
      <c r="BW944" s="134" t="e">
        <f t="shared" ref="BW944" si="18423">O944/O963</f>
        <v>#DIV/0!</v>
      </c>
      <c r="BX944" s="129" t="e">
        <f t="shared" ref="BX944" si="18424">P944/P963</f>
        <v>#DIV/0!</v>
      </c>
      <c r="BY944" s="130" t="e">
        <f t="shared" ref="BY944" si="18425">Q944/Q963</f>
        <v>#DIV/0!</v>
      </c>
      <c r="BZ944" s="131" t="e">
        <f t="shared" ref="BZ944" si="18426">R944/R963</f>
        <v>#DIV/0!</v>
      </c>
      <c r="CA944" s="132" t="e">
        <f t="shared" ref="CA944" si="18427">S944/S963</f>
        <v>#DIV/0!</v>
      </c>
      <c r="CB944" s="129" t="e">
        <f t="shared" ref="CB944" si="18428">T944/T963</f>
        <v>#DIV/0!</v>
      </c>
      <c r="CC944" s="130" t="e">
        <f t="shared" ref="CC944" si="18429">U944/U963</f>
        <v>#DIV/0!</v>
      </c>
      <c r="CD944" s="131" t="e">
        <f t="shared" ref="CD944" si="18430">V944/V963</f>
        <v>#DIV/0!</v>
      </c>
      <c r="CE944" s="132" t="e">
        <f t="shared" ref="CE944" si="18431">W944/W963</f>
        <v>#DIV/0!</v>
      </c>
      <c r="CF944" s="129" t="e">
        <f t="shared" ref="CF944" si="18432">X944/X963</f>
        <v>#DIV/0!</v>
      </c>
      <c r="CG944" s="130" t="e">
        <f t="shared" ref="CG944" si="18433">Y944/Y963</f>
        <v>#DIV/0!</v>
      </c>
      <c r="CH944" s="131" t="e">
        <f t="shared" ref="CH944" si="18434">Z944/Z963</f>
        <v>#DIV/0!</v>
      </c>
      <c r="CI944" s="129" t="e">
        <f t="shared" ref="CI944" si="18435">AA944/AA963</f>
        <v>#DIV/0!</v>
      </c>
      <c r="CJ944" s="135" t="e">
        <f t="shared" ref="CJ944" si="18436">AB944/AB963</f>
        <v>#DIV/0!</v>
      </c>
      <c r="CK944" s="136" t="e">
        <f t="shared" ref="CK944" si="18437">AC944/AC963</f>
        <v>#DIV/0!</v>
      </c>
    </row>
    <row r="945" spans="1:89" ht="14.25" hidden="1" thickTop="1" thickBot="1" x14ac:dyDescent="0.25">
      <c r="A945" s="146" t="s">
        <v>22</v>
      </c>
      <c r="B945" s="196"/>
      <c r="C945" s="197"/>
      <c r="D945" s="198"/>
      <c r="E945" s="199"/>
      <c r="F945" s="196"/>
      <c r="G945" s="200"/>
      <c r="H945" s="198"/>
      <c r="I945" s="199"/>
      <c r="J945" s="196"/>
      <c r="K945" s="200"/>
      <c r="L945" s="198"/>
      <c r="M945" s="196"/>
      <c r="N945" s="201"/>
      <c r="O945" s="202"/>
      <c r="P945" s="196"/>
      <c r="Q945" s="200"/>
      <c r="R945" s="198"/>
      <c r="S945" s="199"/>
      <c r="T945" s="196"/>
      <c r="U945" s="200"/>
      <c r="V945" s="198"/>
      <c r="W945" s="199"/>
      <c r="X945" s="196"/>
      <c r="Y945" s="200"/>
      <c r="Z945" s="198"/>
      <c r="AA945" s="196"/>
      <c r="AB945" s="172">
        <f t="shared" si="18300"/>
        <v>0</v>
      </c>
      <c r="AC945" s="173">
        <f t="shared" si="18301"/>
        <v>0</v>
      </c>
      <c r="AE945" s="298" t="s">
        <v>0</v>
      </c>
      <c r="AF945" s="292" t="s">
        <v>1</v>
      </c>
      <c r="AG945" s="293"/>
      <c r="AH945" s="292" t="s">
        <v>2</v>
      </c>
      <c r="AI945" s="293"/>
      <c r="AJ945" s="292" t="s">
        <v>3</v>
      </c>
      <c r="AK945" s="293"/>
      <c r="AL945" s="292" t="s">
        <v>4</v>
      </c>
      <c r="AM945" s="293"/>
      <c r="AN945" s="292" t="s">
        <v>5</v>
      </c>
      <c r="AO945" s="293"/>
      <c r="AP945" s="292" t="s">
        <v>6</v>
      </c>
      <c r="AQ945" s="293"/>
      <c r="AR945" s="292" t="s">
        <v>7</v>
      </c>
      <c r="AS945" s="293"/>
      <c r="AT945" s="292" t="s">
        <v>8</v>
      </c>
      <c r="AU945" s="293"/>
      <c r="AV945" s="292" t="s">
        <v>9</v>
      </c>
      <c r="AW945" s="293"/>
      <c r="AX945" s="292" t="s">
        <v>10</v>
      </c>
      <c r="AY945" s="293"/>
      <c r="AZ945" s="292" t="s">
        <v>11</v>
      </c>
      <c r="BA945" s="293"/>
      <c r="BB945" s="292" t="s">
        <v>12</v>
      </c>
      <c r="BC945" s="293"/>
      <c r="BD945" s="294" t="s">
        <v>40</v>
      </c>
      <c r="BE945" s="295"/>
      <c r="BF945" s="296" t="s">
        <v>41</v>
      </c>
      <c r="BG945" s="297"/>
      <c r="BI945" s="146" t="s">
        <v>22</v>
      </c>
      <c r="BJ945" s="129" t="e">
        <f>B945/B963</f>
        <v>#DIV/0!</v>
      </c>
      <c r="BK945" s="130" t="e">
        <f t="shared" ref="BK945" si="18438">C945/C963</f>
        <v>#DIV/0!</v>
      </c>
      <c r="BL945" s="131" t="e">
        <f t="shared" ref="BL945" si="18439">D945/D963</f>
        <v>#DIV/0!</v>
      </c>
      <c r="BM945" s="132" t="e">
        <f t="shared" ref="BM945" si="18440">E945/E963</f>
        <v>#DIV/0!</v>
      </c>
      <c r="BN945" s="129" t="e">
        <f t="shared" ref="BN945" si="18441">F945/F963</f>
        <v>#DIV/0!</v>
      </c>
      <c r="BO945" s="130" t="e">
        <f t="shared" ref="BO945" si="18442">G945/G963</f>
        <v>#DIV/0!</v>
      </c>
      <c r="BP945" s="131" t="e">
        <f t="shared" ref="BP945" si="18443">H945/H963</f>
        <v>#DIV/0!</v>
      </c>
      <c r="BQ945" s="132" t="e">
        <f t="shared" ref="BQ945" si="18444">I945/I963</f>
        <v>#DIV/0!</v>
      </c>
      <c r="BR945" s="129" t="e">
        <f t="shared" ref="BR945" si="18445">J945/J963</f>
        <v>#DIV/0!</v>
      </c>
      <c r="BS945" s="130" t="e">
        <f t="shared" ref="BS945" si="18446">K945/K963</f>
        <v>#DIV/0!</v>
      </c>
      <c r="BT945" s="131" t="e">
        <f t="shared" ref="BT945" si="18447">L945/L963</f>
        <v>#DIV/0!</v>
      </c>
      <c r="BU945" s="129" t="e">
        <f t="shared" ref="BU945" si="18448">M945/M963</f>
        <v>#DIV/0!</v>
      </c>
      <c r="BV945" s="133" t="e">
        <f t="shared" ref="BV945" si="18449">N945/N963</f>
        <v>#DIV/0!</v>
      </c>
      <c r="BW945" s="134" t="e">
        <f t="shared" ref="BW945" si="18450">O945/O963</f>
        <v>#DIV/0!</v>
      </c>
      <c r="BX945" s="129" t="e">
        <f t="shared" ref="BX945" si="18451">P945/P963</f>
        <v>#DIV/0!</v>
      </c>
      <c r="BY945" s="130" t="e">
        <f t="shared" ref="BY945" si="18452">Q945/Q963</f>
        <v>#DIV/0!</v>
      </c>
      <c r="BZ945" s="131" t="e">
        <f t="shared" ref="BZ945" si="18453">R945/R963</f>
        <v>#DIV/0!</v>
      </c>
      <c r="CA945" s="132" t="e">
        <f t="shared" ref="CA945" si="18454">S945/S963</f>
        <v>#DIV/0!</v>
      </c>
      <c r="CB945" s="129" t="e">
        <f t="shared" ref="CB945" si="18455">T945/T963</f>
        <v>#DIV/0!</v>
      </c>
      <c r="CC945" s="130" t="e">
        <f t="shared" ref="CC945" si="18456">U945/U963</f>
        <v>#DIV/0!</v>
      </c>
      <c r="CD945" s="131" t="e">
        <f t="shared" ref="CD945" si="18457">V945/V963</f>
        <v>#DIV/0!</v>
      </c>
      <c r="CE945" s="132" t="e">
        <f t="shared" ref="CE945" si="18458">W945/W963</f>
        <v>#DIV/0!</v>
      </c>
      <c r="CF945" s="129" t="e">
        <f t="shared" ref="CF945" si="18459">X945/X963</f>
        <v>#DIV/0!</v>
      </c>
      <c r="CG945" s="130" t="e">
        <f t="shared" ref="CG945" si="18460">Y945/Y963</f>
        <v>#DIV/0!</v>
      </c>
      <c r="CH945" s="131" t="e">
        <f t="shared" ref="CH945" si="18461">Z945/Z963</f>
        <v>#DIV/0!</v>
      </c>
      <c r="CI945" s="129" t="e">
        <f t="shared" ref="CI945" si="18462">AA945/AA963</f>
        <v>#DIV/0!</v>
      </c>
      <c r="CJ945" s="135" t="e">
        <f t="shared" ref="CJ945" si="18463">AB945/AB963</f>
        <v>#DIV/0!</v>
      </c>
      <c r="CK945" s="136" t="e">
        <f t="shared" ref="CK945" si="18464">AC945/AC963</f>
        <v>#DIV/0!</v>
      </c>
    </row>
    <row r="946" spans="1:89" ht="15" hidden="1" thickTop="1" thickBot="1" x14ac:dyDescent="0.3">
      <c r="A946" s="137" t="s">
        <v>23</v>
      </c>
      <c r="B946" s="189"/>
      <c r="C946" s="190"/>
      <c r="D946" s="191"/>
      <c r="E946" s="192"/>
      <c r="F946" s="189"/>
      <c r="G946" s="193"/>
      <c r="H946" s="191"/>
      <c r="I946" s="192"/>
      <c r="J946" s="189"/>
      <c r="K946" s="193"/>
      <c r="L946" s="191"/>
      <c r="M946" s="189"/>
      <c r="N946" s="194"/>
      <c r="O946" s="195"/>
      <c r="P946" s="189"/>
      <c r="Q946" s="193"/>
      <c r="R946" s="191"/>
      <c r="S946" s="192"/>
      <c r="T946" s="189"/>
      <c r="U946" s="193"/>
      <c r="V946" s="191"/>
      <c r="W946" s="192"/>
      <c r="X946" s="189"/>
      <c r="Y946" s="193"/>
      <c r="Z946" s="191"/>
      <c r="AA946" s="189"/>
      <c r="AB946" s="172">
        <f t="shared" si="18300"/>
        <v>0</v>
      </c>
      <c r="AC946" s="173">
        <f t="shared" si="18301"/>
        <v>0</v>
      </c>
      <c r="AE946" s="299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 t="e">
        <f>B946/B963</f>
        <v>#DIV/0!</v>
      </c>
      <c r="BK946" s="130" t="e">
        <f t="shared" ref="BK946" si="18465">C946/C963</f>
        <v>#DIV/0!</v>
      </c>
      <c r="BL946" s="131" t="e">
        <f t="shared" ref="BL946" si="18466">D946/D963</f>
        <v>#DIV/0!</v>
      </c>
      <c r="BM946" s="132" t="e">
        <f t="shared" ref="BM946" si="18467">E946/E963</f>
        <v>#DIV/0!</v>
      </c>
      <c r="BN946" s="129" t="e">
        <f t="shared" ref="BN946" si="18468">F946/F963</f>
        <v>#DIV/0!</v>
      </c>
      <c r="BO946" s="130" t="e">
        <f t="shared" ref="BO946" si="18469">G946/G963</f>
        <v>#DIV/0!</v>
      </c>
      <c r="BP946" s="131" t="e">
        <f t="shared" ref="BP946" si="18470">H946/H963</f>
        <v>#DIV/0!</v>
      </c>
      <c r="BQ946" s="132" t="e">
        <f t="shared" ref="BQ946" si="18471">I946/I963</f>
        <v>#DIV/0!</v>
      </c>
      <c r="BR946" s="129" t="e">
        <f t="shared" ref="BR946" si="18472">J946/J963</f>
        <v>#DIV/0!</v>
      </c>
      <c r="BS946" s="130" t="e">
        <f t="shared" ref="BS946" si="18473">K946/K963</f>
        <v>#DIV/0!</v>
      </c>
      <c r="BT946" s="131" t="e">
        <f t="shared" ref="BT946" si="18474">L946/L963</f>
        <v>#DIV/0!</v>
      </c>
      <c r="BU946" s="129" t="e">
        <f t="shared" ref="BU946" si="18475">M946/M963</f>
        <v>#DIV/0!</v>
      </c>
      <c r="BV946" s="133" t="e">
        <f t="shared" ref="BV946" si="18476">N946/N963</f>
        <v>#DIV/0!</v>
      </c>
      <c r="BW946" s="134" t="e">
        <f t="shared" ref="BW946" si="18477">O946/O963</f>
        <v>#DIV/0!</v>
      </c>
      <c r="BX946" s="129" t="e">
        <f t="shared" ref="BX946" si="18478">P946/P963</f>
        <v>#DIV/0!</v>
      </c>
      <c r="BY946" s="130" t="e">
        <f t="shared" ref="BY946" si="18479">Q946/Q963</f>
        <v>#DIV/0!</v>
      </c>
      <c r="BZ946" s="131" t="e">
        <f t="shared" ref="BZ946" si="18480">R946/R963</f>
        <v>#DIV/0!</v>
      </c>
      <c r="CA946" s="132" t="e">
        <f t="shared" ref="CA946" si="18481">S946/S963</f>
        <v>#DIV/0!</v>
      </c>
      <c r="CB946" s="129" t="e">
        <f t="shared" ref="CB946" si="18482">T946/T963</f>
        <v>#DIV/0!</v>
      </c>
      <c r="CC946" s="130" t="e">
        <f t="shared" ref="CC946" si="18483">U946/U963</f>
        <v>#DIV/0!</v>
      </c>
      <c r="CD946" s="131" t="e">
        <f t="shared" ref="CD946" si="18484">V946/V963</f>
        <v>#DIV/0!</v>
      </c>
      <c r="CE946" s="132" t="e">
        <f t="shared" ref="CE946" si="18485">W946/W963</f>
        <v>#DIV/0!</v>
      </c>
      <c r="CF946" s="129" t="e">
        <f t="shared" ref="CF946" si="18486">X946/X963</f>
        <v>#DIV/0!</v>
      </c>
      <c r="CG946" s="130" t="e">
        <f t="shared" ref="CG946" si="18487">Y946/Y963</f>
        <v>#DIV/0!</v>
      </c>
      <c r="CH946" s="131" t="e">
        <f t="shared" ref="CH946" si="18488">Z946/Z963</f>
        <v>#DIV/0!</v>
      </c>
      <c r="CI946" s="129" t="e">
        <f t="shared" ref="CI946" si="18489">AA946/AA963</f>
        <v>#DIV/0!</v>
      </c>
      <c r="CJ946" s="135" t="e">
        <f t="shared" ref="CJ946" si="18490">AB946/AB963</f>
        <v>#DIV/0!</v>
      </c>
      <c r="CK946" s="136" t="e">
        <f t="shared" ref="CK946" si="18491">AC946/AC963</f>
        <v>#DIV/0!</v>
      </c>
    </row>
    <row r="947" spans="1:89" ht="13.5" hidden="1" thickTop="1" x14ac:dyDescent="0.2">
      <c r="A947" s="146" t="s">
        <v>24</v>
      </c>
      <c r="B947" s="203"/>
      <c r="C947" s="197"/>
      <c r="D947" s="198"/>
      <c r="E947" s="199"/>
      <c r="F947" s="196"/>
      <c r="G947" s="200"/>
      <c r="H947" s="198"/>
      <c r="I947" s="199"/>
      <c r="J947" s="196"/>
      <c r="K947" s="200"/>
      <c r="L947" s="198"/>
      <c r="M947" s="196"/>
      <c r="N947" s="201"/>
      <c r="O947" s="204"/>
      <c r="P947" s="196"/>
      <c r="Q947" s="200"/>
      <c r="R947" s="198"/>
      <c r="S947" s="199"/>
      <c r="T947" s="196"/>
      <c r="U947" s="200"/>
      <c r="V947" s="198"/>
      <c r="W947" s="205"/>
      <c r="X947" s="196"/>
      <c r="Y947" s="200"/>
      <c r="Z947" s="198"/>
      <c r="AA947" s="196"/>
      <c r="AB947" s="172">
        <f t="shared" si="18300"/>
        <v>0</v>
      </c>
      <c r="AC947" s="173">
        <f t="shared" si="18301"/>
        <v>0</v>
      </c>
      <c r="AE947" s="275" t="str">
        <f>$AE$17</f>
        <v>17:00 - 17:59</v>
      </c>
      <c r="AF947" s="126">
        <f t="shared" ref="AF947:AU949" si="18492">SUMIF($A$9:$A$32,$AE947,B$939:B$962)</f>
        <v>0</v>
      </c>
      <c r="AG947" s="186">
        <f t="shared" si="18492"/>
        <v>0</v>
      </c>
      <c r="AH947" s="127">
        <f t="shared" si="18492"/>
        <v>0</v>
      </c>
      <c r="AI947" s="180">
        <f t="shared" si="18492"/>
        <v>0</v>
      </c>
      <c r="AJ947" s="126">
        <f t="shared" si="18492"/>
        <v>0</v>
      </c>
      <c r="AK947" s="128">
        <f t="shared" si="18492"/>
        <v>0</v>
      </c>
      <c r="AL947" s="127">
        <f t="shared" si="18492"/>
        <v>0</v>
      </c>
      <c r="AM947" s="180">
        <f t="shared" si="18492"/>
        <v>0</v>
      </c>
      <c r="AN947" s="126">
        <f t="shared" si="18492"/>
        <v>0</v>
      </c>
      <c r="AO947" s="128">
        <f t="shared" si="18492"/>
        <v>0</v>
      </c>
      <c r="AP947" s="127">
        <f t="shared" si="18492"/>
        <v>0</v>
      </c>
      <c r="AQ947" s="126">
        <f t="shared" si="18492"/>
        <v>0</v>
      </c>
      <c r="AR947" s="179">
        <f t="shared" si="18492"/>
        <v>0</v>
      </c>
      <c r="AS947" s="181">
        <f t="shared" si="18492"/>
        <v>0</v>
      </c>
      <c r="AT947" s="126">
        <f t="shared" si="18492"/>
        <v>0</v>
      </c>
      <c r="AU947" s="128">
        <f t="shared" si="18492"/>
        <v>0</v>
      </c>
      <c r="AV947" s="127">
        <f t="shared" ref="AP947:BE949" si="18493">SUMIF($A$9:$A$32,$AE947,R$939:R$962)</f>
        <v>0</v>
      </c>
      <c r="AW947" s="180">
        <f t="shared" si="18493"/>
        <v>0</v>
      </c>
      <c r="AX947" s="126">
        <f t="shared" si="18493"/>
        <v>0</v>
      </c>
      <c r="AY947" s="128">
        <f t="shared" si="18493"/>
        <v>0</v>
      </c>
      <c r="AZ947" s="127">
        <f t="shared" si="18493"/>
        <v>0</v>
      </c>
      <c r="BA947" s="180">
        <f t="shared" si="18493"/>
        <v>0</v>
      </c>
      <c r="BB947" s="126">
        <f t="shared" si="18493"/>
        <v>0</v>
      </c>
      <c r="BC947" s="128">
        <f t="shared" si="18493"/>
        <v>0</v>
      </c>
      <c r="BD947" s="184">
        <f t="shared" si="18493"/>
        <v>0</v>
      </c>
      <c r="BE947" s="185">
        <f t="shared" si="18493"/>
        <v>0</v>
      </c>
      <c r="BF947" s="170">
        <f>AF947+AH947+AJ947+AL947+AN947+AP947+AR947+AT947+AV947+AX947+AZ947+BB947+BD947</f>
        <v>0</v>
      </c>
      <c r="BG947" s="171">
        <f>AG947+AI947+AK947+AM947+AO947+AQ947+AS947+AU947+AW947+AY947+BA947+BC947+BE947</f>
        <v>0</v>
      </c>
      <c r="BI947" s="146" t="s">
        <v>24</v>
      </c>
      <c r="BJ947" s="129" t="e">
        <f>B947/B963</f>
        <v>#DIV/0!</v>
      </c>
      <c r="BK947" s="130" t="e">
        <f t="shared" ref="BK947" si="18494">C947/C963</f>
        <v>#DIV/0!</v>
      </c>
      <c r="BL947" s="131" t="e">
        <f t="shared" ref="BL947" si="18495">D947/D963</f>
        <v>#DIV/0!</v>
      </c>
      <c r="BM947" s="132" t="e">
        <f t="shared" ref="BM947" si="18496">E947/E963</f>
        <v>#DIV/0!</v>
      </c>
      <c r="BN947" s="129" t="e">
        <f t="shared" ref="BN947" si="18497">F947/F963</f>
        <v>#DIV/0!</v>
      </c>
      <c r="BO947" s="130" t="e">
        <f t="shared" ref="BO947" si="18498">G947/G963</f>
        <v>#DIV/0!</v>
      </c>
      <c r="BP947" s="131" t="e">
        <f t="shared" ref="BP947" si="18499">H947/H963</f>
        <v>#DIV/0!</v>
      </c>
      <c r="BQ947" s="132" t="e">
        <f t="shared" ref="BQ947" si="18500">I947/I963</f>
        <v>#DIV/0!</v>
      </c>
      <c r="BR947" s="129" t="e">
        <f t="shared" ref="BR947" si="18501">J947/J963</f>
        <v>#DIV/0!</v>
      </c>
      <c r="BS947" s="130" t="e">
        <f t="shared" ref="BS947" si="18502">K947/K963</f>
        <v>#DIV/0!</v>
      </c>
      <c r="BT947" s="131" t="e">
        <f t="shared" ref="BT947" si="18503">L947/L963</f>
        <v>#DIV/0!</v>
      </c>
      <c r="BU947" s="129" t="e">
        <f t="shared" ref="BU947" si="18504">M947/M963</f>
        <v>#DIV/0!</v>
      </c>
      <c r="BV947" s="133" t="e">
        <f t="shared" ref="BV947" si="18505">N947/N963</f>
        <v>#DIV/0!</v>
      </c>
      <c r="BW947" s="134" t="e">
        <f t="shared" ref="BW947" si="18506">O947/O963</f>
        <v>#DIV/0!</v>
      </c>
      <c r="BX947" s="129" t="e">
        <f t="shared" ref="BX947" si="18507">P947/P963</f>
        <v>#DIV/0!</v>
      </c>
      <c r="BY947" s="130" t="e">
        <f t="shared" ref="BY947" si="18508">Q947/Q963</f>
        <v>#DIV/0!</v>
      </c>
      <c r="BZ947" s="131" t="e">
        <f t="shared" ref="BZ947" si="18509">R947/R963</f>
        <v>#DIV/0!</v>
      </c>
      <c r="CA947" s="132" t="e">
        <f t="shared" ref="CA947" si="18510">S947/S963</f>
        <v>#DIV/0!</v>
      </c>
      <c r="CB947" s="129" t="e">
        <f t="shared" ref="CB947" si="18511">T947/T963</f>
        <v>#DIV/0!</v>
      </c>
      <c r="CC947" s="130" t="e">
        <f t="shared" ref="CC947" si="18512">U947/U963</f>
        <v>#DIV/0!</v>
      </c>
      <c r="CD947" s="131" t="e">
        <f t="shared" ref="CD947" si="18513">V947/V963</f>
        <v>#DIV/0!</v>
      </c>
      <c r="CE947" s="132" t="e">
        <f t="shared" ref="CE947" si="18514">W947/W963</f>
        <v>#DIV/0!</v>
      </c>
      <c r="CF947" s="129" t="e">
        <f t="shared" ref="CF947" si="18515">X947/X963</f>
        <v>#DIV/0!</v>
      </c>
      <c r="CG947" s="130" t="e">
        <f t="shared" ref="CG947" si="18516">Y947/Y963</f>
        <v>#DIV/0!</v>
      </c>
      <c r="CH947" s="131" t="e">
        <f t="shared" ref="CH947" si="18517">Z947/Z963</f>
        <v>#DIV/0!</v>
      </c>
      <c r="CI947" s="129" t="e">
        <f t="shared" ref="CI947" si="18518">AA947/AA963</f>
        <v>#DIV/0!</v>
      </c>
      <c r="CJ947" s="135" t="e">
        <f t="shared" ref="CJ947" si="18519">AB947/AB963</f>
        <v>#DIV/0!</v>
      </c>
      <c r="CK947" s="136" t="e">
        <f t="shared" ref="CK947" si="18520">AC947/AC963</f>
        <v>#DIV/0!</v>
      </c>
    </row>
    <row r="948" spans="1:89" hidden="1" x14ac:dyDescent="0.2">
      <c r="A948" s="137" t="s">
        <v>25</v>
      </c>
      <c r="B948" s="206"/>
      <c r="C948" s="190"/>
      <c r="D948" s="191"/>
      <c r="E948" s="192"/>
      <c r="F948" s="189"/>
      <c r="G948" s="193"/>
      <c r="H948" s="191"/>
      <c r="I948" s="192"/>
      <c r="J948" s="189"/>
      <c r="K948" s="190"/>
      <c r="L948" s="191"/>
      <c r="M948" s="189"/>
      <c r="N948" s="194"/>
      <c r="O948" s="207"/>
      <c r="P948" s="189"/>
      <c r="Q948" s="190"/>
      <c r="R948" s="191"/>
      <c r="S948" s="192"/>
      <c r="T948" s="198"/>
      <c r="U948" s="189"/>
      <c r="V948" s="191"/>
      <c r="W948" s="208"/>
      <c r="X948" s="189"/>
      <c r="Y948" s="193"/>
      <c r="Z948" s="191"/>
      <c r="AA948" s="189"/>
      <c r="AB948" s="172">
        <f t="shared" si="18300"/>
        <v>0</v>
      </c>
      <c r="AC948" s="173">
        <f t="shared" si="18301"/>
        <v>0</v>
      </c>
      <c r="AE948" s="277" t="str">
        <f>$AE$18</f>
        <v>18:00 - 18:59</v>
      </c>
      <c r="AF948" s="126">
        <f t="shared" si="18492"/>
        <v>0</v>
      </c>
      <c r="AG948" s="190">
        <f t="shared" si="18492"/>
        <v>0</v>
      </c>
      <c r="AH948" s="191">
        <f t="shared" si="18492"/>
        <v>0</v>
      </c>
      <c r="AI948" s="192">
        <f t="shared" si="18492"/>
        <v>0</v>
      </c>
      <c r="AJ948" s="278">
        <f t="shared" si="18492"/>
        <v>0</v>
      </c>
      <c r="AK948" s="193">
        <f t="shared" si="18492"/>
        <v>0</v>
      </c>
      <c r="AL948" s="191">
        <f t="shared" si="18492"/>
        <v>0</v>
      </c>
      <c r="AM948" s="192">
        <f t="shared" si="18492"/>
        <v>0</v>
      </c>
      <c r="AN948" s="278">
        <f t="shared" si="18492"/>
        <v>0</v>
      </c>
      <c r="AO948" s="193">
        <f t="shared" si="18492"/>
        <v>0</v>
      </c>
      <c r="AP948" s="191">
        <f t="shared" si="18493"/>
        <v>0</v>
      </c>
      <c r="AQ948" s="278">
        <f t="shared" si="18493"/>
        <v>0</v>
      </c>
      <c r="AR948" s="194">
        <f t="shared" si="18493"/>
        <v>0</v>
      </c>
      <c r="AS948" s="195">
        <f t="shared" si="18493"/>
        <v>0</v>
      </c>
      <c r="AT948" s="278">
        <f t="shared" si="18493"/>
        <v>0</v>
      </c>
      <c r="AU948" s="193">
        <f t="shared" si="18493"/>
        <v>0</v>
      </c>
      <c r="AV948" s="191">
        <f t="shared" si="18493"/>
        <v>0</v>
      </c>
      <c r="AW948" s="192">
        <f t="shared" si="18493"/>
        <v>0</v>
      </c>
      <c r="AX948" s="278">
        <f t="shared" si="18493"/>
        <v>0</v>
      </c>
      <c r="AY948" s="193">
        <f t="shared" si="18493"/>
        <v>0</v>
      </c>
      <c r="AZ948" s="191">
        <f t="shared" si="18493"/>
        <v>0</v>
      </c>
      <c r="BA948" s="192">
        <f t="shared" si="18493"/>
        <v>0</v>
      </c>
      <c r="BB948" s="278">
        <f t="shared" si="18493"/>
        <v>0</v>
      </c>
      <c r="BC948" s="193">
        <f t="shared" si="18493"/>
        <v>0</v>
      </c>
      <c r="BD948" s="191">
        <f t="shared" si="18493"/>
        <v>0</v>
      </c>
      <c r="BE948" s="278">
        <f t="shared" si="18493"/>
        <v>0</v>
      </c>
      <c r="BF948" s="172">
        <f>SUM(AF948,AH948,AJ948,AL948,AN948,AP948,AR948,AT948,AV948,AX948,AZ948,BB948,BD948)</f>
        <v>0</v>
      </c>
      <c r="BG948" s="173">
        <f>SUM(AG948,AI948,AK948,AM948,AO948,AQ948,AS948,AU948,AW948,AY948,BA948,BC948,BE948)</f>
        <v>0</v>
      </c>
      <c r="BI948" s="137" t="s">
        <v>25</v>
      </c>
      <c r="BJ948" s="129" t="e">
        <f>B948/B963</f>
        <v>#DIV/0!</v>
      </c>
      <c r="BK948" s="130" t="e">
        <f t="shared" ref="BK948" si="18521">C948/C963</f>
        <v>#DIV/0!</v>
      </c>
      <c r="BL948" s="131" t="e">
        <f t="shared" ref="BL948" si="18522">D948/D963</f>
        <v>#DIV/0!</v>
      </c>
      <c r="BM948" s="132" t="e">
        <f t="shared" ref="BM948" si="18523">E948/E963</f>
        <v>#DIV/0!</v>
      </c>
      <c r="BN948" s="129" t="e">
        <f t="shared" ref="BN948" si="18524">F948/F963</f>
        <v>#DIV/0!</v>
      </c>
      <c r="BO948" s="130" t="e">
        <f t="shared" ref="BO948" si="18525">G948/G963</f>
        <v>#DIV/0!</v>
      </c>
      <c r="BP948" s="131" t="e">
        <f t="shared" ref="BP948" si="18526">H948/H963</f>
        <v>#DIV/0!</v>
      </c>
      <c r="BQ948" s="132" t="e">
        <f t="shared" ref="BQ948" si="18527">I948/I963</f>
        <v>#DIV/0!</v>
      </c>
      <c r="BR948" s="129" t="e">
        <f t="shared" ref="BR948" si="18528">J948/J963</f>
        <v>#DIV/0!</v>
      </c>
      <c r="BS948" s="130" t="e">
        <f t="shared" ref="BS948" si="18529">K948/K963</f>
        <v>#DIV/0!</v>
      </c>
      <c r="BT948" s="131" t="e">
        <f t="shared" ref="BT948" si="18530">L948/L963</f>
        <v>#DIV/0!</v>
      </c>
      <c r="BU948" s="129" t="e">
        <f t="shared" ref="BU948" si="18531">M948/M963</f>
        <v>#DIV/0!</v>
      </c>
      <c r="BV948" s="133" t="e">
        <f t="shared" ref="BV948" si="18532">N948/N963</f>
        <v>#DIV/0!</v>
      </c>
      <c r="BW948" s="134" t="e">
        <f t="shared" ref="BW948" si="18533">O948/O963</f>
        <v>#DIV/0!</v>
      </c>
      <c r="BX948" s="129" t="e">
        <f t="shared" ref="BX948" si="18534">P948/P963</f>
        <v>#DIV/0!</v>
      </c>
      <c r="BY948" s="130" t="e">
        <f t="shared" ref="BY948" si="18535">Q948/Q963</f>
        <v>#DIV/0!</v>
      </c>
      <c r="BZ948" s="131" t="e">
        <f t="shared" ref="BZ948" si="18536">R948/R963</f>
        <v>#DIV/0!</v>
      </c>
      <c r="CA948" s="132" t="e">
        <f t="shared" ref="CA948" si="18537">S948/S963</f>
        <v>#DIV/0!</v>
      </c>
      <c r="CB948" s="129" t="e">
        <f t="shared" ref="CB948" si="18538">T948/T963</f>
        <v>#DIV/0!</v>
      </c>
      <c r="CC948" s="130" t="e">
        <f t="shared" ref="CC948" si="18539">U948/U963</f>
        <v>#DIV/0!</v>
      </c>
      <c r="CD948" s="131" t="e">
        <f t="shared" ref="CD948" si="18540">V948/V963</f>
        <v>#DIV/0!</v>
      </c>
      <c r="CE948" s="132" t="e">
        <f t="shared" ref="CE948" si="18541">W948/W963</f>
        <v>#DIV/0!</v>
      </c>
      <c r="CF948" s="129" t="e">
        <f t="shared" ref="CF948" si="18542">X948/X963</f>
        <v>#DIV/0!</v>
      </c>
      <c r="CG948" s="130" t="e">
        <f t="shared" ref="CG948" si="18543">Y948/Y963</f>
        <v>#DIV/0!</v>
      </c>
      <c r="CH948" s="131" t="e">
        <f t="shared" ref="CH948" si="18544">Z948/Z963</f>
        <v>#DIV/0!</v>
      </c>
      <c r="CI948" s="129" t="e">
        <f t="shared" ref="CI948" si="18545">AA948/AA963</f>
        <v>#DIV/0!</v>
      </c>
      <c r="CJ948" s="135" t="e">
        <f t="shared" ref="CJ948" si="18546">AB948/AB963</f>
        <v>#DIV/0!</v>
      </c>
      <c r="CK948" s="136" t="e">
        <f t="shared" ref="CK948" si="18547">AC948/AC963</f>
        <v>#DIV/0!</v>
      </c>
    </row>
    <row r="949" spans="1:89" ht="13.5" hidden="1" thickBot="1" x14ac:dyDescent="0.25">
      <c r="A949" s="146" t="s">
        <v>26</v>
      </c>
      <c r="B949" s="203"/>
      <c r="C949" s="197"/>
      <c r="D949" s="198"/>
      <c r="E949" s="199"/>
      <c r="F949" s="196"/>
      <c r="G949" s="200"/>
      <c r="H949" s="198"/>
      <c r="I949" s="199"/>
      <c r="J949" s="196"/>
      <c r="K949" s="197"/>
      <c r="L949" s="198"/>
      <c r="M949" s="196"/>
      <c r="N949" s="201"/>
      <c r="O949" s="204"/>
      <c r="P949" s="196"/>
      <c r="Q949" s="197"/>
      <c r="R949" s="198"/>
      <c r="S949" s="199"/>
      <c r="T949" s="196"/>
      <c r="U949" s="200"/>
      <c r="V949" s="198"/>
      <c r="W949" s="205"/>
      <c r="X949" s="196"/>
      <c r="Y949" s="200"/>
      <c r="Z949" s="198"/>
      <c r="AA949" s="196"/>
      <c r="AB949" s="172">
        <f t="shared" si="18300"/>
        <v>0</v>
      </c>
      <c r="AC949" s="173">
        <f t="shared" si="18301"/>
        <v>0</v>
      </c>
      <c r="AE949" s="275">
        <f>$AE$19</f>
        <v>0</v>
      </c>
      <c r="AF949" s="126">
        <f t="shared" si="18492"/>
        <v>0</v>
      </c>
      <c r="AG949" s="197">
        <f t="shared" si="18492"/>
        <v>0</v>
      </c>
      <c r="AH949" s="198">
        <f t="shared" si="18492"/>
        <v>0</v>
      </c>
      <c r="AI949" s="199">
        <f t="shared" si="18492"/>
        <v>0</v>
      </c>
      <c r="AJ949" s="196">
        <f t="shared" si="18492"/>
        <v>0</v>
      </c>
      <c r="AK949" s="200">
        <f t="shared" si="18492"/>
        <v>0</v>
      </c>
      <c r="AL949" s="198">
        <f t="shared" si="18492"/>
        <v>0</v>
      </c>
      <c r="AM949" s="199">
        <f t="shared" si="18492"/>
        <v>0</v>
      </c>
      <c r="AN949" s="196">
        <f t="shared" si="18492"/>
        <v>0</v>
      </c>
      <c r="AO949" s="200">
        <f t="shared" si="18492"/>
        <v>0</v>
      </c>
      <c r="AP949" s="198">
        <f t="shared" si="18493"/>
        <v>0</v>
      </c>
      <c r="AQ949" s="196">
        <f t="shared" si="18493"/>
        <v>0</v>
      </c>
      <c r="AR949" s="201">
        <f t="shared" si="18493"/>
        <v>0</v>
      </c>
      <c r="AS949" s="202">
        <f t="shared" si="18493"/>
        <v>0</v>
      </c>
      <c r="AT949" s="196">
        <f t="shared" si="18493"/>
        <v>0</v>
      </c>
      <c r="AU949" s="200">
        <f t="shared" si="18493"/>
        <v>0</v>
      </c>
      <c r="AV949" s="198">
        <f t="shared" si="18493"/>
        <v>0</v>
      </c>
      <c r="AW949" s="199">
        <f t="shared" si="18493"/>
        <v>0</v>
      </c>
      <c r="AX949" s="196">
        <f t="shared" si="18493"/>
        <v>0</v>
      </c>
      <c r="AY949" s="200">
        <f t="shared" si="18493"/>
        <v>0</v>
      </c>
      <c r="AZ949" s="198">
        <f t="shared" si="18493"/>
        <v>0</v>
      </c>
      <c r="BA949" s="199">
        <f t="shared" si="18493"/>
        <v>0</v>
      </c>
      <c r="BB949" s="196">
        <f t="shared" si="18493"/>
        <v>0</v>
      </c>
      <c r="BC949" s="200">
        <f t="shared" si="18493"/>
        <v>0</v>
      </c>
      <c r="BD949" s="198">
        <f t="shared" si="18493"/>
        <v>0</v>
      </c>
      <c r="BE949" s="196">
        <f t="shared" si="18493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 t="e">
        <f>B949/B963</f>
        <v>#DIV/0!</v>
      </c>
      <c r="BK949" s="130" t="e">
        <f t="shared" ref="BK949" si="18548">C949/C963</f>
        <v>#DIV/0!</v>
      </c>
      <c r="BL949" s="131" t="e">
        <f t="shared" ref="BL949" si="18549">D949/D963</f>
        <v>#DIV/0!</v>
      </c>
      <c r="BM949" s="132" t="e">
        <f t="shared" ref="BM949" si="18550">E949/E963</f>
        <v>#DIV/0!</v>
      </c>
      <c r="BN949" s="129" t="e">
        <f t="shared" ref="BN949" si="18551">F949/F963</f>
        <v>#DIV/0!</v>
      </c>
      <c r="BO949" s="130" t="e">
        <f t="shared" ref="BO949" si="18552">G949/G963</f>
        <v>#DIV/0!</v>
      </c>
      <c r="BP949" s="131" t="e">
        <f t="shared" ref="BP949" si="18553">H949/H963</f>
        <v>#DIV/0!</v>
      </c>
      <c r="BQ949" s="132" t="e">
        <f t="shared" ref="BQ949" si="18554">I949/I963</f>
        <v>#DIV/0!</v>
      </c>
      <c r="BR949" s="129" t="e">
        <f t="shared" ref="BR949" si="18555">J949/J963</f>
        <v>#DIV/0!</v>
      </c>
      <c r="BS949" s="130" t="e">
        <f t="shared" ref="BS949" si="18556">K949/K963</f>
        <v>#DIV/0!</v>
      </c>
      <c r="BT949" s="131" t="e">
        <f t="shared" ref="BT949" si="18557">L949/L963</f>
        <v>#DIV/0!</v>
      </c>
      <c r="BU949" s="129" t="e">
        <f t="shared" ref="BU949" si="18558">M949/M963</f>
        <v>#DIV/0!</v>
      </c>
      <c r="BV949" s="133" t="e">
        <f t="shared" ref="BV949" si="18559">N949/N963</f>
        <v>#DIV/0!</v>
      </c>
      <c r="BW949" s="134" t="e">
        <f t="shared" ref="BW949" si="18560">O949/O963</f>
        <v>#DIV/0!</v>
      </c>
      <c r="BX949" s="129" t="e">
        <f t="shared" ref="BX949" si="18561">P949/P963</f>
        <v>#DIV/0!</v>
      </c>
      <c r="BY949" s="130" t="e">
        <f t="shared" ref="BY949" si="18562">Q949/Q963</f>
        <v>#DIV/0!</v>
      </c>
      <c r="BZ949" s="131" t="e">
        <f t="shared" ref="BZ949" si="18563">R949/R963</f>
        <v>#DIV/0!</v>
      </c>
      <c r="CA949" s="132" t="e">
        <f t="shared" ref="CA949" si="18564">S949/S963</f>
        <v>#DIV/0!</v>
      </c>
      <c r="CB949" s="129" t="e">
        <f t="shared" ref="CB949" si="18565">T949/T963</f>
        <v>#DIV/0!</v>
      </c>
      <c r="CC949" s="130" t="e">
        <f t="shared" ref="CC949" si="18566">U949/U963</f>
        <v>#DIV/0!</v>
      </c>
      <c r="CD949" s="131" t="e">
        <f t="shared" ref="CD949" si="18567">V949/V963</f>
        <v>#DIV/0!</v>
      </c>
      <c r="CE949" s="132" t="e">
        <f t="shared" ref="CE949" si="18568">W949/W963</f>
        <v>#DIV/0!</v>
      </c>
      <c r="CF949" s="129" t="e">
        <f t="shared" ref="CF949" si="18569">X949/X963</f>
        <v>#DIV/0!</v>
      </c>
      <c r="CG949" s="130" t="e">
        <f t="shared" ref="CG949" si="18570">Y949/Y963</f>
        <v>#DIV/0!</v>
      </c>
      <c r="CH949" s="131" t="e">
        <f t="shared" ref="CH949" si="18571">Z949/Z963</f>
        <v>#DIV/0!</v>
      </c>
      <c r="CI949" s="129" t="e">
        <f t="shared" ref="CI949" si="18572">AA949/AA963</f>
        <v>#DIV/0!</v>
      </c>
      <c r="CJ949" s="135" t="e">
        <f t="shared" ref="CJ949" si="18573">AB949/AB963</f>
        <v>#DIV/0!</v>
      </c>
      <c r="CK949" s="136" t="e">
        <f t="shared" ref="CK949" si="18574">AC949/AC963</f>
        <v>#DIV/0!</v>
      </c>
    </row>
    <row r="950" spans="1:89" ht="14.25" hidden="1" thickTop="1" thickBot="1" x14ac:dyDescent="0.25">
      <c r="A950" s="137" t="s">
        <v>27</v>
      </c>
      <c r="B950" s="206"/>
      <c r="C950" s="190"/>
      <c r="D950" s="191"/>
      <c r="E950" s="192"/>
      <c r="F950" s="189"/>
      <c r="G950" s="193"/>
      <c r="H950" s="191"/>
      <c r="I950" s="192"/>
      <c r="J950" s="189"/>
      <c r="K950" s="190"/>
      <c r="L950" s="191"/>
      <c r="M950" s="189"/>
      <c r="N950" s="194"/>
      <c r="O950" s="207"/>
      <c r="P950" s="189"/>
      <c r="Q950" s="190"/>
      <c r="R950" s="191"/>
      <c r="S950" s="192"/>
      <c r="T950" s="189"/>
      <c r="U950" s="193"/>
      <c r="V950" s="191"/>
      <c r="W950" s="208"/>
      <c r="X950" s="189"/>
      <c r="Y950" s="193"/>
      <c r="Z950" s="191"/>
      <c r="AA950" s="189"/>
      <c r="AB950" s="172">
        <f t="shared" si="18300"/>
        <v>0</v>
      </c>
      <c r="AC950" s="173">
        <f t="shared" si="18301"/>
        <v>0</v>
      </c>
      <c r="AE950" s="269" t="s">
        <v>13</v>
      </c>
      <c r="AF950" s="20">
        <f t="shared" ref="AF950:BG950" si="18575">SUM(AF947:AF949)</f>
        <v>0</v>
      </c>
      <c r="AG950" s="21">
        <f t="shared" si="18575"/>
        <v>0</v>
      </c>
      <c r="AH950" s="20">
        <f t="shared" si="18575"/>
        <v>0</v>
      </c>
      <c r="AI950" s="21">
        <f t="shared" si="18575"/>
        <v>0</v>
      </c>
      <c r="AJ950" s="20">
        <f t="shared" si="18575"/>
        <v>0</v>
      </c>
      <c r="AK950" s="21">
        <f t="shared" si="18575"/>
        <v>0</v>
      </c>
      <c r="AL950" s="20">
        <f t="shared" si="18575"/>
        <v>0</v>
      </c>
      <c r="AM950" s="21">
        <f t="shared" si="18575"/>
        <v>0</v>
      </c>
      <c r="AN950" s="20">
        <f t="shared" si="18575"/>
        <v>0</v>
      </c>
      <c r="AO950" s="21">
        <f t="shared" si="18575"/>
        <v>0</v>
      </c>
      <c r="AP950" s="20">
        <f t="shared" si="18575"/>
        <v>0</v>
      </c>
      <c r="AQ950" s="21">
        <f t="shared" si="18575"/>
        <v>0</v>
      </c>
      <c r="AR950" s="20">
        <f t="shared" si="18575"/>
        <v>0</v>
      </c>
      <c r="AS950" s="21">
        <f t="shared" si="18575"/>
        <v>0</v>
      </c>
      <c r="AT950" s="20">
        <f t="shared" si="18575"/>
        <v>0</v>
      </c>
      <c r="AU950" s="21">
        <f t="shared" si="18575"/>
        <v>0</v>
      </c>
      <c r="AV950" s="20">
        <f t="shared" si="18575"/>
        <v>0</v>
      </c>
      <c r="AW950" s="21">
        <f t="shared" si="18575"/>
        <v>0</v>
      </c>
      <c r="AX950" s="20">
        <f t="shared" si="18575"/>
        <v>0</v>
      </c>
      <c r="AY950" s="21">
        <f t="shared" si="18575"/>
        <v>0</v>
      </c>
      <c r="AZ950" s="20">
        <f t="shared" si="18575"/>
        <v>0</v>
      </c>
      <c r="BA950" s="21">
        <f t="shared" si="18575"/>
        <v>0</v>
      </c>
      <c r="BB950" s="20">
        <f t="shared" si="18575"/>
        <v>0</v>
      </c>
      <c r="BC950" s="21">
        <f t="shared" si="18575"/>
        <v>0</v>
      </c>
      <c r="BD950" s="20">
        <f t="shared" si="18575"/>
        <v>0</v>
      </c>
      <c r="BE950" s="21">
        <f t="shared" si="18575"/>
        <v>0</v>
      </c>
      <c r="BF950" s="174">
        <f t="shared" si="18575"/>
        <v>0</v>
      </c>
      <c r="BG950" s="175">
        <f t="shared" si="18575"/>
        <v>0</v>
      </c>
      <c r="BI950" s="137" t="s">
        <v>27</v>
      </c>
      <c r="BJ950" s="129" t="e">
        <f>B950/B963</f>
        <v>#DIV/0!</v>
      </c>
      <c r="BK950" s="130" t="e">
        <f t="shared" ref="BK950" si="18576">C950/C963</f>
        <v>#DIV/0!</v>
      </c>
      <c r="BL950" s="131" t="e">
        <f t="shared" ref="BL950" si="18577">D950/D963</f>
        <v>#DIV/0!</v>
      </c>
      <c r="BM950" s="132" t="e">
        <f t="shared" ref="BM950" si="18578">E950/E963</f>
        <v>#DIV/0!</v>
      </c>
      <c r="BN950" s="129" t="e">
        <f t="shared" ref="BN950" si="18579">F950/F963</f>
        <v>#DIV/0!</v>
      </c>
      <c r="BO950" s="130" t="e">
        <f t="shared" ref="BO950" si="18580">G950/G963</f>
        <v>#DIV/0!</v>
      </c>
      <c r="BP950" s="131" t="e">
        <f t="shared" ref="BP950" si="18581">H950/H963</f>
        <v>#DIV/0!</v>
      </c>
      <c r="BQ950" s="132" t="e">
        <f t="shared" ref="BQ950" si="18582">I950/I963</f>
        <v>#DIV/0!</v>
      </c>
      <c r="BR950" s="129" t="e">
        <f t="shared" ref="BR950" si="18583">J950/J963</f>
        <v>#DIV/0!</v>
      </c>
      <c r="BS950" s="130" t="e">
        <f t="shared" ref="BS950" si="18584">K950/K963</f>
        <v>#DIV/0!</v>
      </c>
      <c r="BT950" s="131" t="e">
        <f t="shared" ref="BT950" si="18585">L950/L963</f>
        <v>#DIV/0!</v>
      </c>
      <c r="BU950" s="129" t="e">
        <f t="shared" ref="BU950" si="18586">M950/M963</f>
        <v>#DIV/0!</v>
      </c>
      <c r="BV950" s="133" t="e">
        <f t="shared" ref="BV950" si="18587">N950/N963</f>
        <v>#DIV/0!</v>
      </c>
      <c r="BW950" s="134" t="e">
        <f t="shared" ref="BW950" si="18588">O950/O963</f>
        <v>#DIV/0!</v>
      </c>
      <c r="BX950" s="129" t="e">
        <f t="shared" ref="BX950" si="18589">P950/P963</f>
        <v>#DIV/0!</v>
      </c>
      <c r="BY950" s="130" t="e">
        <f t="shared" ref="BY950" si="18590">Q950/Q963</f>
        <v>#DIV/0!</v>
      </c>
      <c r="BZ950" s="131" t="e">
        <f t="shared" ref="BZ950" si="18591">R950/R963</f>
        <v>#DIV/0!</v>
      </c>
      <c r="CA950" s="132" t="e">
        <f t="shared" ref="CA950" si="18592">S950/S963</f>
        <v>#DIV/0!</v>
      </c>
      <c r="CB950" s="129" t="e">
        <f t="shared" ref="CB950" si="18593">T950/T963</f>
        <v>#DIV/0!</v>
      </c>
      <c r="CC950" s="130" t="e">
        <f t="shared" ref="CC950" si="18594">U950/U963</f>
        <v>#DIV/0!</v>
      </c>
      <c r="CD950" s="131" t="e">
        <f t="shared" ref="CD950" si="18595">V950/V963</f>
        <v>#DIV/0!</v>
      </c>
      <c r="CE950" s="132" t="e">
        <f t="shared" ref="CE950" si="18596">W950/W963</f>
        <v>#DIV/0!</v>
      </c>
      <c r="CF950" s="129" t="e">
        <f t="shared" ref="CF950" si="18597">X950/X963</f>
        <v>#DIV/0!</v>
      </c>
      <c r="CG950" s="130" t="e">
        <f t="shared" ref="CG950" si="18598">Y950/Y963</f>
        <v>#DIV/0!</v>
      </c>
      <c r="CH950" s="131" t="e">
        <f t="shared" ref="CH950" si="18599">Z950/Z963</f>
        <v>#DIV/0!</v>
      </c>
      <c r="CI950" s="129" t="e">
        <f t="shared" ref="CI950" si="18600">AA950/AA963</f>
        <v>#DIV/0!</v>
      </c>
      <c r="CJ950" s="135" t="e">
        <f t="shared" ref="CJ950" si="18601">AB950/AB963</f>
        <v>#DIV/0!</v>
      </c>
      <c r="CK950" s="136" t="e">
        <f t="shared" ref="CK950" si="18602">AC950/AC963</f>
        <v>#DIV/0!</v>
      </c>
    </row>
    <row r="951" spans="1:89" ht="13.5" hidden="1" thickTop="1" x14ac:dyDescent="0.2">
      <c r="A951" s="146" t="s">
        <v>28</v>
      </c>
      <c r="B951" s="203"/>
      <c r="C951" s="197"/>
      <c r="D951" s="198"/>
      <c r="E951" s="199"/>
      <c r="F951" s="196"/>
      <c r="G951" s="200"/>
      <c r="H951" s="198"/>
      <c r="I951" s="199"/>
      <c r="J951" s="196"/>
      <c r="K951" s="197"/>
      <c r="L951" s="198"/>
      <c r="M951" s="196"/>
      <c r="N951" s="201"/>
      <c r="O951" s="204"/>
      <c r="P951" s="196"/>
      <c r="Q951" s="197"/>
      <c r="R951" s="198"/>
      <c r="S951" s="199"/>
      <c r="T951" s="196"/>
      <c r="U951" s="200"/>
      <c r="V951" s="198"/>
      <c r="W951" s="205"/>
      <c r="X951" s="196"/>
      <c r="Y951" s="200"/>
      <c r="Z951" s="198"/>
      <c r="AA951" s="196"/>
      <c r="AB951" s="172">
        <f t="shared" si="18300"/>
        <v>0</v>
      </c>
      <c r="AC951" s="173">
        <f t="shared" si="18301"/>
        <v>0</v>
      </c>
      <c r="BI951" s="146" t="s">
        <v>28</v>
      </c>
      <c r="BJ951" s="129" t="e">
        <f>B951/B963</f>
        <v>#DIV/0!</v>
      </c>
      <c r="BK951" s="130" t="e">
        <f t="shared" ref="BK951" si="18603">C951/C963</f>
        <v>#DIV/0!</v>
      </c>
      <c r="BL951" s="131" t="e">
        <f t="shared" ref="BL951" si="18604">D951/D963</f>
        <v>#DIV/0!</v>
      </c>
      <c r="BM951" s="132" t="e">
        <f t="shared" ref="BM951" si="18605">E951/E963</f>
        <v>#DIV/0!</v>
      </c>
      <c r="BN951" s="129" t="e">
        <f t="shared" ref="BN951" si="18606">F951/F963</f>
        <v>#DIV/0!</v>
      </c>
      <c r="BO951" s="130" t="e">
        <f t="shared" ref="BO951" si="18607">G951/G963</f>
        <v>#DIV/0!</v>
      </c>
      <c r="BP951" s="131" t="e">
        <f t="shared" ref="BP951" si="18608">H951/H963</f>
        <v>#DIV/0!</v>
      </c>
      <c r="BQ951" s="132" t="e">
        <f t="shared" ref="BQ951" si="18609">I951/I963</f>
        <v>#DIV/0!</v>
      </c>
      <c r="BR951" s="129" t="e">
        <f t="shared" ref="BR951" si="18610">J951/J963</f>
        <v>#DIV/0!</v>
      </c>
      <c r="BS951" s="130" t="e">
        <f t="shared" ref="BS951" si="18611">K951/K963</f>
        <v>#DIV/0!</v>
      </c>
      <c r="BT951" s="131" t="e">
        <f t="shared" ref="BT951" si="18612">L951/L963</f>
        <v>#DIV/0!</v>
      </c>
      <c r="BU951" s="129" t="e">
        <f t="shared" ref="BU951" si="18613">M951/M963</f>
        <v>#DIV/0!</v>
      </c>
      <c r="BV951" s="133" t="e">
        <f t="shared" ref="BV951" si="18614">N951/N963</f>
        <v>#DIV/0!</v>
      </c>
      <c r="BW951" s="134" t="e">
        <f t="shared" ref="BW951" si="18615">O951/O963</f>
        <v>#DIV/0!</v>
      </c>
      <c r="BX951" s="129" t="e">
        <f t="shared" ref="BX951" si="18616">P951/P963</f>
        <v>#DIV/0!</v>
      </c>
      <c r="BY951" s="130" t="e">
        <f t="shared" ref="BY951" si="18617">Q951/Q963</f>
        <v>#DIV/0!</v>
      </c>
      <c r="BZ951" s="131" t="e">
        <f t="shared" ref="BZ951" si="18618">R951/R963</f>
        <v>#DIV/0!</v>
      </c>
      <c r="CA951" s="132" t="e">
        <f t="shared" ref="CA951" si="18619">S951/S963</f>
        <v>#DIV/0!</v>
      </c>
      <c r="CB951" s="129" t="e">
        <f t="shared" ref="CB951" si="18620">T951/T963</f>
        <v>#DIV/0!</v>
      </c>
      <c r="CC951" s="130" t="e">
        <f t="shared" ref="CC951" si="18621">U951/U963</f>
        <v>#DIV/0!</v>
      </c>
      <c r="CD951" s="131" t="e">
        <f t="shared" ref="CD951" si="18622">V951/V963</f>
        <v>#DIV/0!</v>
      </c>
      <c r="CE951" s="132" t="e">
        <f t="shared" ref="CE951" si="18623">W951/W963</f>
        <v>#DIV/0!</v>
      </c>
      <c r="CF951" s="129" t="e">
        <f t="shared" ref="CF951" si="18624">X951/X963</f>
        <v>#DIV/0!</v>
      </c>
      <c r="CG951" s="130" t="e">
        <f t="shared" ref="CG951" si="18625">Y951/Y963</f>
        <v>#DIV/0!</v>
      </c>
      <c r="CH951" s="131" t="e">
        <f t="shared" ref="CH951" si="18626">Z951/Z963</f>
        <v>#DIV/0!</v>
      </c>
      <c r="CI951" s="129" t="e">
        <f t="shared" ref="CI951" si="18627">AA951/AA963</f>
        <v>#DIV/0!</v>
      </c>
      <c r="CJ951" s="135" t="e">
        <f t="shared" ref="CJ951" si="18628">AB951/AB963</f>
        <v>#DIV/0!</v>
      </c>
      <c r="CK951" s="136" t="e">
        <f t="shared" ref="CK951" si="18629">AC951/AC963</f>
        <v>#DIV/0!</v>
      </c>
    </row>
    <row r="952" spans="1:89" hidden="1" x14ac:dyDescent="0.2">
      <c r="A952" s="137" t="s">
        <v>29</v>
      </c>
      <c r="B952" s="206"/>
      <c r="C952" s="190"/>
      <c r="D952" s="191"/>
      <c r="E952" s="192"/>
      <c r="F952" s="189"/>
      <c r="G952" s="193"/>
      <c r="H952" s="191"/>
      <c r="I952" s="192"/>
      <c r="J952" s="189"/>
      <c r="K952" s="190"/>
      <c r="L952" s="191"/>
      <c r="M952" s="189"/>
      <c r="N952" s="194"/>
      <c r="O952" s="207"/>
      <c r="P952" s="189"/>
      <c r="Q952" s="190"/>
      <c r="R952" s="191"/>
      <c r="S952" s="192"/>
      <c r="T952" s="189"/>
      <c r="U952" s="193"/>
      <c r="V952" s="191"/>
      <c r="W952" s="208"/>
      <c r="X952" s="189"/>
      <c r="Y952" s="193"/>
      <c r="Z952" s="191"/>
      <c r="AA952" s="189"/>
      <c r="AB952" s="172">
        <f t="shared" si="18300"/>
        <v>0</v>
      </c>
      <c r="AC952" s="173">
        <f t="shared" si="18301"/>
        <v>0</v>
      </c>
      <c r="BI952" s="137" t="s">
        <v>29</v>
      </c>
      <c r="BJ952" s="129" t="e">
        <f>B952/B963</f>
        <v>#DIV/0!</v>
      </c>
      <c r="BK952" s="130" t="e">
        <f t="shared" ref="BK952" si="18630">C952/C963</f>
        <v>#DIV/0!</v>
      </c>
      <c r="BL952" s="131" t="e">
        <f t="shared" ref="BL952" si="18631">D952/D963</f>
        <v>#DIV/0!</v>
      </c>
      <c r="BM952" s="132" t="e">
        <f t="shared" ref="BM952" si="18632">E952/E963</f>
        <v>#DIV/0!</v>
      </c>
      <c r="BN952" s="129" t="e">
        <f t="shared" ref="BN952" si="18633">F952/F963</f>
        <v>#DIV/0!</v>
      </c>
      <c r="BO952" s="130" t="e">
        <f t="shared" ref="BO952" si="18634">G952/G963</f>
        <v>#DIV/0!</v>
      </c>
      <c r="BP952" s="131" t="e">
        <f t="shared" ref="BP952" si="18635">H952/H963</f>
        <v>#DIV/0!</v>
      </c>
      <c r="BQ952" s="132" t="e">
        <f t="shared" ref="BQ952" si="18636">I952/I963</f>
        <v>#DIV/0!</v>
      </c>
      <c r="BR952" s="129" t="e">
        <f t="shared" ref="BR952" si="18637">J952/J963</f>
        <v>#DIV/0!</v>
      </c>
      <c r="BS952" s="130" t="e">
        <f t="shared" ref="BS952" si="18638">K952/K963</f>
        <v>#DIV/0!</v>
      </c>
      <c r="BT952" s="131" t="e">
        <f t="shared" ref="BT952" si="18639">L952/L963</f>
        <v>#DIV/0!</v>
      </c>
      <c r="BU952" s="129" t="e">
        <f t="shared" ref="BU952" si="18640">M952/M963</f>
        <v>#DIV/0!</v>
      </c>
      <c r="BV952" s="133" t="e">
        <f t="shared" ref="BV952" si="18641">N952/N963</f>
        <v>#DIV/0!</v>
      </c>
      <c r="BW952" s="134" t="e">
        <f t="shared" ref="BW952" si="18642">O952/O963</f>
        <v>#DIV/0!</v>
      </c>
      <c r="BX952" s="129" t="e">
        <f t="shared" ref="BX952" si="18643">P952/P963</f>
        <v>#DIV/0!</v>
      </c>
      <c r="BY952" s="130" t="e">
        <f t="shared" ref="BY952" si="18644">Q952/Q963</f>
        <v>#DIV/0!</v>
      </c>
      <c r="BZ952" s="131" t="e">
        <f t="shared" ref="BZ952" si="18645">R952/R963</f>
        <v>#DIV/0!</v>
      </c>
      <c r="CA952" s="132" t="e">
        <f t="shared" ref="CA952" si="18646">S952/S963</f>
        <v>#DIV/0!</v>
      </c>
      <c r="CB952" s="129" t="e">
        <f t="shared" ref="CB952" si="18647">T952/T963</f>
        <v>#DIV/0!</v>
      </c>
      <c r="CC952" s="130" t="e">
        <f t="shared" ref="CC952" si="18648">U952/U963</f>
        <v>#DIV/0!</v>
      </c>
      <c r="CD952" s="131" t="e">
        <f t="shared" ref="CD952" si="18649">V952/V963</f>
        <v>#DIV/0!</v>
      </c>
      <c r="CE952" s="132" t="e">
        <f t="shared" ref="CE952" si="18650">W952/W963</f>
        <v>#DIV/0!</v>
      </c>
      <c r="CF952" s="129" t="e">
        <f t="shared" ref="CF952" si="18651">X952/X963</f>
        <v>#DIV/0!</v>
      </c>
      <c r="CG952" s="130" t="e">
        <f t="shared" ref="CG952" si="18652">Y952/Y963</f>
        <v>#DIV/0!</v>
      </c>
      <c r="CH952" s="131" t="e">
        <f t="shared" ref="CH952" si="18653">Z952/Z963</f>
        <v>#DIV/0!</v>
      </c>
      <c r="CI952" s="129" t="e">
        <f t="shared" ref="CI952" si="18654">AA952/AA963</f>
        <v>#DIV/0!</v>
      </c>
      <c r="CJ952" s="135" t="e">
        <f t="shared" ref="CJ952" si="18655">AB952/AB963</f>
        <v>#DIV/0!</v>
      </c>
      <c r="CK952" s="136" t="e">
        <f t="shared" ref="CK952" si="18656">AC952/AC963</f>
        <v>#DIV/0!</v>
      </c>
    </row>
    <row r="953" spans="1:89" hidden="1" x14ac:dyDescent="0.2">
      <c r="A953" s="146" t="s">
        <v>30</v>
      </c>
      <c r="B953" s="203"/>
      <c r="C953" s="197"/>
      <c r="D953" s="198"/>
      <c r="E953" s="199"/>
      <c r="F953" s="196"/>
      <c r="G953" s="200"/>
      <c r="H953" s="198"/>
      <c r="I953" s="199"/>
      <c r="J953" s="196"/>
      <c r="K953" s="197"/>
      <c r="L953" s="198"/>
      <c r="M953" s="196"/>
      <c r="N953" s="201"/>
      <c r="O953" s="204"/>
      <c r="P953" s="196"/>
      <c r="Q953" s="197"/>
      <c r="R953" s="198"/>
      <c r="S953" s="199"/>
      <c r="T953" s="196"/>
      <c r="U953" s="200"/>
      <c r="V953" s="198"/>
      <c r="W953" s="205"/>
      <c r="X953" s="196"/>
      <c r="Y953" s="200"/>
      <c r="Z953" s="198"/>
      <c r="AA953" s="196"/>
      <c r="AB953" s="172">
        <f t="shared" si="18300"/>
        <v>0</v>
      </c>
      <c r="AC953" s="173">
        <f t="shared" si="18301"/>
        <v>0</v>
      </c>
      <c r="BI953" s="146" t="s">
        <v>30</v>
      </c>
      <c r="BJ953" s="129" t="e">
        <f>B953/B963</f>
        <v>#DIV/0!</v>
      </c>
      <c r="BK953" s="130" t="e">
        <f t="shared" ref="BK953" si="18657">C953/C963</f>
        <v>#DIV/0!</v>
      </c>
      <c r="BL953" s="131" t="e">
        <f t="shared" ref="BL953" si="18658">D953/D963</f>
        <v>#DIV/0!</v>
      </c>
      <c r="BM953" s="132" t="e">
        <f t="shared" ref="BM953" si="18659">E953/E963</f>
        <v>#DIV/0!</v>
      </c>
      <c r="BN953" s="129" t="e">
        <f t="shared" ref="BN953" si="18660">F953/F963</f>
        <v>#DIV/0!</v>
      </c>
      <c r="BO953" s="130" t="e">
        <f t="shared" ref="BO953" si="18661">G953/G963</f>
        <v>#DIV/0!</v>
      </c>
      <c r="BP953" s="131" t="e">
        <f t="shared" ref="BP953" si="18662">H953/H963</f>
        <v>#DIV/0!</v>
      </c>
      <c r="BQ953" s="132" t="e">
        <f t="shared" ref="BQ953" si="18663">I953/I963</f>
        <v>#DIV/0!</v>
      </c>
      <c r="BR953" s="129" t="e">
        <f t="shared" ref="BR953" si="18664">J953/J963</f>
        <v>#DIV/0!</v>
      </c>
      <c r="BS953" s="130" t="e">
        <f t="shared" ref="BS953" si="18665">K953/K963</f>
        <v>#DIV/0!</v>
      </c>
      <c r="BT953" s="131" t="e">
        <f t="shared" ref="BT953" si="18666">L953/L963</f>
        <v>#DIV/0!</v>
      </c>
      <c r="BU953" s="129" t="e">
        <f t="shared" ref="BU953" si="18667">M953/M963</f>
        <v>#DIV/0!</v>
      </c>
      <c r="BV953" s="133" t="e">
        <f t="shared" ref="BV953" si="18668">N953/N963</f>
        <v>#DIV/0!</v>
      </c>
      <c r="BW953" s="134" t="e">
        <f t="shared" ref="BW953" si="18669">O953/O963</f>
        <v>#DIV/0!</v>
      </c>
      <c r="BX953" s="129" t="e">
        <f t="shared" ref="BX953" si="18670">P953/P963</f>
        <v>#DIV/0!</v>
      </c>
      <c r="BY953" s="130" t="e">
        <f t="shared" ref="BY953" si="18671">Q953/Q963</f>
        <v>#DIV/0!</v>
      </c>
      <c r="BZ953" s="131" t="e">
        <f t="shared" ref="BZ953" si="18672">R953/R963</f>
        <v>#DIV/0!</v>
      </c>
      <c r="CA953" s="132" t="e">
        <f t="shared" ref="CA953" si="18673">S953/S963</f>
        <v>#DIV/0!</v>
      </c>
      <c r="CB953" s="129" t="e">
        <f t="shared" ref="CB953" si="18674">T953/T963</f>
        <v>#DIV/0!</v>
      </c>
      <c r="CC953" s="130" t="e">
        <f t="shared" ref="CC953" si="18675">U953/U963</f>
        <v>#DIV/0!</v>
      </c>
      <c r="CD953" s="131" t="e">
        <f t="shared" ref="CD953" si="18676">V953/V963</f>
        <v>#DIV/0!</v>
      </c>
      <c r="CE953" s="132" t="e">
        <f t="shared" ref="CE953" si="18677">W953/W963</f>
        <v>#DIV/0!</v>
      </c>
      <c r="CF953" s="129" t="e">
        <f t="shared" ref="CF953" si="18678">X953/X963</f>
        <v>#DIV/0!</v>
      </c>
      <c r="CG953" s="130" t="e">
        <f t="shared" ref="CG953" si="18679">Y953/Y963</f>
        <v>#DIV/0!</v>
      </c>
      <c r="CH953" s="131" t="e">
        <f t="shared" ref="CH953" si="18680">Z953/Z963</f>
        <v>#DIV/0!</v>
      </c>
      <c r="CI953" s="129" t="e">
        <f t="shared" ref="CI953" si="18681">AA953/AA963</f>
        <v>#DIV/0!</v>
      </c>
      <c r="CJ953" s="135" t="e">
        <f t="shared" ref="CJ953" si="18682">AB953/AB963</f>
        <v>#DIV/0!</v>
      </c>
      <c r="CK953" s="136" t="e">
        <f t="shared" ref="CK953" si="18683">AC953/AC963</f>
        <v>#DIV/0!</v>
      </c>
    </row>
    <row r="954" spans="1:89" hidden="1" x14ac:dyDescent="0.2">
      <c r="A954" s="137" t="s">
        <v>31</v>
      </c>
      <c r="B954" s="206"/>
      <c r="C954" s="190"/>
      <c r="D954" s="191"/>
      <c r="E954" s="192"/>
      <c r="F954" s="189"/>
      <c r="G954" s="193"/>
      <c r="H954" s="191"/>
      <c r="I954" s="192"/>
      <c r="J954" s="189"/>
      <c r="K954" s="190"/>
      <c r="L954" s="191"/>
      <c r="M954" s="189"/>
      <c r="N954" s="194"/>
      <c r="O954" s="207"/>
      <c r="P954" s="189"/>
      <c r="Q954" s="190"/>
      <c r="R954" s="191"/>
      <c r="S954" s="192"/>
      <c r="T954" s="189"/>
      <c r="U954" s="193"/>
      <c r="V954" s="191"/>
      <c r="W954" s="208"/>
      <c r="X954" s="189"/>
      <c r="Y954" s="193"/>
      <c r="Z954" s="191"/>
      <c r="AA954" s="189"/>
      <c r="AB954" s="172">
        <f t="shared" si="18300"/>
        <v>0</v>
      </c>
      <c r="AC954" s="173">
        <f t="shared" si="18301"/>
        <v>0</v>
      </c>
      <c r="BI954" s="137" t="s">
        <v>31</v>
      </c>
      <c r="BJ954" s="129" t="e">
        <f>B954/B963</f>
        <v>#DIV/0!</v>
      </c>
      <c r="BK954" s="130" t="e">
        <f t="shared" ref="BK954" si="18684">C954/C963</f>
        <v>#DIV/0!</v>
      </c>
      <c r="BL954" s="131" t="e">
        <f t="shared" ref="BL954" si="18685">D954/D963</f>
        <v>#DIV/0!</v>
      </c>
      <c r="BM954" s="132" t="e">
        <f t="shared" ref="BM954" si="18686">E954/E963</f>
        <v>#DIV/0!</v>
      </c>
      <c r="BN954" s="129" t="e">
        <f t="shared" ref="BN954" si="18687">F954/F963</f>
        <v>#DIV/0!</v>
      </c>
      <c r="BO954" s="130" t="e">
        <f t="shared" ref="BO954" si="18688">G954/G963</f>
        <v>#DIV/0!</v>
      </c>
      <c r="BP954" s="131" t="e">
        <f t="shared" ref="BP954" si="18689">H954/H963</f>
        <v>#DIV/0!</v>
      </c>
      <c r="BQ954" s="132" t="e">
        <f t="shared" ref="BQ954" si="18690">I954/I963</f>
        <v>#DIV/0!</v>
      </c>
      <c r="BR954" s="129" t="e">
        <f t="shared" ref="BR954" si="18691">J954/J963</f>
        <v>#DIV/0!</v>
      </c>
      <c r="BS954" s="130" t="e">
        <f t="shared" ref="BS954" si="18692">K954/K963</f>
        <v>#DIV/0!</v>
      </c>
      <c r="BT954" s="131" t="e">
        <f t="shared" ref="BT954" si="18693">L954/L963</f>
        <v>#DIV/0!</v>
      </c>
      <c r="BU954" s="129" t="e">
        <f t="shared" ref="BU954" si="18694">M954/M963</f>
        <v>#DIV/0!</v>
      </c>
      <c r="BV954" s="133" t="e">
        <f t="shared" ref="BV954" si="18695">N954/N963</f>
        <v>#DIV/0!</v>
      </c>
      <c r="BW954" s="134" t="e">
        <f t="shared" ref="BW954" si="18696">O954/O963</f>
        <v>#DIV/0!</v>
      </c>
      <c r="BX954" s="129" t="e">
        <f t="shared" ref="BX954" si="18697">P954/P963</f>
        <v>#DIV/0!</v>
      </c>
      <c r="BY954" s="130" t="e">
        <f t="shared" ref="BY954" si="18698">Q954/Q963</f>
        <v>#DIV/0!</v>
      </c>
      <c r="BZ954" s="131" t="e">
        <f t="shared" ref="BZ954" si="18699">R954/R963</f>
        <v>#DIV/0!</v>
      </c>
      <c r="CA954" s="132" t="e">
        <f t="shared" ref="CA954" si="18700">S954/S963</f>
        <v>#DIV/0!</v>
      </c>
      <c r="CB954" s="129" t="e">
        <f t="shared" ref="CB954" si="18701">T954/T963</f>
        <v>#DIV/0!</v>
      </c>
      <c r="CC954" s="130" t="e">
        <f t="shared" ref="CC954" si="18702">U954/U963</f>
        <v>#DIV/0!</v>
      </c>
      <c r="CD954" s="131" t="e">
        <f t="shared" ref="CD954" si="18703">V954/V963</f>
        <v>#DIV/0!</v>
      </c>
      <c r="CE954" s="132" t="e">
        <f t="shared" ref="CE954" si="18704">W954/W963</f>
        <v>#DIV/0!</v>
      </c>
      <c r="CF954" s="129" t="e">
        <f t="shared" ref="CF954" si="18705">X954/X963</f>
        <v>#DIV/0!</v>
      </c>
      <c r="CG954" s="130" t="e">
        <f t="shared" ref="CG954" si="18706">Y954/Y963</f>
        <v>#DIV/0!</v>
      </c>
      <c r="CH954" s="131" t="e">
        <f t="shared" ref="CH954" si="18707">Z954/Z963</f>
        <v>#DIV/0!</v>
      </c>
      <c r="CI954" s="129" t="e">
        <f t="shared" ref="CI954" si="18708">AA954/AA963</f>
        <v>#DIV/0!</v>
      </c>
      <c r="CJ954" s="135" t="e">
        <f t="shared" ref="CJ954" si="18709">AB954/AB963</f>
        <v>#DIV/0!</v>
      </c>
      <c r="CK954" s="136" t="e">
        <f t="shared" ref="CK954" si="18710">AC954/AC963</f>
        <v>#DIV/0!</v>
      </c>
    </row>
    <row r="955" spans="1:89" hidden="1" x14ac:dyDescent="0.2">
      <c r="A955" s="146" t="s">
        <v>32</v>
      </c>
      <c r="B955" s="203"/>
      <c r="C955" s="197"/>
      <c r="D955" s="198"/>
      <c r="E955" s="199"/>
      <c r="F955" s="196"/>
      <c r="G955" s="200"/>
      <c r="H955" s="198"/>
      <c r="I955" s="199"/>
      <c r="J955" s="196"/>
      <c r="K955" s="197"/>
      <c r="L955" s="198"/>
      <c r="M955" s="196"/>
      <c r="N955" s="201"/>
      <c r="O955" s="204"/>
      <c r="P955" s="196"/>
      <c r="Q955" s="197"/>
      <c r="R955" s="198"/>
      <c r="S955" s="199"/>
      <c r="T955" s="196"/>
      <c r="U955" s="200"/>
      <c r="V955" s="198"/>
      <c r="W955" s="205"/>
      <c r="X955" s="196"/>
      <c r="Y955" s="200"/>
      <c r="Z955" s="198"/>
      <c r="AA955" s="196"/>
      <c r="AB955" s="172">
        <f t="shared" si="18300"/>
        <v>0</v>
      </c>
      <c r="AC955" s="173">
        <f t="shared" si="18301"/>
        <v>0</v>
      </c>
      <c r="BI955" s="146" t="s">
        <v>32</v>
      </c>
      <c r="BJ955" s="129" t="e">
        <f>B955/B963</f>
        <v>#DIV/0!</v>
      </c>
      <c r="BK955" s="130" t="e">
        <f t="shared" ref="BK955" si="18711">C955/C963</f>
        <v>#DIV/0!</v>
      </c>
      <c r="BL955" s="131" t="e">
        <f t="shared" ref="BL955" si="18712">D955/D963</f>
        <v>#DIV/0!</v>
      </c>
      <c r="BM955" s="132" t="e">
        <f t="shared" ref="BM955" si="18713">E955/E963</f>
        <v>#DIV/0!</v>
      </c>
      <c r="BN955" s="129" t="e">
        <f t="shared" ref="BN955" si="18714">F955/F963</f>
        <v>#DIV/0!</v>
      </c>
      <c r="BO955" s="130" t="e">
        <f t="shared" ref="BO955" si="18715">G955/G963</f>
        <v>#DIV/0!</v>
      </c>
      <c r="BP955" s="131" t="e">
        <f t="shared" ref="BP955" si="18716">H955/H963</f>
        <v>#DIV/0!</v>
      </c>
      <c r="BQ955" s="132" t="e">
        <f t="shared" ref="BQ955" si="18717">I955/I963</f>
        <v>#DIV/0!</v>
      </c>
      <c r="BR955" s="129" t="e">
        <f t="shared" ref="BR955" si="18718">J955/J963</f>
        <v>#DIV/0!</v>
      </c>
      <c r="BS955" s="130" t="e">
        <f t="shared" ref="BS955" si="18719">K955/K963</f>
        <v>#DIV/0!</v>
      </c>
      <c r="BT955" s="131" t="e">
        <f t="shared" ref="BT955" si="18720">L955/L963</f>
        <v>#DIV/0!</v>
      </c>
      <c r="BU955" s="129" t="e">
        <f t="shared" ref="BU955" si="18721">M955/M963</f>
        <v>#DIV/0!</v>
      </c>
      <c r="BV955" s="133" t="e">
        <f t="shared" ref="BV955" si="18722">N955/N963</f>
        <v>#DIV/0!</v>
      </c>
      <c r="BW955" s="134" t="e">
        <f t="shared" ref="BW955" si="18723">O955/O963</f>
        <v>#DIV/0!</v>
      </c>
      <c r="BX955" s="129" t="e">
        <f t="shared" ref="BX955" si="18724">P955/P963</f>
        <v>#DIV/0!</v>
      </c>
      <c r="BY955" s="130" t="e">
        <f t="shared" ref="BY955" si="18725">Q955/Q963</f>
        <v>#DIV/0!</v>
      </c>
      <c r="BZ955" s="131" t="e">
        <f t="shared" ref="BZ955" si="18726">R955/R963</f>
        <v>#DIV/0!</v>
      </c>
      <c r="CA955" s="132" t="e">
        <f t="shared" ref="CA955" si="18727">S955/S963</f>
        <v>#DIV/0!</v>
      </c>
      <c r="CB955" s="129" t="e">
        <f t="shared" ref="CB955" si="18728">T955/T963</f>
        <v>#DIV/0!</v>
      </c>
      <c r="CC955" s="130" t="e">
        <f t="shared" ref="CC955" si="18729">U955/U963</f>
        <v>#DIV/0!</v>
      </c>
      <c r="CD955" s="131" t="e">
        <f t="shared" ref="CD955" si="18730">V955/V963</f>
        <v>#DIV/0!</v>
      </c>
      <c r="CE955" s="132" t="e">
        <f t="shared" ref="CE955" si="18731">W955/W963</f>
        <v>#DIV/0!</v>
      </c>
      <c r="CF955" s="129" t="e">
        <f t="shared" ref="CF955" si="18732">X955/X963</f>
        <v>#DIV/0!</v>
      </c>
      <c r="CG955" s="130" t="e">
        <f t="shared" ref="CG955" si="18733">Y955/Y963</f>
        <v>#DIV/0!</v>
      </c>
      <c r="CH955" s="131" t="e">
        <f t="shared" ref="CH955" si="18734">Z955/Z963</f>
        <v>#DIV/0!</v>
      </c>
      <c r="CI955" s="129" t="e">
        <f t="shared" ref="CI955" si="18735">AA955/AA963</f>
        <v>#DIV/0!</v>
      </c>
      <c r="CJ955" s="135" t="e">
        <f t="shared" ref="CJ955" si="18736">AB955/AB963</f>
        <v>#DIV/0!</v>
      </c>
      <c r="CK955" s="136" t="e">
        <f t="shared" ref="CK955" si="18737">AC955/AC963</f>
        <v>#DIV/0!</v>
      </c>
    </row>
    <row r="956" spans="1:89" hidden="1" x14ac:dyDescent="0.2">
      <c r="A956" s="137" t="s">
        <v>33</v>
      </c>
      <c r="B956" s="206"/>
      <c r="C956" s="190"/>
      <c r="D956" s="191"/>
      <c r="E956" s="192"/>
      <c r="F956" s="189"/>
      <c r="G956" s="193"/>
      <c r="H956" s="191"/>
      <c r="I956" s="192"/>
      <c r="J956" s="189"/>
      <c r="K956" s="190"/>
      <c r="L956" s="191"/>
      <c r="M956" s="189"/>
      <c r="N956" s="194"/>
      <c r="O956" s="207"/>
      <c r="P956" s="189"/>
      <c r="Q956" s="190"/>
      <c r="R956" s="191"/>
      <c r="S956" s="192"/>
      <c r="T956" s="189"/>
      <c r="U956" s="193"/>
      <c r="V956" s="191"/>
      <c r="W956" s="208"/>
      <c r="X956" s="189"/>
      <c r="Y956" s="193"/>
      <c r="Z956" s="191"/>
      <c r="AA956" s="189"/>
      <c r="AB956" s="172">
        <f t="shared" si="18300"/>
        <v>0</v>
      </c>
      <c r="AC956" s="173">
        <f t="shared" si="18301"/>
        <v>0</v>
      </c>
      <c r="BI956" s="137" t="s">
        <v>33</v>
      </c>
      <c r="BJ956" s="129" t="e">
        <f>B956/B963</f>
        <v>#DIV/0!</v>
      </c>
      <c r="BK956" s="130" t="e">
        <f t="shared" ref="BK956" si="18738">C956/C963</f>
        <v>#DIV/0!</v>
      </c>
      <c r="BL956" s="131" t="e">
        <f t="shared" ref="BL956" si="18739">D956/D963</f>
        <v>#DIV/0!</v>
      </c>
      <c r="BM956" s="132" t="e">
        <f t="shared" ref="BM956" si="18740">E956/E963</f>
        <v>#DIV/0!</v>
      </c>
      <c r="BN956" s="129" t="e">
        <f t="shared" ref="BN956" si="18741">F956/F963</f>
        <v>#DIV/0!</v>
      </c>
      <c r="BO956" s="130" t="e">
        <f t="shared" ref="BO956" si="18742">G956/G963</f>
        <v>#DIV/0!</v>
      </c>
      <c r="BP956" s="131" t="e">
        <f t="shared" ref="BP956" si="18743">H956/H963</f>
        <v>#DIV/0!</v>
      </c>
      <c r="BQ956" s="132" t="e">
        <f t="shared" ref="BQ956" si="18744">I956/I963</f>
        <v>#DIV/0!</v>
      </c>
      <c r="BR956" s="129" t="e">
        <f t="shared" ref="BR956" si="18745">J956/J963</f>
        <v>#DIV/0!</v>
      </c>
      <c r="BS956" s="130" t="e">
        <f t="shared" ref="BS956" si="18746">K956/K963</f>
        <v>#DIV/0!</v>
      </c>
      <c r="BT956" s="131" t="e">
        <f t="shared" ref="BT956" si="18747">L956/L963</f>
        <v>#DIV/0!</v>
      </c>
      <c r="BU956" s="129" t="e">
        <f t="shared" ref="BU956" si="18748">M956/M963</f>
        <v>#DIV/0!</v>
      </c>
      <c r="BV956" s="133" t="e">
        <f t="shared" ref="BV956" si="18749">N956/N963</f>
        <v>#DIV/0!</v>
      </c>
      <c r="BW956" s="134" t="e">
        <f t="shared" ref="BW956" si="18750">O956/O963</f>
        <v>#DIV/0!</v>
      </c>
      <c r="BX956" s="129" t="e">
        <f t="shared" ref="BX956" si="18751">P956/P963</f>
        <v>#DIV/0!</v>
      </c>
      <c r="BY956" s="130" t="e">
        <f t="shared" ref="BY956" si="18752">Q956/Q963</f>
        <v>#DIV/0!</v>
      </c>
      <c r="BZ956" s="131" t="e">
        <f t="shared" ref="BZ956" si="18753">R956/R963</f>
        <v>#DIV/0!</v>
      </c>
      <c r="CA956" s="132" t="e">
        <f t="shared" ref="CA956" si="18754">S956/S963</f>
        <v>#DIV/0!</v>
      </c>
      <c r="CB956" s="129" t="e">
        <f t="shared" ref="CB956" si="18755">T956/T963</f>
        <v>#DIV/0!</v>
      </c>
      <c r="CC956" s="130" t="e">
        <f t="shared" ref="CC956" si="18756">U956/U963</f>
        <v>#DIV/0!</v>
      </c>
      <c r="CD956" s="131" t="e">
        <f t="shared" ref="CD956" si="18757">V956/V963</f>
        <v>#DIV/0!</v>
      </c>
      <c r="CE956" s="132" t="e">
        <f t="shared" ref="CE956" si="18758">W956/W963</f>
        <v>#DIV/0!</v>
      </c>
      <c r="CF956" s="129" t="e">
        <f t="shared" ref="CF956" si="18759">X956/X963</f>
        <v>#DIV/0!</v>
      </c>
      <c r="CG956" s="130" t="e">
        <f t="shared" ref="CG956" si="18760">Y956/Y963</f>
        <v>#DIV/0!</v>
      </c>
      <c r="CH956" s="131" t="e">
        <f t="shared" ref="CH956" si="18761">Z956/Z963</f>
        <v>#DIV/0!</v>
      </c>
      <c r="CI956" s="129" t="e">
        <f t="shared" ref="CI956" si="18762">AA956/AA963</f>
        <v>#DIV/0!</v>
      </c>
      <c r="CJ956" s="135" t="e">
        <f t="shared" ref="CJ956" si="18763">AB956/AB963</f>
        <v>#DIV/0!</v>
      </c>
      <c r="CK956" s="136" t="e">
        <f t="shared" ref="CK956" si="18764">AC956/AC963</f>
        <v>#DIV/0!</v>
      </c>
    </row>
    <row r="957" spans="1:89" hidden="1" x14ac:dyDescent="0.2">
      <c r="A957" s="146" t="s">
        <v>34</v>
      </c>
      <c r="B957" s="203"/>
      <c r="C957" s="197"/>
      <c r="D957" s="198"/>
      <c r="E957" s="199"/>
      <c r="F957" s="196"/>
      <c r="G957" s="200"/>
      <c r="H957" s="198"/>
      <c r="I957" s="199"/>
      <c r="J957" s="196"/>
      <c r="K957" s="197"/>
      <c r="L957" s="198"/>
      <c r="M957" s="196"/>
      <c r="N957" s="201"/>
      <c r="O957" s="204"/>
      <c r="P957" s="196"/>
      <c r="Q957" s="197"/>
      <c r="R957" s="198"/>
      <c r="S957" s="199"/>
      <c r="T957" s="196"/>
      <c r="U957" s="200"/>
      <c r="V957" s="198"/>
      <c r="W957" s="205"/>
      <c r="X957" s="196"/>
      <c r="Y957" s="200"/>
      <c r="Z957" s="198"/>
      <c r="AA957" s="196"/>
      <c r="AB957" s="172">
        <f t="shared" si="18300"/>
        <v>0</v>
      </c>
      <c r="AC957" s="173">
        <f t="shared" si="18301"/>
        <v>0</v>
      </c>
      <c r="BI957" s="146" t="s">
        <v>34</v>
      </c>
      <c r="BJ957" s="129" t="e">
        <f>B957/B963</f>
        <v>#DIV/0!</v>
      </c>
      <c r="BK957" s="130" t="e">
        <f t="shared" ref="BK957" si="18765">C957/C963</f>
        <v>#DIV/0!</v>
      </c>
      <c r="BL957" s="131" t="e">
        <f t="shared" ref="BL957" si="18766">D957/D963</f>
        <v>#DIV/0!</v>
      </c>
      <c r="BM957" s="132" t="e">
        <f t="shared" ref="BM957" si="18767">E957/E963</f>
        <v>#DIV/0!</v>
      </c>
      <c r="BN957" s="129" t="e">
        <f t="shared" ref="BN957" si="18768">F957/F963</f>
        <v>#DIV/0!</v>
      </c>
      <c r="BO957" s="130" t="e">
        <f t="shared" ref="BO957" si="18769">G957/G963</f>
        <v>#DIV/0!</v>
      </c>
      <c r="BP957" s="131" t="e">
        <f t="shared" ref="BP957" si="18770">H957/H963</f>
        <v>#DIV/0!</v>
      </c>
      <c r="BQ957" s="132" t="e">
        <f t="shared" ref="BQ957" si="18771">I957/I963</f>
        <v>#DIV/0!</v>
      </c>
      <c r="BR957" s="129" t="e">
        <f t="shared" ref="BR957" si="18772">J957/J963</f>
        <v>#DIV/0!</v>
      </c>
      <c r="BS957" s="130" t="e">
        <f t="shared" ref="BS957" si="18773">K957/K963</f>
        <v>#DIV/0!</v>
      </c>
      <c r="BT957" s="131" t="e">
        <f t="shared" ref="BT957" si="18774">L957/L963</f>
        <v>#DIV/0!</v>
      </c>
      <c r="BU957" s="129" t="e">
        <f t="shared" ref="BU957" si="18775">M957/M963</f>
        <v>#DIV/0!</v>
      </c>
      <c r="BV957" s="133" t="e">
        <f t="shared" ref="BV957" si="18776">N957/N963</f>
        <v>#DIV/0!</v>
      </c>
      <c r="BW957" s="134" t="e">
        <f t="shared" ref="BW957" si="18777">O957/O963</f>
        <v>#DIV/0!</v>
      </c>
      <c r="BX957" s="129" t="e">
        <f t="shared" ref="BX957" si="18778">P957/P963</f>
        <v>#DIV/0!</v>
      </c>
      <c r="BY957" s="130" t="e">
        <f t="shared" ref="BY957" si="18779">Q957/Q963</f>
        <v>#DIV/0!</v>
      </c>
      <c r="BZ957" s="131" t="e">
        <f t="shared" ref="BZ957" si="18780">R957/R963</f>
        <v>#DIV/0!</v>
      </c>
      <c r="CA957" s="132" t="e">
        <f t="shared" ref="CA957" si="18781">S957/S963</f>
        <v>#DIV/0!</v>
      </c>
      <c r="CB957" s="129" t="e">
        <f t="shared" ref="CB957" si="18782">T957/T963</f>
        <v>#DIV/0!</v>
      </c>
      <c r="CC957" s="130" t="e">
        <f t="shared" ref="CC957" si="18783">U957/U963</f>
        <v>#DIV/0!</v>
      </c>
      <c r="CD957" s="131" t="e">
        <f t="shared" ref="CD957" si="18784">V957/V963</f>
        <v>#DIV/0!</v>
      </c>
      <c r="CE957" s="132" t="e">
        <f t="shared" ref="CE957" si="18785">W957/W963</f>
        <v>#DIV/0!</v>
      </c>
      <c r="CF957" s="129" t="e">
        <f t="shared" ref="CF957" si="18786">X957/X963</f>
        <v>#DIV/0!</v>
      </c>
      <c r="CG957" s="130" t="e">
        <f t="shared" ref="CG957" si="18787">Y957/Y963</f>
        <v>#DIV/0!</v>
      </c>
      <c r="CH957" s="131" t="e">
        <f t="shared" ref="CH957" si="18788">Z957/Z963</f>
        <v>#DIV/0!</v>
      </c>
      <c r="CI957" s="129" t="e">
        <f t="shared" ref="CI957" si="18789">AA957/AA963</f>
        <v>#DIV/0!</v>
      </c>
      <c r="CJ957" s="135" t="e">
        <f t="shared" ref="CJ957" si="18790">AB957/AB963</f>
        <v>#DIV/0!</v>
      </c>
      <c r="CK957" s="136" t="e">
        <f t="shared" ref="CK957" si="18791">AC957/AC963</f>
        <v>#DIV/0!</v>
      </c>
    </row>
    <row r="958" spans="1:89" hidden="1" x14ac:dyDescent="0.2">
      <c r="A958" s="137" t="s">
        <v>35</v>
      </c>
      <c r="B958" s="206"/>
      <c r="C958" s="190"/>
      <c r="D958" s="191"/>
      <c r="E958" s="192"/>
      <c r="F958" s="189"/>
      <c r="G958" s="193"/>
      <c r="H958" s="191"/>
      <c r="I958" s="192"/>
      <c r="J958" s="189"/>
      <c r="K958" s="190"/>
      <c r="L958" s="191"/>
      <c r="M958" s="189"/>
      <c r="N958" s="194"/>
      <c r="O958" s="207"/>
      <c r="P958" s="189"/>
      <c r="Q958" s="190"/>
      <c r="R958" s="191"/>
      <c r="S958" s="192"/>
      <c r="T958" s="189"/>
      <c r="U958" s="193"/>
      <c r="V958" s="191"/>
      <c r="W958" s="208"/>
      <c r="X958" s="189"/>
      <c r="Y958" s="193"/>
      <c r="Z958" s="191"/>
      <c r="AA958" s="189"/>
      <c r="AB958" s="172">
        <f t="shared" si="18300"/>
        <v>0</v>
      </c>
      <c r="AC958" s="173">
        <f t="shared" si="18301"/>
        <v>0</v>
      </c>
      <c r="BI958" s="137" t="s">
        <v>35</v>
      </c>
      <c r="BJ958" s="129" t="e">
        <f>B958/B963</f>
        <v>#DIV/0!</v>
      </c>
      <c r="BK958" s="130" t="e">
        <f t="shared" ref="BK958" si="18792">C958/C963</f>
        <v>#DIV/0!</v>
      </c>
      <c r="BL958" s="131" t="e">
        <f t="shared" ref="BL958" si="18793">D958/D963</f>
        <v>#DIV/0!</v>
      </c>
      <c r="BM958" s="132" t="e">
        <f t="shared" ref="BM958" si="18794">E958/E963</f>
        <v>#DIV/0!</v>
      </c>
      <c r="BN958" s="129" t="e">
        <f t="shared" ref="BN958" si="18795">F958/F963</f>
        <v>#DIV/0!</v>
      </c>
      <c r="BO958" s="130" t="e">
        <f t="shared" ref="BO958" si="18796">G958/G963</f>
        <v>#DIV/0!</v>
      </c>
      <c r="BP958" s="131" t="e">
        <f t="shared" ref="BP958" si="18797">H958/H963</f>
        <v>#DIV/0!</v>
      </c>
      <c r="BQ958" s="132" t="e">
        <f t="shared" ref="BQ958" si="18798">I958/I963</f>
        <v>#DIV/0!</v>
      </c>
      <c r="BR958" s="129" t="e">
        <f t="shared" ref="BR958" si="18799">J958/J963</f>
        <v>#DIV/0!</v>
      </c>
      <c r="BS958" s="130" t="e">
        <f t="shared" ref="BS958" si="18800">K958/K963</f>
        <v>#DIV/0!</v>
      </c>
      <c r="BT958" s="131" t="e">
        <f t="shared" ref="BT958" si="18801">L958/L963</f>
        <v>#DIV/0!</v>
      </c>
      <c r="BU958" s="129" t="e">
        <f t="shared" ref="BU958" si="18802">M958/M963</f>
        <v>#DIV/0!</v>
      </c>
      <c r="BV958" s="133" t="e">
        <f t="shared" ref="BV958" si="18803">N958/N963</f>
        <v>#DIV/0!</v>
      </c>
      <c r="BW958" s="134" t="e">
        <f t="shared" ref="BW958" si="18804">O958/O963</f>
        <v>#DIV/0!</v>
      </c>
      <c r="BX958" s="129" t="e">
        <f t="shared" ref="BX958" si="18805">P958/P963</f>
        <v>#DIV/0!</v>
      </c>
      <c r="BY958" s="130" t="e">
        <f t="shared" ref="BY958" si="18806">Q958/Q963</f>
        <v>#DIV/0!</v>
      </c>
      <c r="BZ958" s="131" t="e">
        <f t="shared" ref="BZ958" si="18807">R958/R963</f>
        <v>#DIV/0!</v>
      </c>
      <c r="CA958" s="132" t="e">
        <f t="shared" ref="CA958" si="18808">S958/S963</f>
        <v>#DIV/0!</v>
      </c>
      <c r="CB958" s="129" t="e">
        <f t="shared" ref="CB958" si="18809">T958/T963</f>
        <v>#DIV/0!</v>
      </c>
      <c r="CC958" s="130" t="e">
        <f t="shared" ref="CC958" si="18810">U958/U963</f>
        <v>#DIV/0!</v>
      </c>
      <c r="CD958" s="131" t="e">
        <f t="shared" ref="CD958" si="18811">V958/V963</f>
        <v>#DIV/0!</v>
      </c>
      <c r="CE958" s="132" t="e">
        <f t="shared" ref="CE958" si="18812">W958/W963</f>
        <v>#DIV/0!</v>
      </c>
      <c r="CF958" s="129" t="e">
        <f t="shared" ref="CF958" si="18813">X958/X963</f>
        <v>#DIV/0!</v>
      </c>
      <c r="CG958" s="130" t="e">
        <f t="shared" ref="CG958" si="18814">Y958/Y963</f>
        <v>#DIV/0!</v>
      </c>
      <c r="CH958" s="131" t="e">
        <f t="shared" ref="CH958" si="18815">Z958/Z963</f>
        <v>#DIV/0!</v>
      </c>
      <c r="CI958" s="129" t="e">
        <f t="shared" ref="CI958" si="18816">AA958/AA963</f>
        <v>#DIV/0!</v>
      </c>
      <c r="CJ958" s="135" t="e">
        <f t="shared" ref="CJ958" si="18817">AB958/AB963</f>
        <v>#DIV/0!</v>
      </c>
      <c r="CK958" s="136" t="e">
        <f t="shared" ref="CK958" si="18818">AC958/AC963</f>
        <v>#DIV/0!</v>
      </c>
    </row>
    <row r="959" spans="1:89" hidden="1" x14ac:dyDescent="0.2">
      <c r="A959" s="146" t="s">
        <v>36</v>
      </c>
      <c r="B959" s="203"/>
      <c r="C959" s="197"/>
      <c r="D959" s="198"/>
      <c r="E959" s="199"/>
      <c r="F959" s="196"/>
      <c r="G959" s="200"/>
      <c r="H959" s="198"/>
      <c r="I959" s="199"/>
      <c r="J959" s="196"/>
      <c r="K959" s="200"/>
      <c r="L959" s="198"/>
      <c r="M959" s="196"/>
      <c r="N959" s="201"/>
      <c r="O959" s="204"/>
      <c r="P959" s="196"/>
      <c r="Q959" s="200"/>
      <c r="R959" s="198"/>
      <c r="S959" s="199"/>
      <c r="T959" s="196"/>
      <c r="U959" s="200"/>
      <c r="V959" s="198"/>
      <c r="W959" s="199"/>
      <c r="X959" s="196"/>
      <c r="Y959" s="200"/>
      <c r="Z959" s="198"/>
      <c r="AA959" s="196"/>
      <c r="AB959" s="172">
        <f t="shared" si="18300"/>
        <v>0</v>
      </c>
      <c r="AC959" s="173">
        <f t="shared" si="18301"/>
        <v>0</v>
      </c>
      <c r="BI959" s="146" t="s">
        <v>36</v>
      </c>
      <c r="BJ959" s="129" t="e">
        <f>B959/B963</f>
        <v>#DIV/0!</v>
      </c>
      <c r="BK959" s="130" t="e">
        <f t="shared" ref="BK959" si="18819">C959/C963</f>
        <v>#DIV/0!</v>
      </c>
      <c r="BL959" s="131" t="e">
        <f t="shared" ref="BL959" si="18820">D959/D963</f>
        <v>#DIV/0!</v>
      </c>
      <c r="BM959" s="132" t="e">
        <f t="shared" ref="BM959" si="18821">E959/E963</f>
        <v>#DIV/0!</v>
      </c>
      <c r="BN959" s="129" t="e">
        <f t="shared" ref="BN959" si="18822">F959/F963</f>
        <v>#DIV/0!</v>
      </c>
      <c r="BO959" s="130" t="e">
        <f t="shared" ref="BO959" si="18823">G959/G963</f>
        <v>#DIV/0!</v>
      </c>
      <c r="BP959" s="131" t="e">
        <f t="shared" ref="BP959" si="18824">H959/H963</f>
        <v>#DIV/0!</v>
      </c>
      <c r="BQ959" s="132" t="e">
        <f t="shared" ref="BQ959" si="18825">I959/I963</f>
        <v>#DIV/0!</v>
      </c>
      <c r="BR959" s="129" t="e">
        <f t="shared" ref="BR959" si="18826">J959/J963</f>
        <v>#DIV/0!</v>
      </c>
      <c r="BS959" s="130" t="e">
        <f t="shared" ref="BS959" si="18827">K959/K963</f>
        <v>#DIV/0!</v>
      </c>
      <c r="BT959" s="131" t="e">
        <f t="shared" ref="BT959" si="18828">L959/L963</f>
        <v>#DIV/0!</v>
      </c>
      <c r="BU959" s="129" t="e">
        <f t="shared" ref="BU959" si="18829">M959/M963</f>
        <v>#DIV/0!</v>
      </c>
      <c r="BV959" s="133" t="e">
        <f t="shared" ref="BV959" si="18830">N959/N963</f>
        <v>#DIV/0!</v>
      </c>
      <c r="BW959" s="134" t="e">
        <f t="shared" ref="BW959" si="18831">O959/O963</f>
        <v>#DIV/0!</v>
      </c>
      <c r="BX959" s="129" t="e">
        <f t="shared" ref="BX959" si="18832">P959/P963</f>
        <v>#DIV/0!</v>
      </c>
      <c r="BY959" s="130" t="e">
        <f t="shared" ref="BY959" si="18833">Q959/Q963</f>
        <v>#DIV/0!</v>
      </c>
      <c r="BZ959" s="131" t="e">
        <f t="shared" ref="BZ959" si="18834">R959/R963</f>
        <v>#DIV/0!</v>
      </c>
      <c r="CA959" s="132" t="e">
        <f t="shared" ref="CA959" si="18835">S959/S963</f>
        <v>#DIV/0!</v>
      </c>
      <c r="CB959" s="129" t="e">
        <f t="shared" ref="CB959" si="18836">T959/T963</f>
        <v>#DIV/0!</v>
      </c>
      <c r="CC959" s="130" t="e">
        <f t="shared" ref="CC959" si="18837">U959/U963</f>
        <v>#DIV/0!</v>
      </c>
      <c r="CD959" s="131" t="e">
        <f t="shared" ref="CD959" si="18838">V959/V963</f>
        <v>#DIV/0!</v>
      </c>
      <c r="CE959" s="132" t="e">
        <f t="shared" ref="CE959" si="18839">W959/W963</f>
        <v>#DIV/0!</v>
      </c>
      <c r="CF959" s="129" t="e">
        <f t="shared" ref="CF959" si="18840">X959/X963</f>
        <v>#DIV/0!</v>
      </c>
      <c r="CG959" s="130" t="e">
        <f t="shared" ref="CG959" si="18841">Y959/Y963</f>
        <v>#DIV/0!</v>
      </c>
      <c r="CH959" s="131" t="e">
        <f t="shared" ref="CH959" si="18842">Z959/Z963</f>
        <v>#DIV/0!</v>
      </c>
      <c r="CI959" s="129" t="e">
        <f t="shared" ref="CI959" si="18843">AA959/AA963</f>
        <v>#DIV/0!</v>
      </c>
      <c r="CJ959" s="135" t="e">
        <f t="shared" ref="CJ959" si="18844">AB959/AB963</f>
        <v>#DIV/0!</v>
      </c>
      <c r="CK959" s="136" t="e">
        <f t="shared" ref="CK959" si="18845">AC959/AC963</f>
        <v>#DIV/0!</v>
      </c>
    </row>
    <row r="960" spans="1:89" hidden="1" x14ac:dyDescent="0.2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>
        <f t="shared" si="18300"/>
        <v>0</v>
      </c>
      <c r="AC960" s="173">
        <f t="shared" si="18301"/>
        <v>0</v>
      </c>
      <c r="BI960" s="137" t="s">
        <v>37</v>
      </c>
      <c r="BJ960" s="129" t="e">
        <f>B960/B963</f>
        <v>#DIV/0!</v>
      </c>
      <c r="BK960" s="130" t="e">
        <f t="shared" ref="BK960" si="18846">C960/C963</f>
        <v>#DIV/0!</v>
      </c>
      <c r="BL960" s="131" t="e">
        <f t="shared" ref="BL960" si="18847">D960/D963</f>
        <v>#DIV/0!</v>
      </c>
      <c r="BM960" s="132" t="e">
        <f t="shared" ref="BM960" si="18848">E960/E963</f>
        <v>#DIV/0!</v>
      </c>
      <c r="BN960" s="129" t="e">
        <f t="shared" ref="BN960" si="18849">F960/F963</f>
        <v>#DIV/0!</v>
      </c>
      <c r="BO960" s="130" t="e">
        <f t="shared" ref="BO960" si="18850">G960/G963</f>
        <v>#DIV/0!</v>
      </c>
      <c r="BP960" s="131" t="e">
        <f t="shared" ref="BP960" si="18851">H960/H963</f>
        <v>#DIV/0!</v>
      </c>
      <c r="BQ960" s="132" t="e">
        <f t="shared" ref="BQ960" si="18852">I960/I963</f>
        <v>#DIV/0!</v>
      </c>
      <c r="BR960" s="129" t="e">
        <f t="shared" ref="BR960" si="18853">J960/J963</f>
        <v>#DIV/0!</v>
      </c>
      <c r="BS960" s="130" t="e">
        <f t="shared" ref="BS960" si="18854">K960/K963</f>
        <v>#DIV/0!</v>
      </c>
      <c r="BT960" s="131" t="e">
        <f t="shared" ref="BT960" si="18855">L960/L963</f>
        <v>#DIV/0!</v>
      </c>
      <c r="BU960" s="129" t="e">
        <f t="shared" ref="BU960" si="18856">M960/M963</f>
        <v>#DIV/0!</v>
      </c>
      <c r="BV960" s="133" t="e">
        <f t="shared" ref="BV960" si="18857">N960/N963</f>
        <v>#DIV/0!</v>
      </c>
      <c r="BW960" s="134" t="e">
        <f t="shared" ref="BW960" si="18858">O960/O963</f>
        <v>#DIV/0!</v>
      </c>
      <c r="BX960" s="129" t="e">
        <f t="shared" ref="BX960" si="18859">P960/P963</f>
        <v>#DIV/0!</v>
      </c>
      <c r="BY960" s="130" t="e">
        <f t="shared" ref="BY960" si="18860">Q960/Q963</f>
        <v>#DIV/0!</v>
      </c>
      <c r="BZ960" s="131" t="e">
        <f t="shared" ref="BZ960" si="18861">R960/R963</f>
        <v>#DIV/0!</v>
      </c>
      <c r="CA960" s="132" t="e">
        <f t="shared" ref="CA960" si="18862">S960/S963</f>
        <v>#DIV/0!</v>
      </c>
      <c r="CB960" s="129" t="e">
        <f t="shared" ref="CB960" si="18863">T960/T963</f>
        <v>#DIV/0!</v>
      </c>
      <c r="CC960" s="130" t="e">
        <f t="shared" ref="CC960" si="18864">U960/U963</f>
        <v>#DIV/0!</v>
      </c>
      <c r="CD960" s="131" t="e">
        <f t="shared" ref="CD960" si="18865">V960/V963</f>
        <v>#DIV/0!</v>
      </c>
      <c r="CE960" s="132" t="e">
        <f t="shared" ref="CE960" si="18866">W960/W963</f>
        <v>#DIV/0!</v>
      </c>
      <c r="CF960" s="129" t="e">
        <f t="shared" ref="CF960" si="18867">X960/X963</f>
        <v>#DIV/0!</v>
      </c>
      <c r="CG960" s="130" t="e">
        <f t="shared" ref="CG960" si="18868">Y960/Y963</f>
        <v>#DIV/0!</v>
      </c>
      <c r="CH960" s="131" t="e">
        <f t="shared" ref="CH960" si="18869">Z960/Z963</f>
        <v>#DIV/0!</v>
      </c>
      <c r="CI960" s="129" t="e">
        <f t="shared" ref="CI960" si="18870">AA960/AA963</f>
        <v>#DIV/0!</v>
      </c>
      <c r="CJ960" s="135" t="e">
        <f t="shared" ref="CJ960" si="18871">AB960/AB963</f>
        <v>#DIV/0!</v>
      </c>
      <c r="CK960" s="136" t="e">
        <f t="shared" ref="CK960" si="18872">AC960/AC963</f>
        <v>#DIV/0!</v>
      </c>
    </row>
    <row r="961" spans="1:89" hidden="1" x14ac:dyDescent="0.2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8300"/>
        <v>0</v>
      </c>
      <c r="AC961" s="173">
        <f t="shared" si="18301"/>
        <v>0</v>
      </c>
      <c r="BI961" s="146" t="s">
        <v>38</v>
      </c>
      <c r="BJ961" s="129" t="e">
        <f>B961/B963</f>
        <v>#DIV/0!</v>
      </c>
      <c r="BK961" s="130" t="e">
        <f t="shared" ref="BK961" si="18873">C961/C963</f>
        <v>#DIV/0!</v>
      </c>
      <c r="BL961" s="131" t="e">
        <f t="shared" ref="BL961" si="18874">D961/D963</f>
        <v>#DIV/0!</v>
      </c>
      <c r="BM961" s="132" t="e">
        <f t="shared" ref="BM961" si="18875">E961/E963</f>
        <v>#DIV/0!</v>
      </c>
      <c r="BN961" s="129" t="e">
        <f t="shared" ref="BN961" si="18876">F961/F963</f>
        <v>#DIV/0!</v>
      </c>
      <c r="BO961" s="130" t="e">
        <f t="shared" ref="BO961" si="18877">G961/G963</f>
        <v>#DIV/0!</v>
      </c>
      <c r="BP961" s="131" t="e">
        <f t="shared" ref="BP961" si="18878">H961/H963</f>
        <v>#DIV/0!</v>
      </c>
      <c r="BQ961" s="132" t="e">
        <f t="shared" ref="BQ961" si="18879">I961/I963</f>
        <v>#DIV/0!</v>
      </c>
      <c r="BR961" s="129" t="e">
        <f t="shared" ref="BR961" si="18880">J961/J963</f>
        <v>#DIV/0!</v>
      </c>
      <c r="BS961" s="130" t="e">
        <f t="shared" ref="BS961" si="18881">K961/K963</f>
        <v>#DIV/0!</v>
      </c>
      <c r="BT961" s="131" t="e">
        <f t="shared" ref="BT961" si="18882">L961/L963</f>
        <v>#DIV/0!</v>
      </c>
      <c r="BU961" s="129" t="e">
        <f t="shared" ref="BU961" si="18883">M961/M963</f>
        <v>#DIV/0!</v>
      </c>
      <c r="BV961" s="133" t="e">
        <f t="shared" ref="BV961" si="18884">N961/N963</f>
        <v>#DIV/0!</v>
      </c>
      <c r="BW961" s="134" t="e">
        <f t="shared" ref="BW961" si="18885">O961/O963</f>
        <v>#DIV/0!</v>
      </c>
      <c r="BX961" s="129" t="e">
        <f t="shared" ref="BX961" si="18886">P961/P963</f>
        <v>#DIV/0!</v>
      </c>
      <c r="BY961" s="130" t="e">
        <f t="shared" ref="BY961" si="18887">Q961/Q963</f>
        <v>#DIV/0!</v>
      </c>
      <c r="BZ961" s="131" t="e">
        <f t="shared" ref="BZ961" si="18888">R961/R963</f>
        <v>#DIV/0!</v>
      </c>
      <c r="CA961" s="132" t="e">
        <f t="shared" ref="CA961" si="18889">S961/S963</f>
        <v>#DIV/0!</v>
      </c>
      <c r="CB961" s="129" t="e">
        <f t="shared" ref="CB961" si="18890">T961/T963</f>
        <v>#DIV/0!</v>
      </c>
      <c r="CC961" s="130" t="e">
        <f t="shared" ref="CC961" si="18891">U961/U963</f>
        <v>#DIV/0!</v>
      </c>
      <c r="CD961" s="131" t="e">
        <f t="shared" ref="CD961" si="18892">V961/V963</f>
        <v>#DIV/0!</v>
      </c>
      <c r="CE961" s="132" t="e">
        <f t="shared" ref="CE961" si="18893">W961/W963</f>
        <v>#DIV/0!</v>
      </c>
      <c r="CF961" s="129" t="e">
        <f t="shared" ref="CF961" si="18894">X961/X963</f>
        <v>#DIV/0!</v>
      </c>
      <c r="CG961" s="130" t="e">
        <f t="shared" ref="CG961" si="18895">Y961/Y963</f>
        <v>#DIV/0!</v>
      </c>
      <c r="CH961" s="131" t="e">
        <f t="shared" ref="CH961" si="18896">Z961/Z963</f>
        <v>#DIV/0!</v>
      </c>
      <c r="CI961" s="129" t="e">
        <f t="shared" ref="CI961" si="18897">AA961/AA963</f>
        <v>#DIV/0!</v>
      </c>
      <c r="CJ961" s="135" t="e">
        <f t="shared" ref="CJ961" si="18898">AB961/AB963</f>
        <v>#DIV/0!</v>
      </c>
      <c r="CK961" s="136" t="e">
        <f t="shared" ref="CK961" si="18899">AC961/AC963</f>
        <v>#DIV/0!</v>
      </c>
    </row>
    <row r="962" spans="1:89" ht="13.5" hidden="1" thickBot="1" x14ac:dyDescent="0.25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8300"/>
        <v>0</v>
      </c>
      <c r="AC962" s="173">
        <f t="shared" si="18301"/>
        <v>0</v>
      </c>
      <c r="BI962" s="137" t="s">
        <v>39</v>
      </c>
      <c r="BJ962" s="129" t="e">
        <f>B962/B963</f>
        <v>#DIV/0!</v>
      </c>
      <c r="BK962" s="130" t="e">
        <f t="shared" ref="BK962" si="18900">C962/C963</f>
        <v>#DIV/0!</v>
      </c>
      <c r="BL962" s="131" t="e">
        <f t="shared" ref="BL962" si="18901">D962/D963</f>
        <v>#DIV/0!</v>
      </c>
      <c r="BM962" s="132" t="e">
        <f t="shared" ref="BM962" si="18902">E962/E963</f>
        <v>#DIV/0!</v>
      </c>
      <c r="BN962" s="129" t="e">
        <f t="shared" ref="BN962" si="18903">F962/F963</f>
        <v>#DIV/0!</v>
      </c>
      <c r="BO962" s="130" t="e">
        <f t="shared" ref="BO962" si="18904">G962/G963</f>
        <v>#DIV/0!</v>
      </c>
      <c r="BP962" s="131" t="e">
        <f t="shared" ref="BP962" si="18905">H962/H963</f>
        <v>#DIV/0!</v>
      </c>
      <c r="BQ962" s="132" t="e">
        <f t="shared" ref="BQ962" si="18906">I962/I963</f>
        <v>#DIV/0!</v>
      </c>
      <c r="BR962" s="129" t="e">
        <f t="shared" ref="BR962" si="18907">J962/J963</f>
        <v>#DIV/0!</v>
      </c>
      <c r="BS962" s="130" t="e">
        <f t="shared" ref="BS962" si="18908">K962/K963</f>
        <v>#DIV/0!</v>
      </c>
      <c r="BT962" s="131" t="e">
        <f t="shared" ref="BT962" si="18909">L962/L963</f>
        <v>#DIV/0!</v>
      </c>
      <c r="BU962" s="129" t="e">
        <f t="shared" ref="BU962" si="18910">M962/M963</f>
        <v>#DIV/0!</v>
      </c>
      <c r="BV962" s="133" t="e">
        <f t="shared" ref="BV962" si="18911">N962/N963</f>
        <v>#DIV/0!</v>
      </c>
      <c r="BW962" s="134" t="e">
        <f t="shared" ref="BW962" si="18912">O962/O963</f>
        <v>#DIV/0!</v>
      </c>
      <c r="BX962" s="129" t="e">
        <f t="shared" ref="BX962" si="18913">P962/P963</f>
        <v>#DIV/0!</v>
      </c>
      <c r="BY962" s="130" t="e">
        <f t="shared" ref="BY962" si="18914">Q962/Q963</f>
        <v>#DIV/0!</v>
      </c>
      <c r="BZ962" s="131" t="e">
        <f t="shared" ref="BZ962" si="18915">R962/R963</f>
        <v>#DIV/0!</v>
      </c>
      <c r="CA962" s="132" t="e">
        <f t="shared" ref="CA962" si="18916">S962/S963</f>
        <v>#DIV/0!</v>
      </c>
      <c r="CB962" s="129" t="e">
        <f t="shared" ref="CB962" si="18917">T962/T963</f>
        <v>#DIV/0!</v>
      </c>
      <c r="CC962" s="130" t="e">
        <f t="shared" ref="CC962" si="18918">U962/U963</f>
        <v>#DIV/0!</v>
      </c>
      <c r="CD962" s="131" t="e">
        <f t="shared" ref="CD962" si="18919">V962/V963</f>
        <v>#DIV/0!</v>
      </c>
      <c r="CE962" s="132" t="e">
        <f t="shared" ref="CE962" si="18920">W962/W963</f>
        <v>#DIV/0!</v>
      </c>
      <c r="CF962" s="129" t="e">
        <f t="shared" ref="CF962" si="18921">X962/X963</f>
        <v>#DIV/0!</v>
      </c>
      <c r="CG962" s="130" t="e">
        <f t="shared" ref="CG962" si="18922">Y962/Y963</f>
        <v>#DIV/0!</v>
      </c>
      <c r="CH962" s="131" t="e">
        <f t="shared" ref="CH962" si="18923">Z962/Z963</f>
        <v>#DIV/0!</v>
      </c>
      <c r="CI962" s="129" t="e">
        <f t="shared" ref="CI962" si="18924">AA962/AA963</f>
        <v>#DIV/0!</v>
      </c>
      <c r="CJ962" s="135" t="e">
        <f t="shared" ref="CJ962" si="18925">AB962/AB963</f>
        <v>#DIV/0!</v>
      </c>
      <c r="CK962" s="136" t="e">
        <f t="shared" ref="CK962" si="18926">AC962/AC963</f>
        <v>#DIV/0!</v>
      </c>
    </row>
    <row r="963" spans="1:89" ht="14.25" hidden="1" thickTop="1" thickBot="1" x14ac:dyDescent="0.25">
      <c r="A963" s="269" t="s">
        <v>13</v>
      </c>
      <c r="B963" s="20">
        <f t="shared" ref="B963:AA963" si="18927">SUM(B940:B962)</f>
        <v>0</v>
      </c>
      <c r="C963" s="21">
        <f t="shared" si="18927"/>
        <v>0</v>
      </c>
      <c r="D963" s="20">
        <f t="shared" si="18927"/>
        <v>0</v>
      </c>
      <c r="E963" s="21">
        <f t="shared" si="18927"/>
        <v>0</v>
      </c>
      <c r="F963" s="20">
        <f t="shared" si="18927"/>
        <v>0</v>
      </c>
      <c r="G963" s="21">
        <f t="shared" si="18927"/>
        <v>0</v>
      </c>
      <c r="H963" s="20">
        <f t="shared" si="18927"/>
        <v>0</v>
      </c>
      <c r="I963" s="21">
        <f t="shared" si="18927"/>
        <v>0</v>
      </c>
      <c r="J963" s="20">
        <f t="shared" si="18927"/>
        <v>0</v>
      </c>
      <c r="K963" s="21">
        <f t="shared" si="18927"/>
        <v>0</v>
      </c>
      <c r="L963" s="20">
        <f t="shared" si="18927"/>
        <v>0</v>
      </c>
      <c r="M963" s="21">
        <f t="shared" si="18927"/>
        <v>0</v>
      </c>
      <c r="N963" s="20">
        <f t="shared" si="18927"/>
        <v>0</v>
      </c>
      <c r="O963" s="21">
        <f t="shared" si="18927"/>
        <v>0</v>
      </c>
      <c r="P963" s="20">
        <f t="shared" si="18927"/>
        <v>0</v>
      </c>
      <c r="Q963" s="21">
        <f t="shared" si="18927"/>
        <v>0</v>
      </c>
      <c r="R963" s="20">
        <f t="shared" si="18927"/>
        <v>0</v>
      </c>
      <c r="S963" s="21">
        <f t="shared" si="18927"/>
        <v>0</v>
      </c>
      <c r="T963" s="20">
        <f t="shared" si="18927"/>
        <v>0</v>
      </c>
      <c r="U963" s="21">
        <f t="shared" si="18927"/>
        <v>0</v>
      </c>
      <c r="V963" s="20">
        <f t="shared" si="18927"/>
        <v>0</v>
      </c>
      <c r="W963" s="21">
        <f t="shared" si="18927"/>
        <v>0</v>
      </c>
      <c r="X963" s="20">
        <f t="shared" si="18927"/>
        <v>0</v>
      </c>
      <c r="Y963" s="21">
        <f t="shared" si="18927"/>
        <v>0</v>
      </c>
      <c r="Z963" s="20">
        <f t="shared" si="18927"/>
        <v>0</v>
      </c>
      <c r="AA963" s="21">
        <f t="shared" si="18927"/>
        <v>0</v>
      </c>
      <c r="AB963" s="174">
        <f t="shared" ref="AB963:AC963" si="18928">SUM(AB939:AB962)</f>
        <v>0</v>
      </c>
      <c r="AC963" s="175">
        <f t="shared" si="18928"/>
        <v>0</v>
      </c>
      <c r="BI963" s="269" t="s">
        <v>13</v>
      </c>
      <c r="BJ963" s="155" t="e">
        <f>SUM(BJ939:BJ962)</f>
        <v>#DIV/0!</v>
      </c>
      <c r="BK963" s="156" t="e">
        <f t="shared" ref="BK963:CK963" si="18929">SUM(BK939:BK962)</f>
        <v>#DIV/0!</v>
      </c>
      <c r="BL963" s="155" t="e">
        <f t="shared" si="18929"/>
        <v>#DIV/0!</v>
      </c>
      <c r="BM963" s="156" t="e">
        <f t="shared" si="18929"/>
        <v>#DIV/0!</v>
      </c>
      <c r="BN963" s="155" t="e">
        <f t="shared" si="18929"/>
        <v>#DIV/0!</v>
      </c>
      <c r="BO963" s="156" t="e">
        <f t="shared" si="18929"/>
        <v>#DIV/0!</v>
      </c>
      <c r="BP963" s="155" t="e">
        <f t="shared" si="18929"/>
        <v>#DIV/0!</v>
      </c>
      <c r="BQ963" s="156" t="e">
        <f t="shared" si="18929"/>
        <v>#DIV/0!</v>
      </c>
      <c r="BR963" s="155" t="e">
        <f t="shared" si="18929"/>
        <v>#DIV/0!</v>
      </c>
      <c r="BS963" s="156" t="e">
        <f t="shared" si="18929"/>
        <v>#DIV/0!</v>
      </c>
      <c r="BT963" s="155" t="e">
        <f t="shared" si="18929"/>
        <v>#DIV/0!</v>
      </c>
      <c r="BU963" s="156" t="e">
        <f t="shared" si="18929"/>
        <v>#DIV/0!</v>
      </c>
      <c r="BV963" s="155" t="e">
        <f t="shared" si="18929"/>
        <v>#DIV/0!</v>
      </c>
      <c r="BW963" s="156" t="e">
        <f t="shared" si="18929"/>
        <v>#DIV/0!</v>
      </c>
      <c r="BX963" s="155" t="e">
        <f t="shared" si="18929"/>
        <v>#DIV/0!</v>
      </c>
      <c r="BY963" s="156" t="e">
        <f t="shared" si="18929"/>
        <v>#DIV/0!</v>
      </c>
      <c r="BZ963" s="155" t="e">
        <f t="shared" si="18929"/>
        <v>#DIV/0!</v>
      </c>
      <c r="CA963" s="156" t="e">
        <f t="shared" si="18929"/>
        <v>#DIV/0!</v>
      </c>
      <c r="CB963" s="155" t="e">
        <f t="shared" si="18929"/>
        <v>#DIV/0!</v>
      </c>
      <c r="CC963" s="156" t="e">
        <f t="shared" si="18929"/>
        <v>#DIV/0!</v>
      </c>
      <c r="CD963" s="155" t="e">
        <f t="shared" si="18929"/>
        <v>#DIV/0!</v>
      </c>
      <c r="CE963" s="156" t="e">
        <f t="shared" si="18929"/>
        <v>#DIV/0!</v>
      </c>
      <c r="CF963" s="155" t="e">
        <f t="shared" si="18929"/>
        <v>#DIV/0!</v>
      </c>
      <c r="CG963" s="156" t="e">
        <f t="shared" si="18929"/>
        <v>#DIV/0!</v>
      </c>
      <c r="CH963" s="155" t="e">
        <f t="shared" si="18929"/>
        <v>#DIV/0!</v>
      </c>
      <c r="CI963" s="156" t="e">
        <f t="shared" si="18929"/>
        <v>#DIV/0!</v>
      </c>
      <c r="CJ963" s="155" t="e">
        <f t="shared" si="18929"/>
        <v>#DIV/0!</v>
      </c>
      <c r="CK963" s="156" t="e">
        <f t="shared" si="18929"/>
        <v>#DIV/0!</v>
      </c>
    </row>
    <row r="964" spans="1:89" ht="13.5" hidden="1" thickTop="1" x14ac:dyDescent="0.2">
      <c r="A964" s="187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6" customWidth="1"/>
    <col min="30" max="16384" width="8.85546875" style="8"/>
  </cols>
  <sheetData>
    <row r="2" spans="1:31" ht="15.75" x14ac:dyDescent="0.25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3.5" thickBot="1" x14ac:dyDescent="0.25">
      <c r="A4" s="46" t="s">
        <v>46</v>
      </c>
    </row>
    <row r="5" spans="1:31" ht="14.25" thickTop="1" thickBot="1" x14ac:dyDescent="0.25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31" s="74" customFormat="1" ht="15" thickTop="1" thickBot="1" x14ac:dyDescent="0.25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3.5" thickTop="1" x14ac:dyDescent="0.2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2180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1484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16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6870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15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3953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388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160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180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143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486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1814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1140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461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642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222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302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6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11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17301</v>
      </c>
      <c r="AC8" s="5">
        <f t="shared" si="0"/>
        <v>3175</v>
      </c>
      <c r="AD8" s="18"/>
      <c r="AE8" s="18"/>
    </row>
    <row r="9" spans="1:31" x14ac:dyDescent="0.2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12541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1096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6141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1116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22688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3931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16626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6240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828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1915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3189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6912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14055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14738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6471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10252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6989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8798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750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3185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4368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8974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7315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4328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12683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10389</v>
      </c>
      <c r="AB9" s="6">
        <f t="shared" si="0"/>
        <v>114644</v>
      </c>
      <c r="AC9" s="7">
        <f t="shared" si="0"/>
        <v>81874</v>
      </c>
      <c r="AD9" s="18"/>
      <c r="AE9" s="18"/>
    </row>
    <row r="10" spans="1:31" x14ac:dyDescent="0.2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19677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8838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9087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4626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25689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10625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23664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14746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1901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4751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6542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14641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23350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26628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12457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13736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14727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13560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2302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5632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7589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15020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11926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8709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20535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20416</v>
      </c>
      <c r="AB10" s="4">
        <f t="shared" si="0"/>
        <v>179446</v>
      </c>
      <c r="AC10" s="5">
        <f t="shared" si="0"/>
        <v>161928</v>
      </c>
      <c r="AD10" s="18"/>
      <c r="AE10" s="18"/>
    </row>
    <row r="11" spans="1:31" x14ac:dyDescent="0.2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19476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11337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8339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6600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25664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12330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23507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18616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2664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7262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7673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21165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23912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32672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14855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14487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19437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14497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2269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7313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8824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16096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12254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12052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22196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21211</v>
      </c>
      <c r="AB11" s="6">
        <f t="shared" si="0"/>
        <v>191070</v>
      </c>
      <c r="AC11" s="7">
        <f t="shared" si="0"/>
        <v>195638</v>
      </c>
      <c r="AD11" s="18"/>
      <c r="AE11" s="18"/>
    </row>
    <row r="12" spans="1:31" x14ac:dyDescent="0.2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15859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10389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6041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5538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22084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9985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22332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17011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2463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6500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6590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17845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20331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28060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12263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11566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17245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12280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2459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5191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7669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15133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9813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9349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19544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19902</v>
      </c>
      <c r="AB12" s="4">
        <f t="shared" si="0"/>
        <v>164693</v>
      </c>
      <c r="AC12" s="5">
        <f t="shared" si="0"/>
        <v>168749</v>
      </c>
      <c r="AD12" s="18"/>
      <c r="AE12" s="18"/>
    </row>
    <row r="13" spans="1:31" x14ac:dyDescent="0.2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13116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12368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5516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5149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20021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8145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20664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16876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2908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6570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6589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17267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18146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25530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10164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9678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15436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11904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1877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3441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6864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15039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7649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6313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18364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19223</v>
      </c>
      <c r="AB13" s="6">
        <f t="shared" si="0"/>
        <v>147314</v>
      </c>
      <c r="AC13" s="7">
        <f t="shared" si="0"/>
        <v>157503</v>
      </c>
      <c r="AD13" s="18"/>
      <c r="AE13" s="18"/>
    </row>
    <row r="14" spans="1:31" x14ac:dyDescent="0.2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8982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8695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3858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4646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13525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7559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15494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14977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2659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4088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6440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10603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14699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18621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7670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6960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12137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10441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2198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2341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6688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10306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6044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4236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16105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18439</v>
      </c>
      <c r="AB14" s="4">
        <f t="shared" si="0"/>
        <v>116499</v>
      </c>
      <c r="AC14" s="5">
        <f t="shared" si="0"/>
        <v>121912</v>
      </c>
      <c r="AD14" s="18"/>
      <c r="AE14" s="18"/>
    </row>
    <row r="15" spans="1:31" x14ac:dyDescent="0.2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8050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9244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3685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4863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11214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7772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14703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14506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2742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2964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6852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7883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14004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14361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7083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6372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10682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9569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1761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2183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6552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9258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5490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3715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15991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18021</v>
      </c>
      <c r="AB15" s="6">
        <f t="shared" si="0"/>
        <v>108809</v>
      </c>
      <c r="AC15" s="7">
        <f t="shared" si="0"/>
        <v>110711</v>
      </c>
      <c r="AD15" s="18"/>
      <c r="AE15" s="18"/>
    </row>
    <row r="16" spans="1:31" x14ac:dyDescent="0.2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7720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9018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3447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4704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9982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8167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13760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14617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2606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2370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6826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6708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13548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13577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6394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6054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10193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9379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1519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1751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6893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8738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5296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3322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15536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17890</v>
      </c>
      <c r="AB16" s="4">
        <f t="shared" si="0"/>
        <v>103720</v>
      </c>
      <c r="AC16" s="5">
        <f t="shared" si="0"/>
        <v>106295</v>
      </c>
      <c r="AD16" s="18"/>
      <c r="AE16" s="18"/>
    </row>
    <row r="17" spans="1:31" x14ac:dyDescent="0.2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6828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9050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3381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4460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9062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8131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13632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14295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2567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2122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6833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6226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13461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12244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6906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5701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9372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8862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1638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1809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6716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8014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5179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3054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15498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16025</v>
      </c>
      <c r="AB17" s="6">
        <f t="shared" si="0"/>
        <v>101073</v>
      </c>
      <c r="AC17" s="7">
        <f t="shared" si="0"/>
        <v>99993</v>
      </c>
      <c r="AD17" s="18"/>
      <c r="AE17" s="18"/>
    </row>
    <row r="18" spans="1:31" x14ac:dyDescent="0.2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6535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10016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3844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4381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8690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9958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13251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15532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2767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1723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8142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5596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15098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12253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7919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6294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9910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9338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2002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1470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7994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8321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5590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2971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15894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16097</v>
      </c>
      <c r="AB18" s="4">
        <f t="shared" si="0"/>
        <v>107636</v>
      </c>
      <c r="AC18" s="5">
        <f t="shared" si="0"/>
        <v>103950</v>
      </c>
      <c r="AD18" s="18"/>
      <c r="AE18" s="18"/>
    </row>
    <row r="19" spans="1:31" x14ac:dyDescent="0.2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7365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12451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4674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4807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8799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14906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14891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19940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3648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1561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11039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4978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20459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13422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9775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7043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10225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11626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3383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1025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11221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8986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8589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3015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17100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18490</v>
      </c>
      <c r="AB19" s="6">
        <f t="shared" si="0"/>
        <v>131168</v>
      </c>
      <c r="AC19" s="7">
        <f t="shared" si="0"/>
        <v>122250</v>
      </c>
      <c r="AD19" s="18"/>
      <c r="AE19" s="18"/>
    </row>
    <row r="20" spans="1:31" x14ac:dyDescent="0.2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9466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17871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6283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6068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11916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22635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17157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27725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5244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1618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17638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4959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26376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16767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14317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10180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14032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16039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6009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1268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15241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11223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13411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3640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21467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21359</v>
      </c>
      <c r="AB20" s="4">
        <f t="shared" si="0"/>
        <v>178557</v>
      </c>
      <c r="AC20" s="5">
        <f t="shared" si="0"/>
        <v>161352</v>
      </c>
      <c r="AD20" s="18"/>
      <c r="AE20" s="18"/>
    </row>
    <row r="21" spans="1:31" x14ac:dyDescent="0.2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11088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22356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6175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7739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12511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29784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20568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31501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7173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1858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19298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5623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32772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21197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15818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13608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14747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19239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5768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1290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16598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12593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16339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4755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21705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25601</v>
      </c>
      <c r="AB21" s="6">
        <f t="shared" si="0"/>
        <v>200560</v>
      </c>
      <c r="AC21" s="7">
        <f t="shared" si="0"/>
        <v>197144</v>
      </c>
      <c r="AD21" s="18"/>
      <c r="AE21" s="18"/>
    </row>
    <row r="22" spans="1:31" x14ac:dyDescent="0.2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12185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19785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3810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7524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9261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25971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17059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27347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4810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1743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17568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4939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25701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18930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10715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12645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11851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17153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3013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1135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18355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10077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11765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4892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16272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21914</v>
      </c>
      <c r="AB22" s="4">
        <f t="shared" si="0"/>
        <v>162365</v>
      </c>
      <c r="AC22" s="5">
        <f t="shared" si="0"/>
        <v>174055</v>
      </c>
      <c r="AD22" s="18"/>
      <c r="AE22" s="18"/>
    </row>
    <row r="23" spans="1:31" x14ac:dyDescent="0.2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9700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14909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2117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6810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7075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23026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13065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24129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3646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1659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14259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5240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19562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17643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7589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10334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9011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13476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1552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1272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13236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7238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5700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5016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12408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15764</v>
      </c>
      <c r="AB23" s="6">
        <f t="shared" si="0"/>
        <v>118920</v>
      </c>
      <c r="AC23" s="7">
        <f t="shared" si="0"/>
        <v>146516</v>
      </c>
      <c r="AD23" s="18"/>
      <c r="AE23" s="18"/>
    </row>
    <row r="24" spans="1:31" x14ac:dyDescent="0.2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2825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5257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1319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2947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5077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7128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5764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7998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976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471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3441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4085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5472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9274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3325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4812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4358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4793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603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1450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3291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4100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2224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3842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6735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5901</v>
      </c>
      <c r="AB24" s="4">
        <f t="shared" si="0"/>
        <v>45410</v>
      </c>
      <c r="AC24" s="5">
        <f t="shared" si="0"/>
        <v>62058</v>
      </c>
      <c r="AD24" s="18"/>
      <c r="AE24" s="18"/>
    </row>
    <row r="25" spans="1:31" x14ac:dyDescent="0.2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336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1565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618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1428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1232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2182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1771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2596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272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229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1121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1607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1958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3489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1471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1809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1500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1325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482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746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1095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2130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869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1966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2879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2397</v>
      </c>
      <c r="AB25" s="6">
        <f t="shared" si="0"/>
        <v>15604</v>
      </c>
      <c r="AC25" s="7">
        <f t="shared" si="0"/>
        <v>23469</v>
      </c>
      <c r="AD25" s="18"/>
      <c r="AE25" s="18"/>
    </row>
    <row r="26" spans="1:31" x14ac:dyDescent="0.2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668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8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528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10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663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151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694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88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46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327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96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249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223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212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89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100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74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63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45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121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91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63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131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108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110</v>
      </c>
      <c r="AB26" s="4">
        <f t="shared" si="0"/>
        <v>1500</v>
      </c>
      <c r="AC26" s="5">
        <f t="shared" si="0"/>
        <v>3458</v>
      </c>
      <c r="AD26" s="18"/>
      <c r="AE26" s="18"/>
    </row>
    <row r="27" spans="1:31" x14ac:dyDescent="0.2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1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13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2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12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2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3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3</v>
      </c>
      <c r="AC27" s="7">
        <f t="shared" si="0"/>
        <v>30</v>
      </c>
      <c r="AD27" s="18"/>
      <c r="AE27" s="18"/>
    </row>
    <row r="28" spans="1:31" x14ac:dyDescent="0.2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173930</v>
      </c>
      <c r="C31" s="21">
        <f t="shared" ref="C31:AC31" si="1">SUM(C7:C30)</f>
        <v>184926</v>
      </c>
      <c r="D31" s="22">
        <f t="shared" si="1"/>
        <v>79829</v>
      </c>
      <c r="E31" s="21">
        <f t="shared" si="1"/>
        <v>83962</v>
      </c>
      <c r="F31" s="22">
        <f t="shared" si="1"/>
        <v>231370</v>
      </c>
      <c r="G31" s="21">
        <f t="shared" si="1"/>
        <v>212915</v>
      </c>
      <c r="H31" s="22">
        <f t="shared" si="1"/>
        <v>272012</v>
      </c>
      <c r="I31" s="21">
        <f t="shared" si="1"/>
        <v>289737</v>
      </c>
      <c r="J31" s="22">
        <f t="shared" si="1"/>
        <v>50122</v>
      </c>
      <c r="K31" s="21">
        <f t="shared" si="1"/>
        <v>49630</v>
      </c>
      <c r="L31" s="22">
        <f t="shared" si="1"/>
        <v>150510</v>
      </c>
      <c r="M31" s="21">
        <f t="shared" si="1"/>
        <v>146859</v>
      </c>
      <c r="N31" s="22">
        <f t="shared" si="1"/>
        <v>304967</v>
      </c>
      <c r="O31" s="21">
        <f t="shared" si="1"/>
        <v>300769</v>
      </c>
      <c r="P31" s="22">
        <f t="shared" si="1"/>
        <v>155865</v>
      </c>
      <c r="Q31" s="21">
        <f t="shared" si="1"/>
        <v>152262</v>
      </c>
      <c r="R31" s="22">
        <f t="shared" si="1"/>
        <v>192174</v>
      </c>
      <c r="S31" s="21">
        <f t="shared" si="1"/>
        <v>192655</v>
      </c>
      <c r="T31" s="22">
        <f>SUM(T7:T30)</f>
        <v>39649</v>
      </c>
      <c r="U31" s="21">
        <f t="shared" si="1"/>
        <v>42553</v>
      </c>
      <c r="V31" s="22">
        <f t="shared" si="1"/>
        <v>149317</v>
      </c>
      <c r="W31" s="21">
        <f t="shared" si="1"/>
        <v>171337</v>
      </c>
      <c r="X31" s="22">
        <f t="shared" si="1"/>
        <v>135527</v>
      </c>
      <c r="Y31" s="21">
        <f t="shared" si="1"/>
        <v>85306</v>
      </c>
      <c r="Z31" s="22">
        <f t="shared" si="1"/>
        <v>271020</v>
      </c>
      <c r="AA31" s="21">
        <f t="shared" si="1"/>
        <v>289149</v>
      </c>
      <c r="AB31" s="22">
        <f t="shared" si="1"/>
        <v>2206292</v>
      </c>
      <c r="AC31" s="21">
        <f t="shared" si="1"/>
        <v>2202060</v>
      </c>
    </row>
    <row r="32" spans="1:31" s="73" customFormat="1" ht="16.5" thickTop="1" x14ac:dyDescent="0.25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100"/>
    </row>
    <row r="35" spans="1:31" x14ac:dyDescent="0.2">
      <c r="A35" s="46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31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3.5" thickTop="1" x14ac:dyDescent="0.2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90" t="s">
        <v>17</v>
      </c>
      <c r="B40" s="23">
        <f t="shared" ref="B40:AA40" si="2">+B8/$B$65</f>
        <v>83.84615384615384</v>
      </c>
      <c r="C40" s="23">
        <f t="shared" si="2"/>
        <v>0</v>
      </c>
      <c r="D40" s="23">
        <f t="shared" si="2"/>
        <v>57.07692307692308</v>
      </c>
      <c r="E40" s="23">
        <f t="shared" si="2"/>
        <v>0.61538461538461542</v>
      </c>
      <c r="F40" s="23">
        <f t="shared" si="2"/>
        <v>264.23076923076923</v>
      </c>
      <c r="G40" s="23">
        <f t="shared" si="2"/>
        <v>0.57692307692307687</v>
      </c>
      <c r="H40" s="23">
        <f t="shared" si="2"/>
        <v>152.03846153846155</v>
      </c>
      <c r="I40" s="23">
        <f t="shared" si="2"/>
        <v>14.923076923076923</v>
      </c>
      <c r="J40" s="23">
        <f t="shared" si="2"/>
        <v>6.1538461538461542</v>
      </c>
      <c r="K40" s="23">
        <f t="shared" si="2"/>
        <v>6.9230769230769234</v>
      </c>
      <c r="L40" s="23">
        <f t="shared" si="2"/>
        <v>5.5</v>
      </c>
      <c r="M40" s="23">
        <f t="shared" si="2"/>
        <v>18.692307692307693</v>
      </c>
      <c r="N40" s="23">
        <f t="shared" si="2"/>
        <v>69.769230769230774</v>
      </c>
      <c r="O40" s="23">
        <f t="shared" si="2"/>
        <v>43.846153846153847</v>
      </c>
      <c r="P40" s="23">
        <f t="shared" si="2"/>
        <v>17.73076923076923</v>
      </c>
      <c r="Q40" s="23">
        <f t="shared" si="2"/>
        <v>24.692307692307693</v>
      </c>
      <c r="R40" s="23">
        <f t="shared" si="2"/>
        <v>8.5384615384615383</v>
      </c>
      <c r="S40" s="23">
        <f t="shared" si="2"/>
        <v>11.615384615384615</v>
      </c>
      <c r="T40" s="23">
        <f t="shared" si="2"/>
        <v>3.8461538461538464E-2</v>
      </c>
      <c r="U40" s="23">
        <f t="shared" si="2"/>
        <v>0.23076923076923078</v>
      </c>
      <c r="V40" s="23">
        <f t="shared" si="2"/>
        <v>7.6923076923076927E-2</v>
      </c>
      <c r="W40" s="23">
        <f t="shared" si="2"/>
        <v>0</v>
      </c>
      <c r="X40" s="23">
        <f t="shared" si="2"/>
        <v>0.42307692307692307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665.42307692307691</v>
      </c>
      <c r="AC40" s="5">
        <f t="shared" ref="AC40:AC62" si="3">C40+E40+G40+I40+K40+M40+O40+Q40+S40+U40+W40+Y40+AA40</f>
        <v>122.11538461538461</v>
      </c>
      <c r="AD40" s="18"/>
      <c r="AE40" s="18"/>
    </row>
    <row r="41" spans="1:31" x14ac:dyDescent="0.2">
      <c r="A41" s="91" t="s">
        <v>18</v>
      </c>
      <c r="B41" s="23">
        <f t="shared" ref="B41:AA41" si="4">+B9/$B$65</f>
        <v>482.34615384615387</v>
      </c>
      <c r="C41" s="23">
        <f t="shared" si="4"/>
        <v>42.153846153846153</v>
      </c>
      <c r="D41" s="23">
        <f t="shared" si="4"/>
        <v>236.19230769230768</v>
      </c>
      <c r="E41" s="23">
        <f t="shared" si="4"/>
        <v>42.92307692307692</v>
      </c>
      <c r="F41" s="23">
        <f t="shared" si="4"/>
        <v>872.61538461538464</v>
      </c>
      <c r="G41" s="23">
        <f t="shared" si="4"/>
        <v>151.19230769230768</v>
      </c>
      <c r="H41" s="23">
        <f t="shared" si="4"/>
        <v>639.46153846153845</v>
      </c>
      <c r="I41" s="23">
        <f t="shared" si="4"/>
        <v>240</v>
      </c>
      <c r="J41" s="23">
        <f t="shared" si="4"/>
        <v>31.846153846153847</v>
      </c>
      <c r="K41" s="23">
        <f t="shared" si="4"/>
        <v>73.65384615384616</v>
      </c>
      <c r="L41" s="23">
        <f t="shared" si="4"/>
        <v>122.65384615384616</v>
      </c>
      <c r="M41" s="23">
        <f t="shared" si="4"/>
        <v>265.84615384615387</v>
      </c>
      <c r="N41" s="23">
        <f t="shared" si="4"/>
        <v>540.57692307692309</v>
      </c>
      <c r="O41" s="23">
        <f t="shared" si="4"/>
        <v>566.84615384615381</v>
      </c>
      <c r="P41" s="23">
        <f t="shared" si="4"/>
        <v>248.88461538461539</v>
      </c>
      <c r="Q41" s="23">
        <f t="shared" si="4"/>
        <v>394.30769230769232</v>
      </c>
      <c r="R41" s="23">
        <f t="shared" si="4"/>
        <v>268.80769230769232</v>
      </c>
      <c r="S41" s="23">
        <f t="shared" si="4"/>
        <v>338.38461538461536</v>
      </c>
      <c r="T41" s="23">
        <f t="shared" si="4"/>
        <v>28.846153846153847</v>
      </c>
      <c r="U41" s="23">
        <f t="shared" si="4"/>
        <v>122.5</v>
      </c>
      <c r="V41" s="23">
        <f t="shared" si="4"/>
        <v>168</v>
      </c>
      <c r="W41" s="23">
        <f t="shared" si="4"/>
        <v>345.15384615384613</v>
      </c>
      <c r="X41" s="23">
        <f t="shared" si="4"/>
        <v>281.34615384615387</v>
      </c>
      <c r="Y41" s="23">
        <f t="shared" si="4"/>
        <v>166.46153846153845</v>
      </c>
      <c r="Z41" s="23">
        <f t="shared" si="4"/>
        <v>487.80769230769232</v>
      </c>
      <c r="AA41" s="23">
        <f t="shared" si="4"/>
        <v>399.57692307692309</v>
      </c>
      <c r="AB41" s="6">
        <f t="shared" ref="AB41:AB62" si="5">B41+D41+F41+H41+J41+L41+N41+P41+R41+T41+V41+X41+Z41</f>
        <v>4409.3846153846152</v>
      </c>
      <c r="AC41" s="7">
        <f t="shared" si="3"/>
        <v>3149</v>
      </c>
      <c r="AD41" s="18"/>
      <c r="AE41" s="18"/>
    </row>
    <row r="42" spans="1:31" x14ac:dyDescent="0.2">
      <c r="A42" s="90" t="s">
        <v>19</v>
      </c>
      <c r="B42" s="23">
        <f t="shared" ref="B42:AA42" si="6">+B10/$B$65</f>
        <v>756.80769230769226</v>
      </c>
      <c r="C42" s="23">
        <f t="shared" si="6"/>
        <v>339.92307692307691</v>
      </c>
      <c r="D42" s="23">
        <f t="shared" si="6"/>
        <v>349.5</v>
      </c>
      <c r="E42" s="23">
        <f t="shared" si="6"/>
        <v>177.92307692307693</v>
      </c>
      <c r="F42" s="23">
        <f t="shared" si="6"/>
        <v>988.03846153846155</v>
      </c>
      <c r="G42" s="23">
        <f t="shared" si="6"/>
        <v>408.65384615384613</v>
      </c>
      <c r="H42" s="23">
        <f t="shared" si="6"/>
        <v>910.15384615384619</v>
      </c>
      <c r="I42" s="23">
        <f t="shared" si="6"/>
        <v>567.15384615384619</v>
      </c>
      <c r="J42" s="23">
        <f t="shared" si="6"/>
        <v>73.115384615384613</v>
      </c>
      <c r="K42" s="23">
        <f t="shared" si="6"/>
        <v>182.73076923076923</v>
      </c>
      <c r="L42" s="23">
        <f t="shared" si="6"/>
        <v>251.61538461538461</v>
      </c>
      <c r="M42" s="23">
        <f t="shared" si="6"/>
        <v>563.11538461538464</v>
      </c>
      <c r="N42" s="23">
        <f t="shared" si="6"/>
        <v>898.07692307692309</v>
      </c>
      <c r="O42" s="23">
        <f t="shared" si="6"/>
        <v>1024.1538461538462</v>
      </c>
      <c r="P42" s="23">
        <f t="shared" si="6"/>
        <v>479.11538461538464</v>
      </c>
      <c r="Q42" s="23">
        <f t="shared" si="6"/>
        <v>528.30769230769226</v>
      </c>
      <c r="R42" s="23">
        <f t="shared" si="6"/>
        <v>566.42307692307691</v>
      </c>
      <c r="S42" s="23">
        <f t="shared" si="6"/>
        <v>521.53846153846155</v>
      </c>
      <c r="T42" s="23">
        <f t="shared" si="6"/>
        <v>88.538461538461533</v>
      </c>
      <c r="U42" s="23">
        <f t="shared" si="6"/>
        <v>216.61538461538461</v>
      </c>
      <c r="V42" s="23">
        <f t="shared" si="6"/>
        <v>291.88461538461536</v>
      </c>
      <c r="W42" s="23">
        <f t="shared" si="6"/>
        <v>577.69230769230774</v>
      </c>
      <c r="X42" s="23">
        <f t="shared" si="6"/>
        <v>458.69230769230768</v>
      </c>
      <c r="Y42" s="23">
        <f t="shared" si="6"/>
        <v>334.96153846153845</v>
      </c>
      <c r="Z42" s="23">
        <f t="shared" si="6"/>
        <v>789.80769230769226</v>
      </c>
      <c r="AA42" s="23">
        <f t="shared" si="6"/>
        <v>785.23076923076928</v>
      </c>
      <c r="AB42" s="4">
        <f t="shared" si="5"/>
        <v>6901.7692307692314</v>
      </c>
      <c r="AC42" s="5">
        <f t="shared" si="3"/>
        <v>6228</v>
      </c>
      <c r="AD42" s="18"/>
      <c r="AE42" s="18"/>
    </row>
    <row r="43" spans="1:31" x14ac:dyDescent="0.2">
      <c r="A43" s="91" t="s">
        <v>20</v>
      </c>
      <c r="B43" s="23">
        <f t="shared" ref="B43:AA43" si="7">+B11/$B$65</f>
        <v>749.07692307692309</v>
      </c>
      <c r="C43" s="23">
        <f t="shared" si="7"/>
        <v>436.03846153846155</v>
      </c>
      <c r="D43" s="23">
        <f t="shared" si="7"/>
        <v>320.73076923076923</v>
      </c>
      <c r="E43" s="23">
        <f t="shared" si="7"/>
        <v>253.84615384615384</v>
      </c>
      <c r="F43" s="23">
        <f t="shared" si="7"/>
        <v>987.07692307692309</v>
      </c>
      <c r="G43" s="23">
        <f t="shared" si="7"/>
        <v>474.23076923076923</v>
      </c>
      <c r="H43" s="23">
        <f t="shared" si="7"/>
        <v>904.11538461538464</v>
      </c>
      <c r="I43" s="23">
        <f t="shared" si="7"/>
        <v>716</v>
      </c>
      <c r="J43" s="23">
        <f t="shared" si="7"/>
        <v>102.46153846153847</v>
      </c>
      <c r="K43" s="23">
        <f t="shared" si="7"/>
        <v>279.30769230769232</v>
      </c>
      <c r="L43" s="23">
        <f t="shared" si="7"/>
        <v>295.11538461538464</v>
      </c>
      <c r="M43" s="23">
        <f t="shared" si="7"/>
        <v>814.03846153846155</v>
      </c>
      <c r="N43" s="23">
        <f t="shared" si="7"/>
        <v>919.69230769230774</v>
      </c>
      <c r="O43" s="23">
        <f t="shared" si="7"/>
        <v>1256.6153846153845</v>
      </c>
      <c r="P43" s="23">
        <f t="shared" si="7"/>
        <v>571.34615384615381</v>
      </c>
      <c r="Q43" s="23">
        <f t="shared" si="7"/>
        <v>557.19230769230774</v>
      </c>
      <c r="R43" s="23">
        <f t="shared" si="7"/>
        <v>747.57692307692309</v>
      </c>
      <c r="S43" s="23">
        <f t="shared" si="7"/>
        <v>557.57692307692309</v>
      </c>
      <c r="T43" s="23">
        <f t="shared" si="7"/>
        <v>87.269230769230774</v>
      </c>
      <c r="U43" s="23">
        <f t="shared" si="7"/>
        <v>281.26923076923077</v>
      </c>
      <c r="V43" s="23">
        <f t="shared" si="7"/>
        <v>339.38461538461536</v>
      </c>
      <c r="W43" s="23">
        <f t="shared" si="7"/>
        <v>619.07692307692309</v>
      </c>
      <c r="X43" s="23">
        <f t="shared" si="7"/>
        <v>471.30769230769232</v>
      </c>
      <c r="Y43" s="23">
        <f t="shared" si="7"/>
        <v>463.53846153846155</v>
      </c>
      <c r="Z43" s="23">
        <f t="shared" si="7"/>
        <v>853.69230769230774</v>
      </c>
      <c r="AA43" s="23">
        <f t="shared" si="7"/>
        <v>815.80769230769226</v>
      </c>
      <c r="AB43" s="6">
        <f t="shared" si="5"/>
        <v>7348.8461538461534</v>
      </c>
      <c r="AC43" s="7">
        <f t="shared" si="3"/>
        <v>7524.538461538461</v>
      </c>
      <c r="AD43" s="18"/>
      <c r="AE43" s="18"/>
    </row>
    <row r="44" spans="1:31" x14ac:dyDescent="0.2">
      <c r="A44" s="90" t="s">
        <v>21</v>
      </c>
      <c r="B44" s="23">
        <f t="shared" ref="B44:AA44" si="8">+B12/$B$65</f>
        <v>609.96153846153845</v>
      </c>
      <c r="C44" s="23">
        <f t="shared" si="8"/>
        <v>399.57692307692309</v>
      </c>
      <c r="D44" s="23">
        <f t="shared" si="8"/>
        <v>232.34615384615384</v>
      </c>
      <c r="E44" s="23">
        <f t="shared" si="8"/>
        <v>213</v>
      </c>
      <c r="F44" s="23">
        <f t="shared" si="8"/>
        <v>849.38461538461536</v>
      </c>
      <c r="G44" s="23">
        <f t="shared" si="8"/>
        <v>384.03846153846155</v>
      </c>
      <c r="H44" s="23">
        <f t="shared" si="8"/>
        <v>858.92307692307691</v>
      </c>
      <c r="I44" s="23">
        <f t="shared" si="8"/>
        <v>654.26923076923072</v>
      </c>
      <c r="J44" s="23">
        <f t="shared" si="8"/>
        <v>94.730769230769226</v>
      </c>
      <c r="K44" s="23">
        <f t="shared" si="8"/>
        <v>250</v>
      </c>
      <c r="L44" s="23">
        <f t="shared" si="8"/>
        <v>253.46153846153845</v>
      </c>
      <c r="M44" s="23">
        <f t="shared" si="8"/>
        <v>686.34615384615381</v>
      </c>
      <c r="N44" s="23">
        <f t="shared" si="8"/>
        <v>781.96153846153845</v>
      </c>
      <c r="O44" s="23">
        <f t="shared" si="8"/>
        <v>1079.2307692307693</v>
      </c>
      <c r="P44" s="23">
        <f t="shared" si="8"/>
        <v>471.65384615384613</v>
      </c>
      <c r="Q44" s="23">
        <f t="shared" si="8"/>
        <v>444.84615384615387</v>
      </c>
      <c r="R44" s="23">
        <f t="shared" si="8"/>
        <v>663.26923076923072</v>
      </c>
      <c r="S44" s="23">
        <f t="shared" si="8"/>
        <v>472.30769230769232</v>
      </c>
      <c r="T44" s="23">
        <f t="shared" si="8"/>
        <v>94.57692307692308</v>
      </c>
      <c r="U44" s="23">
        <f t="shared" si="8"/>
        <v>199.65384615384616</v>
      </c>
      <c r="V44" s="23">
        <f t="shared" si="8"/>
        <v>294.96153846153845</v>
      </c>
      <c r="W44" s="23">
        <f t="shared" si="8"/>
        <v>582.03846153846155</v>
      </c>
      <c r="X44" s="23">
        <f t="shared" si="8"/>
        <v>377.42307692307691</v>
      </c>
      <c r="Y44" s="23">
        <f t="shared" si="8"/>
        <v>359.57692307692309</v>
      </c>
      <c r="Z44" s="23">
        <f t="shared" si="8"/>
        <v>751.69230769230774</v>
      </c>
      <c r="AA44" s="23">
        <f t="shared" si="8"/>
        <v>765.46153846153845</v>
      </c>
      <c r="AB44" s="4">
        <f t="shared" si="5"/>
        <v>6334.3461538461534</v>
      </c>
      <c r="AC44" s="5">
        <f t="shared" si="3"/>
        <v>6490.3461538461534</v>
      </c>
      <c r="AD44" s="18"/>
      <c r="AE44" s="18"/>
    </row>
    <row r="45" spans="1:31" x14ac:dyDescent="0.2">
      <c r="A45" s="91" t="s">
        <v>22</v>
      </c>
      <c r="B45" s="23">
        <f t="shared" ref="B45:AA45" si="9">+B13/$B$65</f>
        <v>504.46153846153845</v>
      </c>
      <c r="C45" s="23">
        <f t="shared" si="9"/>
        <v>475.69230769230768</v>
      </c>
      <c r="D45" s="23">
        <f t="shared" si="9"/>
        <v>212.15384615384616</v>
      </c>
      <c r="E45" s="23">
        <f t="shared" si="9"/>
        <v>198.03846153846155</v>
      </c>
      <c r="F45" s="23">
        <f t="shared" si="9"/>
        <v>770.03846153846155</v>
      </c>
      <c r="G45" s="23">
        <f t="shared" si="9"/>
        <v>313.26923076923077</v>
      </c>
      <c r="H45" s="23">
        <f t="shared" si="9"/>
        <v>794.76923076923072</v>
      </c>
      <c r="I45" s="23">
        <f t="shared" si="9"/>
        <v>649.07692307692309</v>
      </c>
      <c r="J45" s="23">
        <f t="shared" si="9"/>
        <v>111.84615384615384</v>
      </c>
      <c r="K45" s="23">
        <f t="shared" si="9"/>
        <v>252.69230769230768</v>
      </c>
      <c r="L45" s="23">
        <f t="shared" si="9"/>
        <v>253.42307692307693</v>
      </c>
      <c r="M45" s="23">
        <f t="shared" si="9"/>
        <v>664.11538461538464</v>
      </c>
      <c r="N45" s="23">
        <f t="shared" si="9"/>
        <v>697.92307692307691</v>
      </c>
      <c r="O45" s="23">
        <f t="shared" si="9"/>
        <v>981.92307692307691</v>
      </c>
      <c r="P45" s="23">
        <f t="shared" si="9"/>
        <v>390.92307692307691</v>
      </c>
      <c r="Q45" s="23">
        <f t="shared" si="9"/>
        <v>372.23076923076923</v>
      </c>
      <c r="R45" s="23">
        <f t="shared" si="9"/>
        <v>593.69230769230774</v>
      </c>
      <c r="S45" s="23">
        <f t="shared" si="9"/>
        <v>457.84615384615387</v>
      </c>
      <c r="T45" s="23">
        <f t="shared" si="9"/>
        <v>72.192307692307693</v>
      </c>
      <c r="U45" s="23">
        <f t="shared" si="9"/>
        <v>132.34615384615384</v>
      </c>
      <c r="V45" s="23">
        <f t="shared" si="9"/>
        <v>264</v>
      </c>
      <c r="W45" s="23">
        <f t="shared" si="9"/>
        <v>578.42307692307691</v>
      </c>
      <c r="X45" s="23">
        <f t="shared" si="9"/>
        <v>294.19230769230768</v>
      </c>
      <c r="Y45" s="23">
        <f t="shared" si="9"/>
        <v>242.80769230769232</v>
      </c>
      <c r="Z45" s="23">
        <f t="shared" si="9"/>
        <v>706.30769230769226</v>
      </c>
      <c r="AA45" s="23">
        <f t="shared" si="9"/>
        <v>739.34615384615381</v>
      </c>
      <c r="AB45" s="6">
        <f t="shared" si="5"/>
        <v>5665.9230769230771</v>
      </c>
      <c r="AC45" s="7">
        <f t="shared" si="3"/>
        <v>6057.8076923076933</v>
      </c>
      <c r="AD45" s="18"/>
      <c r="AE45" s="18"/>
    </row>
    <row r="46" spans="1:31" x14ac:dyDescent="0.2">
      <c r="A46" s="90" t="s">
        <v>23</v>
      </c>
      <c r="B46" s="23">
        <f t="shared" ref="B46:AA46" si="10">+B14/$B$65</f>
        <v>345.46153846153845</v>
      </c>
      <c r="C46" s="23">
        <f t="shared" si="10"/>
        <v>334.42307692307691</v>
      </c>
      <c r="D46" s="23">
        <f t="shared" si="10"/>
        <v>148.38461538461539</v>
      </c>
      <c r="E46" s="23">
        <f t="shared" si="10"/>
        <v>178.69230769230768</v>
      </c>
      <c r="F46" s="23">
        <f t="shared" si="10"/>
        <v>520.19230769230774</v>
      </c>
      <c r="G46" s="23">
        <f t="shared" si="10"/>
        <v>290.73076923076923</v>
      </c>
      <c r="H46" s="23">
        <f t="shared" si="10"/>
        <v>595.92307692307691</v>
      </c>
      <c r="I46" s="23">
        <f t="shared" si="10"/>
        <v>576.03846153846155</v>
      </c>
      <c r="J46" s="23">
        <f t="shared" si="10"/>
        <v>102.26923076923077</v>
      </c>
      <c r="K46" s="23">
        <f t="shared" si="10"/>
        <v>157.23076923076923</v>
      </c>
      <c r="L46" s="23">
        <f t="shared" si="10"/>
        <v>247.69230769230768</v>
      </c>
      <c r="M46" s="23">
        <f t="shared" si="10"/>
        <v>407.80769230769232</v>
      </c>
      <c r="N46" s="23">
        <f t="shared" si="10"/>
        <v>565.34615384615381</v>
      </c>
      <c r="O46" s="23">
        <f t="shared" si="10"/>
        <v>716.19230769230774</v>
      </c>
      <c r="P46" s="23">
        <f t="shared" si="10"/>
        <v>295</v>
      </c>
      <c r="Q46" s="23">
        <f t="shared" si="10"/>
        <v>267.69230769230768</v>
      </c>
      <c r="R46" s="23">
        <f t="shared" si="10"/>
        <v>466.80769230769232</v>
      </c>
      <c r="S46" s="23">
        <f t="shared" si="10"/>
        <v>401.57692307692309</v>
      </c>
      <c r="T46" s="23">
        <f t="shared" si="10"/>
        <v>84.538461538461533</v>
      </c>
      <c r="U46" s="23">
        <f t="shared" si="10"/>
        <v>90.038461538461533</v>
      </c>
      <c r="V46" s="23">
        <f t="shared" si="10"/>
        <v>257.23076923076923</v>
      </c>
      <c r="W46" s="23">
        <f t="shared" si="10"/>
        <v>396.38461538461536</v>
      </c>
      <c r="X46" s="23">
        <f t="shared" si="10"/>
        <v>232.46153846153845</v>
      </c>
      <c r="Y46" s="23">
        <f t="shared" si="10"/>
        <v>162.92307692307693</v>
      </c>
      <c r="Z46" s="23">
        <f t="shared" si="10"/>
        <v>619.42307692307691</v>
      </c>
      <c r="AA46" s="23">
        <f t="shared" si="10"/>
        <v>709.19230769230774</v>
      </c>
      <c r="AB46" s="4">
        <f t="shared" si="5"/>
        <v>4480.7307692307686</v>
      </c>
      <c r="AC46" s="5">
        <f t="shared" si="3"/>
        <v>4688.9230769230771</v>
      </c>
      <c r="AD46" s="18"/>
      <c r="AE46" s="18"/>
    </row>
    <row r="47" spans="1:31" x14ac:dyDescent="0.2">
      <c r="A47" s="91" t="s">
        <v>24</v>
      </c>
      <c r="B47" s="23">
        <f t="shared" ref="B47:AA47" si="11">+B15/$B$65</f>
        <v>309.61538461538464</v>
      </c>
      <c r="C47" s="23">
        <f t="shared" si="11"/>
        <v>355.53846153846155</v>
      </c>
      <c r="D47" s="23">
        <f t="shared" si="11"/>
        <v>141.73076923076923</v>
      </c>
      <c r="E47" s="23">
        <f t="shared" si="11"/>
        <v>187.03846153846155</v>
      </c>
      <c r="F47" s="23">
        <f t="shared" si="11"/>
        <v>431.30769230769232</v>
      </c>
      <c r="G47" s="23">
        <f t="shared" si="11"/>
        <v>298.92307692307691</v>
      </c>
      <c r="H47" s="23">
        <f t="shared" si="11"/>
        <v>565.5</v>
      </c>
      <c r="I47" s="23">
        <f t="shared" si="11"/>
        <v>557.92307692307691</v>
      </c>
      <c r="J47" s="23">
        <f t="shared" si="11"/>
        <v>105.46153846153847</v>
      </c>
      <c r="K47" s="23">
        <f t="shared" si="11"/>
        <v>114</v>
      </c>
      <c r="L47" s="23">
        <f t="shared" si="11"/>
        <v>263.53846153846155</v>
      </c>
      <c r="M47" s="23">
        <f t="shared" si="11"/>
        <v>303.19230769230768</v>
      </c>
      <c r="N47" s="23">
        <f t="shared" si="11"/>
        <v>538.61538461538464</v>
      </c>
      <c r="O47" s="23">
        <f t="shared" si="11"/>
        <v>552.34615384615381</v>
      </c>
      <c r="P47" s="23">
        <f t="shared" si="11"/>
        <v>272.42307692307691</v>
      </c>
      <c r="Q47" s="23">
        <f t="shared" si="11"/>
        <v>245.07692307692307</v>
      </c>
      <c r="R47" s="23">
        <f t="shared" si="11"/>
        <v>410.84615384615387</v>
      </c>
      <c r="S47" s="23">
        <f t="shared" si="11"/>
        <v>368.03846153846155</v>
      </c>
      <c r="T47" s="23">
        <f t="shared" si="11"/>
        <v>67.730769230769226</v>
      </c>
      <c r="U47" s="23">
        <f t="shared" si="11"/>
        <v>83.961538461538467</v>
      </c>
      <c r="V47" s="23">
        <f t="shared" si="11"/>
        <v>252</v>
      </c>
      <c r="W47" s="23">
        <f t="shared" si="11"/>
        <v>356.07692307692309</v>
      </c>
      <c r="X47" s="23">
        <f t="shared" si="11"/>
        <v>211.15384615384616</v>
      </c>
      <c r="Y47" s="23">
        <f t="shared" si="11"/>
        <v>142.88461538461539</v>
      </c>
      <c r="Z47" s="23">
        <f t="shared" si="11"/>
        <v>615.03846153846155</v>
      </c>
      <c r="AA47" s="23">
        <f t="shared" si="11"/>
        <v>693.11538461538464</v>
      </c>
      <c r="AB47" s="6">
        <f t="shared" si="5"/>
        <v>4184.9615384615381</v>
      </c>
      <c r="AC47" s="7">
        <f t="shared" si="3"/>
        <v>4258.1153846153838</v>
      </c>
      <c r="AD47" s="18"/>
      <c r="AE47" s="18"/>
    </row>
    <row r="48" spans="1:31" x14ac:dyDescent="0.2">
      <c r="A48" s="90" t="s">
        <v>25</v>
      </c>
      <c r="B48" s="23">
        <f t="shared" ref="B48:AA48" si="12">+B16/$B$65</f>
        <v>296.92307692307691</v>
      </c>
      <c r="C48" s="23">
        <f t="shared" si="12"/>
        <v>346.84615384615387</v>
      </c>
      <c r="D48" s="23">
        <f t="shared" si="12"/>
        <v>132.57692307692307</v>
      </c>
      <c r="E48" s="23">
        <f t="shared" si="12"/>
        <v>180.92307692307693</v>
      </c>
      <c r="F48" s="23">
        <f t="shared" si="12"/>
        <v>383.92307692307691</v>
      </c>
      <c r="G48" s="23">
        <f t="shared" si="12"/>
        <v>314.11538461538464</v>
      </c>
      <c r="H48" s="23">
        <f t="shared" si="12"/>
        <v>529.23076923076928</v>
      </c>
      <c r="I48" s="23">
        <f t="shared" si="12"/>
        <v>562.19230769230774</v>
      </c>
      <c r="J48" s="23">
        <f t="shared" si="12"/>
        <v>100.23076923076923</v>
      </c>
      <c r="K48" s="23">
        <f t="shared" si="12"/>
        <v>91.15384615384616</v>
      </c>
      <c r="L48" s="23">
        <f t="shared" si="12"/>
        <v>262.53846153846155</v>
      </c>
      <c r="M48" s="23">
        <f t="shared" si="12"/>
        <v>258</v>
      </c>
      <c r="N48" s="23">
        <f t="shared" si="12"/>
        <v>521.07692307692309</v>
      </c>
      <c r="O48" s="23">
        <f t="shared" si="12"/>
        <v>522.19230769230774</v>
      </c>
      <c r="P48" s="23">
        <f t="shared" si="12"/>
        <v>245.92307692307693</v>
      </c>
      <c r="Q48" s="23">
        <f t="shared" si="12"/>
        <v>232.84615384615384</v>
      </c>
      <c r="R48" s="23">
        <f t="shared" si="12"/>
        <v>392.03846153846155</v>
      </c>
      <c r="S48" s="23">
        <f t="shared" si="12"/>
        <v>360.73076923076923</v>
      </c>
      <c r="T48" s="23">
        <f t="shared" si="12"/>
        <v>58.42307692307692</v>
      </c>
      <c r="U48" s="23">
        <f t="shared" si="12"/>
        <v>67.34615384615384</v>
      </c>
      <c r="V48" s="23">
        <f t="shared" si="12"/>
        <v>265.11538461538464</v>
      </c>
      <c r="W48" s="23">
        <f t="shared" si="12"/>
        <v>336.07692307692309</v>
      </c>
      <c r="X48" s="23">
        <f t="shared" si="12"/>
        <v>203.69230769230768</v>
      </c>
      <c r="Y48" s="23">
        <f t="shared" si="12"/>
        <v>127.76923076923077</v>
      </c>
      <c r="Z48" s="23">
        <f t="shared" si="12"/>
        <v>597.53846153846155</v>
      </c>
      <c r="AA48" s="23">
        <f t="shared" si="12"/>
        <v>688.07692307692309</v>
      </c>
      <c r="AB48" s="4">
        <f t="shared" si="5"/>
        <v>3989.2307692307695</v>
      </c>
      <c r="AC48" s="5">
        <f t="shared" si="3"/>
        <v>4088.2692307692314</v>
      </c>
      <c r="AD48" s="18"/>
      <c r="AE48" s="18"/>
    </row>
    <row r="49" spans="1:31" x14ac:dyDescent="0.2">
      <c r="A49" s="91" t="s">
        <v>26</v>
      </c>
      <c r="B49" s="23">
        <f t="shared" ref="B49:AA49" si="13">+B17/$B$65</f>
        <v>262.61538461538464</v>
      </c>
      <c r="C49" s="23">
        <f t="shared" si="13"/>
        <v>348.07692307692309</v>
      </c>
      <c r="D49" s="23">
        <f t="shared" si="13"/>
        <v>130.03846153846155</v>
      </c>
      <c r="E49" s="23">
        <f t="shared" si="13"/>
        <v>171.53846153846155</v>
      </c>
      <c r="F49" s="23">
        <f t="shared" si="13"/>
        <v>348.53846153846155</v>
      </c>
      <c r="G49" s="23">
        <f t="shared" si="13"/>
        <v>312.73076923076923</v>
      </c>
      <c r="H49" s="23">
        <f t="shared" si="13"/>
        <v>524.30769230769226</v>
      </c>
      <c r="I49" s="23">
        <f t="shared" si="13"/>
        <v>549.80769230769226</v>
      </c>
      <c r="J49" s="23">
        <f t="shared" si="13"/>
        <v>98.730769230769226</v>
      </c>
      <c r="K49" s="23">
        <f t="shared" si="13"/>
        <v>81.615384615384613</v>
      </c>
      <c r="L49" s="23">
        <f t="shared" si="13"/>
        <v>262.80769230769232</v>
      </c>
      <c r="M49" s="23">
        <f t="shared" si="13"/>
        <v>239.46153846153845</v>
      </c>
      <c r="N49" s="23">
        <f t="shared" si="13"/>
        <v>517.73076923076928</v>
      </c>
      <c r="O49" s="23">
        <f t="shared" si="13"/>
        <v>470.92307692307691</v>
      </c>
      <c r="P49" s="23">
        <f t="shared" si="13"/>
        <v>265.61538461538464</v>
      </c>
      <c r="Q49" s="23">
        <f t="shared" si="13"/>
        <v>219.26923076923077</v>
      </c>
      <c r="R49" s="23">
        <f t="shared" si="13"/>
        <v>360.46153846153845</v>
      </c>
      <c r="S49" s="23">
        <f t="shared" si="13"/>
        <v>340.84615384615387</v>
      </c>
      <c r="T49" s="23">
        <f t="shared" si="13"/>
        <v>63</v>
      </c>
      <c r="U49" s="23">
        <f t="shared" si="13"/>
        <v>69.57692307692308</v>
      </c>
      <c r="V49" s="23">
        <f t="shared" si="13"/>
        <v>258.30769230769232</v>
      </c>
      <c r="W49" s="23">
        <f t="shared" si="13"/>
        <v>308.23076923076923</v>
      </c>
      <c r="X49" s="23">
        <f t="shared" si="13"/>
        <v>199.19230769230768</v>
      </c>
      <c r="Y49" s="23">
        <f t="shared" si="13"/>
        <v>117.46153846153847</v>
      </c>
      <c r="Z49" s="23">
        <f t="shared" si="13"/>
        <v>596.07692307692309</v>
      </c>
      <c r="AA49" s="23">
        <f t="shared" si="13"/>
        <v>616.34615384615381</v>
      </c>
      <c r="AB49" s="6">
        <f t="shared" si="5"/>
        <v>3887.4230769230771</v>
      </c>
      <c r="AC49" s="7">
        <f t="shared" si="3"/>
        <v>3845.8846153846148</v>
      </c>
      <c r="AD49" s="18"/>
      <c r="AE49" s="18"/>
    </row>
    <row r="50" spans="1:31" x14ac:dyDescent="0.2">
      <c r="A50" s="90" t="s">
        <v>27</v>
      </c>
      <c r="B50" s="23">
        <f t="shared" ref="B50:AA50" si="14">+B18/$B$65</f>
        <v>251.34615384615384</v>
      </c>
      <c r="C50" s="23">
        <f t="shared" si="14"/>
        <v>385.23076923076923</v>
      </c>
      <c r="D50" s="23">
        <f t="shared" si="14"/>
        <v>147.84615384615384</v>
      </c>
      <c r="E50" s="23">
        <f t="shared" si="14"/>
        <v>168.5</v>
      </c>
      <c r="F50" s="23">
        <f t="shared" si="14"/>
        <v>334.23076923076923</v>
      </c>
      <c r="G50" s="23">
        <f t="shared" si="14"/>
        <v>383</v>
      </c>
      <c r="H50" s="23">
        <f t="shared" si="14"/>
        <v>509.65384615384613</v>
      </c>
      <c r="I50" s="23">
        <f t="shared" si="14"/>
        <v>597.38461538461536</v>
      </c>
      <c r="J50" s="23">
        <f t="shared" si="14"/>
        <v>106.42307692307692</v>
      </c>
      <c r="K50" s="23">
        <f t="shared" si="14"/>
        <v>66.269230769230774</v>
      </c>
      <c r="L50" s="23">
        <f t="shared" si="14"/>
        <v>313.15384615384613</v>
      </c>
      <c r="M50" s="23">
        <f t="shared" si="14"/>
        <v>215.23076923076923</v>
      </c>
      <c r="N50" s="23">
        <f t="shared" si="14"/>
        <v>580.69230769230774</v>
      </c>
      <c r="O50" s="23">
        <f t="shared" si="14"/>
        <v>471.26923076923077</v>
      </c>
      <c r="P50" s="23">
        <f t="shared" si="14"/>
        <v>304.57692307692309</v>
      </c>
      <c r="Q50" s="23">
        <f t="shared" si="14"/>
        <v>242.07692307692307</v>
      </c>
      <c r="R50" s="23">
        <f t="shared" si="14"/>
        <v>381.15384615384613</v>
      </c>
      <c r="S50" s="23">
        <f t="shared" si="14"/>
        <v>359.15384615384613</v>
      </c>
      <c r="T50" s="23">
        <f t="shared" si="14"/>
        <v>77</v>
      </c>
      <c r="U50" s="23">
        <f t="shared" si="14"/>
        <v>56.53846153846154</v>
      </c>
      <c r="V50" s="23">
        <f t="shared" si="14"/>
        <v>307.46153846153845</v>
      </c>
      <c r="W50" s="23">
        <f t="shared" si="14"/>
        <v>320.03846153846155</v>
      </c>
      <c r="X50" s="23">
        <f t="shared" si="14"/>
        <v>215</v>
      </c>
      <c r="Y50" s="23">
        <f t="shared" si="14"/>
        <v>114.26923076923077</v>
      </c>
      <c r="Z50" s="23">
        <f t="shared" si="14"/>
        <v>611.30769230769226</v>
      </c>
      <c r="AA50" s="23">
        <f t="shared" si="14"/>
        <v>619.11538461538464</v>
      </c>
      <c r="AB50" s="4">
        <f t="shared" si="5"/>
        <v>4139.8461538461543</v>
      </c>
      <c r="AC50" s="5">
        <f t="shared" si="3"/>
        <v>3998.0769230769233</v>
      </c>
      <c r="AD50" s="18"/>
      <c r="AE50" s="18"/>
    </row>
    <row r="51" spans="1:31" x14ac:dyDescent="0.2">
      <c r="A51" s="91" t="s">
        <v>28</v>
      </c>
      <c r="B51" s="23">
        <f t="shared" ref="B51:AA51" si="15">+B19/$B$65</f>
        <v>283.26923076923077</v>
      </c>
      <c r="C51" s="23">
        <f t="shared" si="15"/>
        <v>478.88461538461536</v>
      </c>
      <c r="D51" s="23">
        <f t="shared" si="15"/>
        <v>179.76923076923077</v>
      </c>
      <c r="E51" s="23">
        <f t="shared" si="15"/>
        <v>184.88461538461539</v>
      </c>
      <c r="F51" s="23">
        <f t="shared" si="15"/>
        <v>338.42307692307691</v>
      </c>
      <c r="G51" s="23">
        <f t="shared" si="15"/>
        <v>573.30769230769226</v>
      </c>
      <c r="H51" s="23">
        <f t="shared" si="15"/>
        <v>572.73076923076928</v>
      </c>
      <c r="I51" s="23">
        <f t="shared" si="15"/>
        <v>766.92307692307691</v>
      </c>
      <c r="J51" s="23">
        <f t="shared" si="15"/>
        <v>140.30769230769232</v>
      </c>
      <c r="K51" s="23">
        <f t="shared" si="15"/>
        <v>60.03846153846154</v>
      </c>
      <c r="L51" s="23">
        <f t="shared" si="15"/>
        <v>424.57692307692309</v>
      </c>
      <c r="M51" s="23">
        <f t="shared" si="15"/>
        <v>191.46153846153845</v>
      </c>
      <c r="N51" s="23">
        <f t="shared" si="15"/>
        <v>786.88461538461536</v>
      </c>
      <c r="O51" s="23">
        <f t="shared" si="15"/>
        <v>516.23076923076928</v>
      </c>
      <c r="P51" s="23">
        <f t="shared" si="15"/>
        <v>375.96153846153845</v>
      </c>
      <c r="Q51" s="23">
        <f t="shared" si="15"/>
        <v>270.88461538461536</v>
      </c>
      <c r="R51" s="23">
        <f t="shared" si="15"/>
        <v>393.26923076923077</v>
      </c>
      <c r="S51" s="23">
        <f t="shared" si="15"/>
        <v>447.15384615384613</v>
      </c>
      <c r="T51" s="23">
        <f t="shared" si="15"/>
        <v>130.11538461538461</v>
      </c>
      <c r="U51" s="23">
        <f t="shared" si="15"/>
        <v>39.42307692307692</v>
      </c>
      <c r="V51" s="23">
        <f t="shared" si="15"/>
        <v>431.57692307692309</v>
      </c>
      <c r="W51" s="23">
        <f t="shared" si="15"/>
        <v>345.61538461538464</v>
      </c>
      <c r="X51" s="23">
        <f t="shared" si="15"/>
        <v>330.34615384615387</v>
      </c>
      <c r="Y51" s="23">
        <f t="shared" si="15"/>
        <v>115.96153846153847</v>
      </c>
      <c r="Z51" s="23">
        <f t="shared" si="15"/>
        <v>657.69230769230774</v>
      </c>
      <c r="AA51" s="23">
        <f t="shared" si="15"/>
        <v>711.15384615384619</v>
      </c>
      <c r="AB51" s="6">
        <f t="shared" si="5"/>
        <v>5044.923076923078</v>
      </c>
      <c r="AC51" s="7">
        <f t="shared" si="3"/>
        <v>4701.923076923078</v>
      </c>
      <c r="AD51" s="18"/>
      <c r="AE51" s="18"/>
    </row>
    <row r="52" spans="1:31" x14ac:dyDescent="0.2">
      <c r="A52" s="90" t="s">
        <v>29</v>
      </c>
      <c r="B52" s="23">
        <f t="shared" ref="B52:AA52" si="16">+B20/$B$65</f>
        <v>364.07692307692309</v>
      </c>
      <c r="C52" s="23">
        <f t="shared" si="16"/>
        <v>687.34615384615381</v>
      </c>
      <c r="D52" s="23">
        <f t="shared" si="16"/>
        <v>241.65384615384616</v>
      </c>
      <c r="E52" s="23">
        <f t="shared" si="16"/>
        <v>233.38461538461539</v>
      </c>
      <c r="F52" s="23">
        <f t="shared" si="16"/>
        <v>458.30769230769232</v>
      </c>
      <c r="G52" s="23">
        <f t="shared" si="16"/>
        <v>870.57692307692309</v>
      </c>
      <c r="H52" s="23">
        <f t="shared" si="16"/>
        <v>659.88461538461536</v>
      </c>
      <c r="I52" s="23">
        <f t="shared" si="16"/>
        <v>1066.3461538461538</v>
      </c>
      <c r="J52" s="23">
        <f t="shared" si="16"/>
        <v>201.69230769230768</v>
      </c>
      <c r="K52" s="23">
        <f t="shared" si="16"/>
        <v>62.230769230769234</v>
      </c>
      <c r="L52" s="23">
        <f t="shared" si="16"/>
        <v>678.38461538461536</v>
      </c>
      <c r="M52" s="23">
        <f t="shared" si="16"/>
        <v>190.73076923076923</v>
      </c>
      <c r="N52" s="23">
        <f t="shared" si="16"/>
        <v>1014.4615384615385</v>
      </c>
      <c r="O52" s="23">
        <f t="shared" si="16"/>
        <v>644.88461538461536</v>
      </c>
      <c r="P52" s="23">
        <f t="shared" si="16"/>
        <v>550.65384615384619</v>
      </c>
      <c r="Q52" s="23">
        <f t="shared" si="16"/>
        <v>391.53846153846155</v>
      </c>
      <c r="R52" s="23">
        <f t="shared" si="16"/>
        <v>539.69230769230774</v>
      </c>
      <c r="S52" s="23">
        <f t="shared" si="16"/>
        <v>616.88461538461536</v>
      </c>
      <c r="T52" s="23">
        <f t="shared" si="16"/>
        <v>231.11538461538461</v>
      </c>
      <c r="U52" s="23">
        <f t="shared" si="16"/>
        <v>48.769230769230766</v>
      </c>
      <c r="V52" s="23">
        <f t="shared" si="16"/>
        <v>586.19230769230774</v>
      </c>
      <c r="W52" s="23">
        <f t="shared" si="16"/>
        <v>431.65384615384613</v>
      </c>
      <c r="X52" s="23">
        <f t="shared" si="16"/>
        <v>515.80769230769226</v>
      </c>
      <c r="Y52" s="23">
        <f t="shared" si="16"/>
        <v>140</v>
      </c>
      <c r="Z52" s="23">
        <f t="shared" si="16"/>
        <v>825.65384615384619</v>
      </c>
      <c r="AA52" s="23">
        <f t="shared" si="16"/>
        <v>821.5</v>
      </c>
      <c r="AB52" s="4">
        <f t="shared" si="5"/>
        <v>6867.5769230769238</v>
      </c>
      <c r="AC52" s="5">
        <f t="shared" si="3"/>
        <v>6205.8461538461524</v>
      </c>
      <c r="AD52" s="18"/>
      <c r="AE52" s="18"/>
    </row>
    <row r="53" spans="1:31" x14ac:dyDescent="0.2">
      <c r="A53" s="91" t="s">
        <v>30</v>
      </c>
      <c r="B53" s="23">
        <f t="shared" ref="B53:AA53" si="17">+B21/$B$65</f>
        <v>426.46153846153845</v>
      </c>
      <c r="C53" s="23">
        <f t="shared" si="17"/>
        <v>859.84615384615381</v>
      </c>
      <c r="D53" s="23">
        <f t="shared" si="17"/>
        <v>237.5</v>
      </c>
      <c r="E53" s="23">
        <f t="shared" si="17"/>
        <v>297.65384615384613</v>
      </c>
      <c r="F53" s="23">
        <f t="shared" si="17"/>
        <v>481.19230769230768</v>
      </c>
      <c r="G53" s="23">
        <f t="shared" si="17"/>
        <v>1145.5384615384614</v>
      </c>
      <c r="H53" s="23">
        <f t="shared" si="17"/>
        <v>791.07692307692309</v>
      </c>
      <c r="I53" s="23">
        <f t="shared" si="17"/>
        <v>1211.5769230769231</v>
      </c>
      <c r="J53" s="23">
        <f t="shared" si="17"/>
        <v>275.88461538461536</v>
      </c>
      <c r="K53" s="23">
        <f t="shared" si="17"/>
        <v>71.461538461538467</v>
      </c>
      <c r="L53" s="23">
        <f t="shared" si="17"/>
        <v>742.23076923076928</v>
      </c>
      <c r="M53" s="23">
        <f t="shared" si="17"/>
        <v>216.26923076923077</v>
      </c>
      <c r="N53" s="23">
        <f t="shared" si="17"/>
        <v>1260.4615384615386</v>
      </c>
      <c r="O53" s="23">
        <f t="shared" si="17"/>
        <v>815.26923076923072</v>
      </c>
      <c r="P53" s="23">
        <f t="shared" si="17"/>
        <v>608.38461538461536</v>
      </c>
      <c r="Q53" s="23">
        <f t="shared" si="17"/>
        <v>523.38461538461536</v>
      </c>
      <c r="R53" s="23">
        <f t="shared" si="17"/>
        <v>567.19230769230774</v>
      </c>
      <c r="S53" s="23">
        <f t="shared" si="17"/>
        <v>739.96153846153845</v>
      </c>
      <c r="T53" s="23">
        <f t="shared" si="17"/>
        <v>221.84615384615384</v>
      </c>
      <c r="U53" s="23">
        <f t="shared" si="17"/>
        <v>49.615384615384613</v>
      </c>
      <c r="V53" s="23">
        <f t="shared" si="17"/>
        <v>638.38461538461536</v>
      </c>
      <c r="W53" s="23">
        <f t="shared" si="17"/>
        <v>484.34615384615387</v>
      </c>
      <c r="X53" s="23">
        <f t="shared" si="17"/>
        <v>628.42307692307691</v>
      </c>
      <c r="Y53" s="23">
        <f t="shared" si="17"/>
        <v>182.88461538461539</v>
      </c>
      <c r="Z53" s="23">
        <f t="shared" si="17"/>
        <v>834.80769230769226</v>
      </c>
      <c r="AA53" s="23">
        <f t="shared" si="17"/>
        <v>984.65384615384619</v>
      </c>
      <c r="AB53" s="6">
        <f t="shared" si="5"/>
        <v>7713.8461538461552</v>
      </c>
      <c r="AC53" s="7">
        <f t="shared" si="3"/>
        <v>7582.461538461539</v>
      </c>
      <c r="AD53" s="18"/>
      <c r="AE53" s="18"/>
    </row>
    <row r="54" spans="1:31" x14ac:dyDescent="0.2">
      <c r="A54" s="90" t="s">
        <v>31</v>
      </c>
      <c r="B54" s="23">
        <f t="shared" ref="B54:AA54" si="18">+B22/$B$65</f>
        <v>468.65384615384613</v>
      </c>
      <c r="C54" s="23">
        <f t="shared" si="18"/>
        <v>760.96153846153845</v>
      </c>
      <c r="D54" s="23">
        <f t="shared" si="18"/>
        <v>146.53846153846155</v>
      </c>
      <c r="E54" s="23">
        <f t="shared" si="18"/>
        <v>289.38461538461536</v>
      </c>
      <c r="F54" s="23">
        <f t="shared" si="18"/>
        <v>356.19230769230768</v>
      </c>
      <c r="G54" s="23">
        <f t="shared" si="18"/>
        <v>998.88461538461536</v>
      </c>
      <c r="H54" s="23">
        <f t="shared" si="18"/>
        <v>656.11538461538464</v>
      </c>
      <c r="I54" s="23">
        <f t="shared" si="18"/>
        <v>1051.8076923076924</v>
      </c>
      <c r="J54" s="23">
        <f t="shared" si="18"/>
        <v>185</v>
      </c>
      <c r="K54" s="23">
        <f t="shared" si="18"/>
        <v>67.038461538461533</v>
      </c>
      <c r="L54" s="23">
        <f t="shared" si="18"/>
        <v>675.69230769230774</v>
      </c>
      <c r="M54" s="23">
        <f t="shared" si="18"/>
        <v>189.96153846153845</v>
      </c>
      <c r="N54" s="23">
        <f t="shared" si="18"/>
        <v>988.5</v>
      </c>
      <c r="O54" s="23">
        <f t="shared" si="18"/>
        <v>728.07692307692309</v>
      </c>
      <c r="P54" s="23">
        <f t="shared" si="18"/>
        <v>412.11538461538464</v>
      </c>
      <c r="Q54" s="23">
        <f t="shared" si="18"/>
        <v>486.34615384615387</v>
      </c>
      <c r="R54" s="23">
        <f t="shared" si="18"/>
        <v>455.80769230769232</v>
      </c>
      <c r="S54" s="23">
        <f t="shared" si="18"/>
        <v>659.73076923076928</v>
      </c>
      <c r="T54" s="23">
        <f t="shared" si="18"/>
        <v>115.88461538461539</v>
      </c>
      <c r="U54" s="23">
        <f t="shared" si="18"/>
        <v>43.653846153846153</v>
      </c>
      <c r="V54" s="23">
        <f t="shared" si="18"/>
        <v>705.96153846153845</v>
      </c>
      <c r="W54" s="23">
        <f t="shared" si="18"/>
        <v>387.57692307692309</v>
      </c>
      <c r="X54" s="23">
        <f t="shared" si="18"/>
        <v>452.5</v>
      </c>
      <c r="Y54" s="23">
        <f t="shared" si="18"/>
        <v>188.15384615384616</v>
      </c>
      <c r="Z54" s="23">
        <f t="shared" si="18"/>
        <v>625.84615384615381</v>
      </c>
      <c r="AA54" s="23">
        <f t="shared" si="18"/>
        <v>842.84615384615381</v>
      </c>
      <c r="AB54" s="4">
        <f t="shared" si="5"/>
        <v>6244.8076923076915</v>
      </c>
      <c r="AC54" s="5">
        <f t="shared" si="3"/>
        <v>6694.4230769230762</v>
      </c>
      <c r="AD54" s="18"/>
      <c r="AE54" s="18"/>
    </row>
    <row r="55" spans="1:31" x14ac:dyDescent="0.2">
      <c r="A55" s="91" t="s">
        <v>32</v>
      </c>
      <c r="B55" s="23">
        <f t="shared" ref="B55:AA55" si="19">+B23/$B$65</f>
        <v>373.07692307692309</v>
      </c>
      <c r="C55" s="23">
        <f t="shared" si="19"/>
        <v>573.42307692307691</v>
      </c>
      <c r="D55" s="23">
        <f t="shared" si="19"/>
        <v>81.42307692307692</v>
      </c>
      <c r="E55" s="23">
        <f t="shared" si="19"/>
        <v>261.92307692307691</v>
      </c>
      <c r="F55" s="23">
        <f t="shared" si="19"/>
        <v>272.11538461538464</v>
      </c>
      <c r="G55" s="23">
        <f t="shared" si="19"/>
        <v>885.61538461538464</v>
      </c>
      <c r="H55" s="23">
        <f t="shared" si="19"/>
        <v>502.5</v>
      </c>
      <c r="I55" s="23">
        <f t="shared" si="19"/>
        <v>928.03846153846155</v>
      </c>
      <c r="J55" s="23">
        <f t="shared" si="19"/>
        <v>140.23076923076923</v>
      </c>
      <c r="K55" s="23">
        <f t="shared" si="19"/>
        <v>63.807692307692307</v>
      </c>
      <c r="L55" s="23">
        <f t="shared" si="19"/>
        <v>548.42307692307691</v>
      </c>
      <c r="M55" s="23">
        <f t="shared" si="19"/>
        <v>201.53846153846155</v>
      </c>
      <c r="N55" s="23">
        <f t="shared" si="19"/>
        <v>752.38461538461536</v>
      </c>
      <c r="O55" s="23">
        <f t="shared" si="19"/>
        <v>678.57692307692309</v>
      </c>
      <c r="P55" s="23">
        <f t="shared" si="19"/>
        <v>291.88461538461536</v>
      </c>
      <c r="Q55" s="23">
        <f t="shared" si="19"/>
        <v>397.46153846153845</v>
      </c>
      <c r="R55" s="23">
        <f t="shared" si="19"/>
        <v>346.57692307692309</v>
      </c>
      <c r="S55" s="23">
        <f t="shared" si="19"/>
        <v>518.30769230769226</v>
      </c>
      <c r="T55" s="23">
        <f t="shared" si="19"/>
        <v>59.692307692307693</v>
      </c>
      <c r="U55" s="23">
        <f t="shared" si="19"/>
        <v>48.92307692307692</v>
      </c>
      <c r="V55" s="23">
        <f t="shared" si="19"/>
        <v>509.07692307692309</v>
      </c>
      <c r="W55" s="23">
        <f t="shared" si="19"/>
        <v>278.38461538461536</v>
      </c>
      <c r="X55" s="23">
        <f t="shared" si="19"/>
        <v>219.23076923076923</v>
      </c>
      <c r="Y55" s="23">
        <f t="shared" si="19"/>
        <v>192.92307692307693</v>
      </c>
      <c r="Z55" s="23">
        <f t="shared" si="19"/>
        <v>477.23076923076923</v>
      </c>
      <c r="AA55" s="23">
        <f t="shared" si="19"/>
        <v>606.30769230769226</v>
      </c>
      <c r="AB55" s="6">
        <f t="shared" si="5"/>
        <v>4573.8461538461543</v>
      </c>
      <c r="AC55" s="7">
        <f t="shared" si="3"/>
        <v>5635.2307692307695</v>
      </c>
      <c r="AD55" s="18"/>
      <c r="AE55" s="18"/>
    </row>
    <row r="56" spans="1:31" x14ac:dyDescent="0.2">
      <c r="A56" s="90" t="s">
        <v>33</v>
      </c>
      <c r="B56" s="23">
        <f t="shared" ref="B56:AA56" si="20">+B24/$B$65</f>
        <v>108.65384615384616</v>
      </c>
      <c r="C56" s="23">
        <f t="shared" si="20"/>
        <v>202.19230769230768</v>
      </c>
      <c r="D56" s="23">
        <f t="shared" si="20"/>
        <v>50.730769230769234</v>
      </c>
      <c r="E56" s="23">
        <f t="shared" si="20"/>
        <v>113.34615384615384</v>
      </c>
      <c r="F56" s="23">
        <f t="shared" si="20"/>
        <v>195.26923076923077</v>
      </c>
      <c r="G56" s="23">
        <f t="shared" si="20"/>
        <v>274.15384615384613</v>
      </c>
      <c r="H56" s="23">
        <f t="shared" si="20"/>
        <v>221.69230769230768</v>
      </c>
      <c r="I56" s="23">
        <f t="shared" si="20"/>
        <v>307.61538461538464</v>
      </c>
      <c r="J56" s="23">
        <f t="shared" si="20"/>
        <v>37.53846153846154</v>
      </c>
      <c r="K56" s="23">
        <f t="shared" si="20"/>
        <v>18.115384615384617</v>
      </c>
      <c r="L56" s="23">
        <f t="shared" si="20"/>
        <v>132.34615384615384</v>
      </c>
      <c r="M56" s="23">
        <f t="shared" si="20"/>
        <v>157.11538461538461</v>
      </c>
      <c r="N56" s="23">
        <f t="shared" si="20"/>
        <v>210.46153846153845</v>
      </c>
      <c r="O56" s="23">
        <f t="shared" si="20"/>
        <v>356.69230769230768</v>
      </c>
      <c r="P56" s="23">
        <f t="shared" si="20"/>
        <v>127.88461538461539</v>
      </c>
      <c r="Q56" s="23">
        <f t="shared" si="20"/>
        <v>185.07692307692307</v>
      </c>
      <c r="R56" s="23">
        <f t="shared" si="20"/>
        <v>167.61538461538461</v>
      </c>
      <c r="S56" s="23">
        <f t="shared" si="20"/>
        <v>184.34615384615384</v>
      </c>
      <c r="T56" s="23">
        <f t="shared" si="20"/>
        <v>23.192307692307693</v>
      </c>
      <c r="U56" s="23">
        <f t="shared" si="20"/>
        <v>55.769230769230766</v>
      </c>
      <c r="V56" s="23">
        <f t="shared" si="20"/>
        <v>126.57692307692308</v>
      </c>
      <c r="W56" s="23">
        <f t="shared" si="20"/>
        <v>157.69230769230768</v>
      </c>
      <c r="X56" s="23">
        <f t="shared" si="20"/>
        <v>85.538461538461533</v>
      </c>
      <c r="Y56" s="23">
        <f t="shared" si="20"/>
        <v>147.76923076923077</v>
      </c>
      <c r="Z56" s="23">
        <f t="shared" si="20"/>
        <v>259.03846153846155</v>
      </c>
      <c r="AA56" s="23">
        <f t="shared" si="20"/>
        <v>226.96153846153845</v>
      </c>
      <c r="AB56" s="4">
        <f t="shared" si="5"/>
        <v>1746.5384615384614</v>
      </c>
      <c r="AC56" s="5">
        <f t="shared" si="3"/>
        <v>2386.8461538461538</v>
      </c>
      <c r="AD56" s="18"/>
      <c r="AE56" s="18"/>
    </row>
    <row r="57" spans="1:31" x14ac:dyDescent="0.2">
      <c r="A57" s="91" t="s">
        <v>34</v>
      </c>
      <c r="B57" s="23">
        <f t="shared" ref="B57:AA57" si="21">+B25/$B$65</f>
        <v>12.923076923076923</v>
      </c>
      <c r="C57" s="23">
        <f t="shared" si="21"/>
        <v>60.192307692307693</v>
      </c>
      <c r="D57" s="23">
        <f t="shared" si="21"/>
        <v>23.76923076923077</v>
      </c>
      <c r="E57" s="23">
        <f t="shared" si="21"/>
        <v>54.92307692307692</v>
      </c>
      <c r="F57" s="23">
        <f t="shared" si="21"/>
        <v>47.384615384615387</v>
      </c>
      <c r="G57" s="23">
        <f t="shared" si="21"/>
        <v>83.92307692307692</v>
      </c>
      <c r="H57" s="23">
        <f t="shared" si="21"/>
        <v>68.115384615384613</v>
      </c>
      <c r="I57" s="23">
        <f t="shared" si="21"/>
        <v>99.84615384615384</v>
      </c>
      <c r="J57" s="23">
        <f t="shared" si="21"/>
        <v>10.461538461538462</v>
      </c>
      <c r="K57" s="23">
        <f t="shared" si="21"/>
        <v>8.8076923076923084</v>
      </c>
      <c r="L57" s="23">
        <f t="shared" si="21"/>
        <v>43.115384615384613</v>
      </c>
      <c r="M57" s="23">
        <f t="shared" si="21"/>
        <v>61.807692307692307</v>
      </c>
      <c r="N57" s="23">
        <f t="shared" si="21"/>
        <v>75.307692307692307</v>
      </c>
      <c r="O57" s="23">
        <f t="shared" si="21"/>
        <v>134.19230769230768</v>
      </c>
      <c r="P57" s="23">
        <f t="shared" si="21"/>
        <v>56.57692307692308</v>
      </c>
      <c r="Q57" s="23">
        <f t="shared" si="21"/>
        <v>69.57692307692308</v>
      </c>
      <c r="R57" s="23">
        <f t="shared" si="21"/>
        <v>57.692307692307693</v>
      </c>
      <c r="S57" s="23">
        <f t="shared" si="21"/>
        <v>50.96153846153846</v>
      </c>
      <c r="T57" s="23">
        <f t="shared" si="21"/>
        <v>18.53846153846154</v>
      </c>
      <c r="U57" s="23">
        <f t="shared" si="21"/>
        <v>28.692307692307693</v>
      </c>
      <c r="V57" s="23">
        <f t="shared" si="21"/>
        <v>42.115384615384613</v>
      </c>
      <c r="W57" s="23">
        <f t="shared" si="21"/>
        <v>81.92307692307692</v>
      </c>
      <c r="X57" s="23">
        <f t="shared" si="21"/>
        <v>33.42307692307692</v>
      </c>
      <c r="Y57" s="23">
        <f t="shared" si="21"/>
        <v>75.615384615384613</v>
      </c>
      <c r="Z57" s="23">
        <f t="shared" si="21"/>
        <v>110.73076923076923</v>
      </c>
      <c r="AA57" s="23">
        <f t="shared" si="21"/>
        <v>92.192307692307693</v>
      </c>
      <c r="AB57" s="6">
        <f t="shared" si="5"/>
        <v>600.15384615384619</v>
      </c>
      <c r="AC57" s="7">
        <f t="shared" si="3"/>
        <v>902.65384615384619</v>
      </c>
      <c r="AD57" s="18"/>
      <c r="AE57" s="18"/>
    </row>
    <row r="58" spans="1:31" x14ac:dyDescent="0.2">
      <c r="A58" s="90" t="s">
        <v>35</v>
      </c>
      <c r="B58" s="23">
        <f t="shared" ref="B58:AA58" si="22">+B26/$B$65</f>
        <v>0</v>
      </c>
      <c r="C58" s="23">
        <f t="shared" si="22"/>
        <v>25.692307692307693</v>
      </c>
      <c r="D58" s="23">
        <f t="shared" si="22"/>
        <v>0.30769230769230771</v>
      </c>
      <c r="E58" s="23">
        <f t="shared" si="22"/>
        <v>20.307692307692307</v>
      </c>
      <c r="F58" s="23">
        <f t="shared" si="22"/>
        <v>0.38461538461538464</v>
      </c>
      <c r="G58" s="23">
        <f t="shared" si="22"/>
        <v>25.5</v>
      </c>
      <c r="H58" s="23">
        <f t="shared" si="22"/>
        <v>5.8076923076923075</v>
      </c>
      <c r="I58" s="23">
        <f t="shared" si="22"/>
        <v>26.692307692307693</v>
      </c>
      <c r="J58" s="23">
        <f t="shared" si="22"/>
        <v>3.3846153846153846</v>
      </c>
      <c r="K58" s="23">
        <f t="shared" si="22"/>
        <v>1.7692307692307692</v>
      </c>
      <c r="L58" s="23">
        <f t="shared" si="22"/>
        <v>12.576923076923077</v>
      </c>
      <c r="M58" s="23">
        <f t="shared" si="22"/>
        <v>3.6923076923076925</v>
      </c>
      <c r="N58" s="23">
        <f t="shared" si="22"/>
        <v>9.5769230769230766</v>
      </c>
      <c r="O58" s="23">
        <f t="shared" si="22"/>
        <v>8.5769230769230766</v>
      </c>
      <c r="P58" s="23">
        <f t="shared" si="22"/>
        <v>8.1538461538461533</v>
      </c>
      <c r="Q58" s="23">
        <f t="shared" si="22"/>
        <v>3.4230769230769229</v>
      </c>
      <c r="R58" s="23">
        <f t="shared" si="22"/>
        <v>3.8461538461538463</v>
      </c>
      <c r="S58" s="23">
        <f t="shared" si="22"/>
        <v>2.8461538461538463</v>
      </c>
      <c r="T58" s="23">
        <f t="shared" si="22"/>
        <v>2.4230769230769229</v>
      </c>
      <c r="U58" s="23">
        <f t="shared" si="22"/>
        <v>1.7307692307692308</v>
      </c>
      <c r="V58" s="23">
        <f t="shared" si="22"/>
        <v>4.6538461538461542</v>
      </c>
      <c r="W58" s="23">
        <f t="shared" si="22"/>
        <v>3.5</v>
      </c>
      <c r="X58" s="23">
        <f t="shared" si="22"/>
        <v>2.4230769230769229</v>
      </c>
      <c r="Y58" s="23">
        <f t="shared" si="22"/>
        <v>5.0384615384615383</v>
      </c>
      <c r="Z58" s="23">
        <f t="shared" si="22"/>
        <v>4.1538461538461542</v>
      </c>
      <c r="AA58" s="23">
        <f t="shared" si="22"/>
        <v>4.2307692307692308</v>
      </c>
      <c r="AB58" s="4">
        <f t="shared" si="5"/>
        <v>57.692307692307679</v>
      </c>
      <c r="AC58" s="5">
        <f t="shared" si="3"/>
        <v>133</v>
      </c>
      <c r="AD58" s="18"/>
      <c r="AE58" s="18"/>
    </row>
    <row r="59" spans="1:31" x14ac:dyDescent="0.2">
      <c r="A59" s="91" t="s">
        <v>36</v>
      </c>
      <c r="B59" s="23">
        <f t="shared" ref="B59:AA59" si="23">+B27/$B$65</f>
        <v>3.8461538461538464E-2</v>
      </c>
      <c r="C59" s="23">
        <f t="shared" si="23"/>
        <v>0.5</v>
      </c>
      <c r="D59" s="23">
        <f t="shared" si="23"/>
        <v>7.6923076923076927E-2</v>
      </c>
      <c r="E59" s="23">
        <f t="shared" si="23"/>
        <v>0.46153846153846156</v>
      </c>
      <c r="F59" s="23">
        <f t="shared" si="23"/>
        <v>0</v>
      </c>
      <c r="G59" s="23">
        <f t="shared" si="23"/>
        <v>7.6923076923076927E-2</v>
      </c>
      <c r="H59" s="23">
        <f t="shared" si="23"/>
        <v>0</v>
      </c>
      <c r="I59" s="23">
        <f t="shared" si="23"/>
        <v>0.11538461538461539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0.11538461538461539</v>
      </c>
      <c r="AC59" s="7">
        <f t="shared" si="3"/>
        <v>1.153846153846154</v>
      </c>
      <c r="AD59" s="18"/>
      <c r="AE59" s="18"/>
    </row>
    <row r="60" spans="1:31" x14ac:dyDescent="0.2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4.25" thickTop="1" thickBot="1" x14ac:dyDescent="0.25">
      <c r="A63" s="9" t="s">
        <v>47</v>
      </c>
      <c r="B63" s="53">
        <f>SUM(B39:B62)</f>
        <v>6689.6153846153838</v>
      </c>
      <c r="C63" s="48">
        <f t="shared" ref="C63:AC63" si="25">SUM(C39:C62)</f>
        <v>7112.5384615384601</v>
      </c>
      <c r="D63" s="53">
        <f t="shared" si="25"/>
        <v>3070.3461538461543</v>
      </c>
      <c r="E63" s="48">
        <f t="shared" si="25"/>
        <v>3229.3076923076924</v>
      </c>
      <c r="F63" s="53">
        <f t="shared" si="25"/>
        <v>8898.8461538461543</v>
      </c>
      <c r="G63" s="48">
        <f t="shared" si="25"/>
        <v>8189.038461538461</v>
      </c>
      <c r="H63" s="53">
        <f t="shared" si="25"/>
        <v>10462.000000000002</v>
      </c>
      <c r="I63" s="48">
        <f t="shared" si="25"/>
        <v>11143.730769230771</v>
      </c>
      <c r="J63" s="53">
        <f t="shared" si="25"/>
        <v>1927.7692307692309</v>
      </c>
      <c r="K63" s="53">
        <f t="shared" si="25"/>
        <v>1908.8461538461538</v>
      </c>
      <c r="L63" s="53">
        <f t="shared" si="25"/>
        <v>5788.8461538461543</v>
      </c>
      <c r="M63" s="48">
        <f t="shared" si="25"/>
        <v>5648.4230769230771</v>
      </c>
      <c r="N63" s="53">
        <f t="shared" si="25"/>
        <v>11729.500000000002</v>
      </c>
      <c r="O63" s="48">
        <f t="shared" si="25"/>
        <v>11568.038461538465</v>
      </c>
      <c r="P63" s="53">
        <f t="shared" si="25"/>
        <v>5994.8076923076915</v>
      </c>
      <c r="Q63" s="48">
        <f t="shared" si="25"/>
        <v>5856.2307692307686</v>
      </c>
      <c r="R63" s="53">
        <f t="shared" si="25"/>
        <v>7391.3076923076915</v>
      </c>
      <c r="S63" s="48">
        <f t="shared" si="25"/>
        <v>7409.8076923076924</v>
      </c>
      <c r="T63" s="53">
        <f>SUM(T39:T62)</f>
        <v>1524.9615384615383</v>
      </c>
      <c r="U63" s="48">
        <f t="shared" si="25"/>
        <v>1636.6538461538457</v>
      </c>
      <c r="V63" s="53">
        <f t="shared" si="25"/>
        <v>5742.9615384615372</v>
      </c>
      <c r="W63" s="48">
        <f t="shared" si="25"/>
        <v>6589.8846153846152</v>
      </c>
      <c r="X63" s="53">
        <f t="shared" si="25"/>
        <v>5212.5769230769238</v>
      </c>
      <c r="Y63" s="48">
        <f t="shared" si="25"/>
        <v>3281.0000000000005</v>
      </c>
      <c r="Z63" s="53">
        <f t="shared" si="25"/>
        <v>10423.846153846154</v>
      </c>
      <c r="AA63" s="53">
        <f t="shared" si="25"/>
        <v>11121.115384615385</v>
      </c>
      <c r="AB63" s="53">
        <f>AB31/B65</f>
        <v>84857.38461538461</v>
      </c>
      <c r="AC63" s="49">
        <f t="shared" si="25"/>
        <v>84694.615384615376</v>
      </c>
    </row>
    <row r="64" spans="1:31" ht="15.75" thickTop="1" x14ac:dyDescent="0.2">
      <c r="A64" s="178"/>
      <c r="B64" s="18"/>
      <c r="C64" s="18"/>
      <c r="AB64" s="182" t="str">
        <f>IF(AB63='Daily Total'!D43,"Correct","Wrong")</f>
        <v>Correct</v>
      </c>
      <c r="AC64" s="182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Total'!G7:G36,"&gt;0")</f>
        <v>26</v>
      </c>
      <c r="C65" s="18"/>
    </row>
    <row r="66" spans="1:31" x14ac:dyDescent="0.2">
      <c r="B66" s="18"/>
      <c r="C66" s="18"/>
    </row>
    <row r="67" spans="1:31" x14ac:dyDescent="0.2">
      <c r="A67" s="46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3.5" thickTop="1" x14ac:dyDescent="0.2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 x14ac:dyDescent="0.2">
      <c r="A72" s="90" t="s">
        <v>17</v>
      </c>
      <c r="B72" s="85">
        <f>B8/B31</f>
        <v>1.2533777956649226E-2</v>
      </c>
      <c r="C72" s="86">
        <f t="shared" ref="C72:AC72" si="27">C8/C31</f>
        <v>0</v>
      </c>
      <c r="D72" s="85">
        <f t="shared" si="27"/>
        <v>1.8589735559758985E-2</v>
      </c>
      <c r="E72" s="86">
        <f t="shared" si="27"/>
        <v>1.9056239727495772E-4</v>
      </c>
      <c r="F72" s="85">
        <f t="shared" si="27"/>
        <v>2.969270000432208E-2</v>
      </c>
      <c r="G72" s="86">
        <f t="shared" si="27"/>
        <v>7.0450649320151241E-5</v>
      </c>
      <c r="H72" s="85">
        <f t="shared" si="27"/>
        <v>1.453244709792215E-2</v>
      </c>
      <c r="I72" s="86">
        <f t="shared" si="27"/>
        <v>1.3391455009197997E-3</v>
      </c>
      <c r="J72" s="85">
        <f t="shared" si="27"/>
        <v>3.1922110051474401E-3</v>
      </c>
      <c r="K72" s="86">
        <f t="shared" si="27"/>
        <v>3.6268386056820473E-3</v>
      </c>
      <c r="L72" s="85">
        <f t="shared" si="27"/>
        <v>9.5010298319048571E-4</v>
      </c>
      <c r="M72" s="86">
        <f t="shared" si="27"/>
        <v>3.3092966723183462E-3</v>
      </c>
      <c r="N72" s="85">
        <f t="shared" si="27"/>
        <v>5.948184557673453E-3</v>
      </c>
      <c r="O72" s="86">
        <f t="shared" si="27"/>
        <v>3.790284238069748E-3</v>
      </c>
      <c r="P72" s="85">
        <f t="shared" si="27"/>
        <v>2.9576877425977607E-3</v>
      </c>
      <c r="Q72" s="86">
        <f t="shared" si="27"/>
        <v>4.2164164400835405E-3</v>
      </c>
      <c r="R72" s="85">
        <f t="shared" si="27"/>
        <v>1.1552030971931687E-3</v>
      </c>
      <c r="S72" s="86">
        <f t="shared" si="27"/>
        <v>1.5675689704393865E-3</v>
      </c>
      <c r="T72" s="85">
        <f t="shared" si="27"/>
        <v>2.5221317057176725E-5</v>
      </c>
      <c r="U72" s="86">
        <f t="shared" si="27"/>
        <v>1.4100063450285527E-4</v>
      </c>
      <c r="V72" s="85">
        <f t="shared" si="27"/>
        <v>1.3394322146841954E-5</v>
      </c>
      <c r="W72" s="86">
        <f t="shared" si="27"/>
        <v>0</v>
      </c>
      <c r="X72" s="85">
        <f t="shared" si="27"/>
        <v>8.1164638780464407E-5</v>
      </c>
      <c r="Y72" s="86">
        <f t="shared" si="27"/>
        <v>0</v>
      </c>
      <c r="Z72" s="85">
        <f t="shared" si="27"/>
        <v>0</v>
      </c>
      <c r="AA72" s="85">
        <f t="shared" si="27"/>
        <v>0</v>
      </c>
      <c r="AB72" s="105">
        <f t="shared" si="27"/>
        <v>7.8416637507637242E-3</v>
      </c>
      <c r="AC72" s="106">
        <f t="shared" si="27"/>
        <v>1.4418317393713159E-3</v>
      </c>
      <c r="AD72" s="18"/>
      <c r="AE72" s="18"/>
    </row>
    <row r="73" spans="1:31" x14ac:dyDescent="0.2">
      <c r="A73" s="91" t="s">
        <v>18</v>
      </c>
      <c r="B73" s="85">
        <f>B9/B31</f>
        <v>7.2103719887310985E-2</v>
      </c>
      <c r="C73" s="86">
        <f t="shared" ref="C73:AC73" si="28">C9/C31</f>
        <v>5.9266950023252546E-3</v>
      </c>
      <c r="D73" s="85">
        <f t="shared" si="28"/>
        <v>7.6926931315687286E-2</v>
      </c>
      <c r="E73" s="86">
        <f t="shared" si="28"/>
        <v>1.32917272099283E-2</v>
      </c>
      <c r="F73" s="85">
        <f t="shared" si="28"/>
        <v>9.805938540000865E-2</v>
      </c>
      <c r="G73" s="86">
        <f t="shared" si="28"/>
        <v>1.8462766831834301E-2</v>
      </c>
      <c r="H73" s="85">
        <f t="shared" si="28"/>
        <v>6.1122303427789952E-2</v>
      </c>
      <c r="I73" s="86">
        <f t="shared" si="28"/>
        <v>2.1536773004483378E-2</v>
      </c>
      <c r="J73" s="85">
        <f t="shared" si="28"/>
        <v>1.6519691951638004E-2</v>
      </c>
      <c r="K73" s="86">
        <f t="shared" si="28"/>
        <v>3.8585532943784001E-2</v>
      </c>
      <c r="L73" s="85">
        <f t="shared" si="28"/>
        <v>2.1187960932828383E-2</v>
      </c>
      <c r="M73" s="86">
        <f t="shared" si="28"/>
        <v>4.7065552672972036E-2</v>
      </c>
      <c r="N73" s="85">
        <f t="shared" si="28"/>
        <v>4.6086953670397127E-2</v>
      </c>
      <c r="O73" s="86">
        <f t="shared" si="28"/>
        <v>4.900106061462451E-2</v>
      </c>
      <c r="P73" s="85">
        <f t="shared" si="28"/>
        <v>4.1516697141757292E-2</v>
      </c>
      <c r="Q73" s="86">
        <f t="shared" si="28"/>
        <v>6.7331310504262387E-2</v>
      </c>
      <c r="R73" s="85">
        <f t="shared" si="28"/>
        <v>3.6368083091365119E-2</v>
      </c>
      <c r="S73" s="86">
        <f t="shared" si="28"/>
        <v>4.5667125171939479E-2</v>
      </c>
      <c r="T73" s="85">
        <f t="shared" si="28"/>
        <v>1.8915987792882543E-2</v>
      </c>
      <c r="U73" s="86">
        <f t="shared" si="28"/>
        <v>7.4847836815265675E-2</v>
      </c>
      <c r="V73" s="85">
        <f t="shared" si="28"/>
        <v>2.9253199568702828E-2</v>
      </c>
      <c r="W73" s="86">
        <f t="shared" si="28"/>
        <v>5.237631101279934E-2</v>
      </c>
      <c r="X73" s="85">
        <f t="shared" si="28"/>
        <v>5.3974484789008834E-2</v>
      </c>
      <c r="Y73" s="86">
        <f t="shared" si="28"/>
        <v>5.0735001055025437E-2</v>
      </c>
      <c r="Z73" s="85">
        <f t="shared" si="28"/>
        <v>4.679728433325954E-2</v>
      </c>
      <c r="AA73" s="85">
        <f t="shared" si="28"/>
        <v>3.5929572642478445E-2</v>
      </c>
      <c r="AB73" s="105">
        <f t="shared" si="28"/>
        <v>5.1962296921712989E-2</v>
      </c>
      <c r="AC73" s="106">
        <f t="shared" si="28"/>
        <v>3.7180639946232164E-2</v>
      </c>
      <c r="AD73" s="18"/>
      <c r="AE73" s="18"/>
    </row>
    <row r="74" spans="1:31" x14ac:dyDescent="0.2">
      <c r="A74" s="90" t="s">
        <v>19</v>
      </c>
      <c r="B74" s="85">
        <f>B10/B31</f>
        <v>0.11313171965733342</v>
      </c>
      <c r="C74" s="86">
        <f t="shared" ref="C74:AC74" si="29">C10/C31</f>
        <v>4.7792089808896529E-2</v>
      </c>
      <c r="D74" s="85">
        <f t="shared" si="29"/>
        <v>0.11383081336356463</v>
      </c>
      <c r="E74" s="86">
        <f t="shared" si="29"/>
        <v>5.5096353112122153E-2</v>
      </c>
      <c r="F74" s="85">
        <f t="shared" si="29"/>
        <v>0.11102995202489518</v>
      </c>
      <c r="G74" s="86">
        <f t="shared" si="29"/>
        <v>4.9902543268440458E-2</v>
      </c>
      <c r="H74" s="85">
        <f t="shared" si="29"/>
        <v>8.6996161934032326E-2</v>
      </c>
      <c r="I74" s="86">
        <f t="shared" si="29"/>
        <v>5.0894431846812797E-2</v>
      </c>
      <c r="J74" s="85">
        <f t="shared" si="29"/>
        <v>3.7927457004908023E-2</v>
      </c>
      <c r="K74" s="86">
        <f t="shared" si="29"/>
        <v>9.5728390086641149E-2</v>
      </c>
      <c r="L74" s="85">
        <f t="shared" si="29"/>
        <v>4.3465550461763335E-2</v>
      </c>
      <c r="M74" s="86">
        <f t="shared" si="29"/>
        <v>9.9694264566693225E-2</v>
      </c>
      <c r="N74" s="85">
        <f t="shared" si="29"/>
        <v>7.6565661202687499E-2</v>
      </c>
      <c r="O74" s="86">
        <f t="shared" si="29"/>
        <v>8.8533060255544957E-2</v>
      </c>
      <c r="P74" s="85">
        <f t="shared" si="29"/>
        <v>7.9921727135662271E-2</v>
      </c>
      <c r="Q74" s="86">
        <f t="shared" si="29"/>
        <v>9.0212922462597364E-2</v>
      </c>
      <c r="R74" s="85">
        <f t="shared" si="29"/>
        <v>7.663367573136845E-2</v>
      </c>
      <c r="S74" s="86">
        <f t="shared" si="29"/>
        <v>7.0384884897874436E-2</v>
      </c>
      <c r="T74" s="85">
        <f t="shared" si="29"/>
        <v>5.8059471865620819E-2</v>
      </c>
      <c r="U74" s="86">
        <f t="shared" si="29"/>
        <v>0.13235259558668014</v>
      </c>
      <c r="V74" s="85">
        <f t="shared" si="29"/>
        <v>5.0824755386191793E-2</v>
      </c>
      <c r="W74" s="86">
        <f t="shared" si="29"/>
        <v>8.7663493582822161E-2</v>
      </c>
      <c r="X74" s="85">
        <f t="shared" si="29"/>
        <v>8.7997225645074409E-2</v>
      </c>
      <c r="Y74" s="86">
        <f t="shared" si="29"/>
        <v>0.10209129486788737</v>
      </c>
      <c r="Z74" s="85">
        <f t="shared" si="29"/>
        <v>7.576931591764445E-2</v>
      </c>
      <c r="AA74" s="85">
        <f t="shared" si="29"/>
        <v>7.0607195598117234E-2</v>
      </c>
      <c r="AB74" s="105">
        <f t="shared" si="29"/>
        <v>8.1333749113897888E-2</v>
      </c>
      <c r="AC74" s="106">
        <f t="shared" si="29"/>
        <v>7.3534781068635729E-2</v>
      </c>
      <c r="AD74" s="18"/>
      <c r="AE74" s="18"/>
    </row>
    <row r="75" spans="1:31" x14ac:dyDescent="0.2">
      <c r="A75" s="91" t="s">
        <v>20</v>
      </c>
      <c r="B75" s="85">
        <f>B11/B31</f>
        <v>0.11197608233197263</v>
      </c>
      <c r="C75" s="86">
        <f t="shared" ref="C75:AC75" si="30">C11/C31</f>
        <v>6.1305603322410043E-2</v>
      </c>
      <c r="D75" s="85">
        <f t="shared" si="30"/>
        <v>0.10446078492778314</v>
      </c>
      <c r="E75" s="86">
        <f t="shared" si="30"/>
        <v>7.8606988875920061E-2</v>
      </c>
      <c r="F75" s="85">
        <f t="shared" si="30"/>
        <v>0.11092189998703375</v>
      </c>
      <c r="G75" s="86">
        <f t="shared" si="30"/>
        <v>5.7910433741164315E-2</v>
      </c>
      <c r="H75" s="85">
        <f t="shared" si="30"/>
        <v>8.6418981515521368E-2</v>
      </c>
      <c r="I75" s="86">
        <f t="shared" si="30"/>
        <v>6.4251372796708742E-2</v>
      </c>
      <c r="J75" s="85">
        <f t="shared" si="30"/>
        <v>5.3150313235704877E-2</v>
      </c>
      <c r="K75" s="86">
        <f t="shared" si="30"/>
        <v>0.1463227886359057</v>
      </c>
      <c r="L75" s="85">
        <f t="shared" si="30"/>
        <v>5.0980001328815361E-2</v>
      </c>
      <c r="M75" s="86">
        <f t="shared" si="30"/>
        <v>0.14411782730374031</v>
      </c>
      <c r="N75" s="85">
        <f t="shared" si="30"/>
        <v>7.8408483540842122E-2</v>
      </c>
      <c r="O75" s="86">
        <f t="shared" si="30"/>
        <v>0.10862821633878492</v>
      </c>
      <c r="P75" s="85">
        <f t="shared" si="30"/>
        <v>9.5306836044012452E-2</v>
      </c>
      <c r="Q75" s="86">
        <f t="shared" si="30"/>
        <v>9.5145210229735586E-2</v>
      </c>
      <c r="R75" s="85">
        <f t="shared" si="30"/>
        <v>0.10114271441506135</v>
      </c>
      <c r="S75" s="86">
        <f t="shared" si="30"/>
        <v>7.5248501206820487E-2</v>
      </c>
      <c r="T75" s="85">
        <f t="shared" si="30"/>
        <v>5.7227168402733994E-2</v>
      </c>
      <c r="U75" s="86">
        <f t="shared" si="30"/>
        <v>0.17185627335323009</v>
      </c>
      <c r="V75" s="85">
        <f t="shared" si="30"/>
        <v>5.9095749311866702E-2</v>
      </c>
      <c r="W75" s="86">
        <f t="shared" si="30"/>
        <v>9.3943514827503696E-2</v>
      </c>
      <c r="X75" s="85">
        <f t="shared" si="30"/>
        <v>9.041740760143735E-2</v>
      </c>
      <c r="Y75" s="86">
        <f t="shared" si="30"/>
        <v>0.14127962863104587</v>
      </c>
      <c r="Z75" s="85">
        <f t="shared" si="30"/>
        <v>8.1898014906648955E-2</v>
      </c>
      <c r="AA75" s="85">
        <f t="shared" si="30"/>
        <v>7.3356643114795492E-2</v>
      </c>
      <c r="AB75" s="105">
        <f t="shared" si="30"/>
        <v>8.6602317372315177E-2</v>
      </c>
      <c r="AC75" s="106">
        <f t="shared" si="30"/>
        <v>8.8843174118779691E-2</v>
      </c>
      <c r="AD75" s="18"/>
      <c r="AE75" s="18"/>
    </row>
    <row r="76" spans="1:31" x14ac:dyDescent="0.2">
      <c r="A76" s="90" t="s">
        <v>21</v>
      </c>
      <c r="B76" s="85">
        <f>B12/B31</f>
        <v>9.1180359914908291E-2</v>
      </c>
      <c r="C76" s="86">
        <f t="shared" ref="C76:AC76" si="31">C12/C31</f>
        <v>5.6179228448136012E-2</v>
      </c>
      <c r="D76" s="85">
        <f t="shared" si="31"/>
        <v>7.5674253717320769E-2</v>
      </c>
      <c r="E76" s="86">
        <f t="shared" si="31"/>
        <v>6.5958409756794734E-2</v>
      </c>
      <c r="F76" s="85">
        <f t="shared" si="31"/>
        <v>9.5448848165276393E-2</v>
      </c>
      <c r="G76" s="86">
        <f t="shared" si="31"/>
        <v>4.6896648897447338E-2</v>
      </c>
      <c r="H76" s="85">
        <f t="shared" si="31"/>
        <v>8.209931914768466E-2</v>
      </c>
      <c r="I76" s="86">
        <f t="shared" si="31"/>
        <v>5.8711866278728639E-2</v>
      </c>
      <c r="J76" s="85">
        <f t="shared" si="31"/>
        <v>4.9140098160488407E-2</v>
      </c>
      <c r="K76" s="86">
        <f t="shared" si="31"/>
        <v>0.1309691718718517</v>
      </c>
      <c r="L76" s="85">
        <f t="shared" si="31"/>
        <v>4.3784466148428673E-2</v>
      </c>
      <c r="M76" s="86">
        <f t="shared" si="31"/>
        <v>0.12151110929531046</v>
      </c>
      <c r="N76" s="85">
        <f t="shared" si="31"/>
        <v>6.6666229460892484E-2</v>
      </c>
      <c r="O76" s="86">
        <f t="shared" si="31"/>
        <v>9.3294189228278174E-2</v>
      </c>
      <c r="P76" s="85">
        <f t="shared" si="31"/>
        <v>7.8677060276521354E-2</v>
      </c>
      <c r="Q76" s="86">
        <f t="shared" si="31"/>
        <v>7.5961172190040852E-2</v>
      </c>
      <c r="R76" s="85">
        <f t="shared" si="31"/>
        <v>8.9736384734667538E-2</v>
      </c>
      <c r="S76" s="86">
        <f t="shared" si="31"/>
        <v>6.3740883963561812E-2</v>
      </c>
      <c r="T76" s="85">
        <f t="shared" si="31"/>
        <v>6.2019218643597572E-2</v>
      </c>
      <c r="U76" s="86">
        <f t="shared" si="31"/>
        <v>0.12198904895072028</v>
      </c>
      <c r="V76" s="85">
        <f t="shared" si="31"/>
        <v>5.136052827206547E-2</v>
      </c>
      <c r="W76" s="86">
        <f t="shared" si="31"/>
        <v>8.8323012542533136E-2</v>
      </c>
      <c r="X76" s="85">
        <f t="shared" si="31"/>
        <v>7.240623639569975E-2</v>
      </c>
      <c r="Y76" s="86">
        <f t="shared" si="31"/>
        <v>0.10959369798138466</v>
      </c>
      <c r="Z76" s="85">
        <f t="shared" si="31"/>
        <v>7.2112759205962662E-2</v>
      </c>
      <c r="AA76" s="85">
        <f t="shared" si="31"/>
        <v>6.8829565379786892E-2</v>
      </c>
      <c r="AB76" s="105">
        <f t="shared" si="31"/>
        <v>7.4646964227763138E-2</v>
      </c>
      <c r="AC76" s="106">
        <f t="shared" si="31"/>
        <v>7.6632335177061472E-2</v>
      </c>
      <c r="AD76" s="18"/>
      <c r="AE76" s="18"/>
    </row>
    <row r="77" spans="1:31" x14ac:dyDescent="0.2">
      <c r="A77" s="91" t="s">
        <v>22</v>
      </c>
      <c r="B77" s="85">
        <f>B13/B31</f>
        <v>7.5409647559362969E-2</v>
      </c>
      <c r="C77" s="86">
        <f t="shared" ref="C77:AC77" si="32">C13/C31</f>
        <v>6.6880806376604693E-2</v>
      </c>
      <c r="D77" s="85">
        <f t="shared" si="32"/>
        <v>6.9097696325896601E-2</v>
      </c>
      <c r="E77" s="86">
        <f t="shared" si="32"/>
        <v>6.1325361473047332E-2</v>
      </c>
      <c r="F77" s="85">
        <f t="shared" si="32"/>
        <v>8.6532394000950863E-2</v>
      </c>
      <c r="G77" s="86">
        <f t="shared" si="32"/>
        <v>3.8254702580842119E-2</v>
      </c>
      <c r="H77" s="85">
        <f t="shared" si="32"/>
        <v>7.5967236739555605E-2</v>
      </c>
      <c r="I77" s="86">
        <f t="shared" si="32"/>
        <v>5.8245926478150876E-2</v>
      </c>
      <c r="J77" s="85">
        <f t="shared" si="32"/>
        <v>5.8018435018554727E-2</v>
      </c>
      <c r="K77" s="86">
        <f t="shared" si="32"/>
        <v>0.13237960910739471</v>
      </c>
      <c r="L77" s="85">
        <f t="shared" si="32"/>
        <v>4.3777822071623146E-2</v>
      </c>
      <c r="M77" s="86">
        <f t="shared" si="32"/>
        <v>0.11757536140107178</v>
      </c>
      <c r="N77" s="85">
        <f t="shared" si="32"/>
        <v>5.9501519836572481E-2</v>
      </c>
      <c r="O77" s="86">
        <f t="shared" si="32"/>
        <v>8.4882418068351465E-2</v>
      </c>
      <c r="P77" s="85">
        <f t="shared" si="32"/>
        <v>6.5210278125300739E-2</v>
      </c>
      <c r="Q77" s="86">
        <f t="shared" si="32"/>
        <v>6.3561492690231314E-2</v>
      </c>
      <c r="R77" s="85">
        <f t="shared" si="32"/>
        <v>8.0323040577809687E-2</v>
      </c>
      <c r="S77" s="86">
        <f t="shared" si="32"/>
        <v>6.1789208689107471E-2</v>
      </c>
      <c r="T77" s="85">
        <f t="shared" si="32"/>
        <v>4.7340412116320715E-2</v>
      </c>
      <c r="U77" s="86">
        <f t="shared" si="32"/>
        <v>8.0863863887387491E-2</v>
      </c>
      <c r="V77" s="85">
        <f t="shared" si="32"/>
        <v>4.5969313607961589E-2</v>
      </c>
      <c r="W77" s="86">
        <f t="shared" si="32"/>
        <v>8.7774386151269132E-2</v>
      </c>
      <c r="X77" s="85">
        <f t="shared" si="32"/>
        <v>5.6438938366524749E-2</v>
      </c>
      <c r="Y77" s="86">
        <f t="shared" si="32"/>
        <v>7.4004173211731888E-2</v>
      </c>
      <c r="Z77" s="85">
        <f t="shared" si="32"/>
        <v>6.7758836986200277E-2</v>
      </c>
      <c r="AA77" s="85">
        <f t="shared" si="32"/>
        <v>6.648129511082522E-2</v>
      </c>
      <c r="AB77" s="105">
        <f t="shared" si="32"/>
        <v>6.6769947042367925E-2</v>
      </c>
      <c r="AC77" s="106">
        <f t="shared" si="32"/>
        <v>7.152529903817334E-2</v>
      </c>
      <c r="AD77" s="18"/>
      <c r="AE77" s="18"/>
    </row>
    <row r="78" spans="1:31" x14ac:dyDescent="0.2">
      <c r="A78" s="90" t="s">
        <v>23</v>
      </c>
      <c r="B78" s="85">
        <f>B14/B31</f>
        <v>5.1641464957166677E-2</v>
      </c>
      <c r="C78" s="86">
        <f t="shared" ref="C78:AC78" si="33">C14/C31</f>
        <v>4.7018807523009201E-2</v>
      </c>
      <c r="D78" s="85">
        <f t="shared" si="33"/>
        <v>4.8328301744979894E-2</v>
      </c>
      <c r="E78" s="86">
        <f t="shared" si="33"/>
        <v>5.5334556108715849E-2</v>
      </c>
      <c r="F78" s="85">
        <f t="shared" si="33"/>
        <v>5.8456152483035831E-2</v>
      </c>
      <c r="G78" s="86">
        <f t="shared" si="33"/>
        <v>3.5502430547401542E-2</v>
      </c>
      <c r="H78" s="85">
        <f t="shared" si="33"/>
        <v>5.6960722321074068E-2</v>
      </c>
      <c r="I78" s="86">
        <f t="shared" si="33"/>
        <v>5.1691706616690307E-2</v>
      </c>
      <c r="J78" s="85">
        <f t="shared" si="33"/>
        <v>5.3050556641794019E-2</v>
      </c>
      <c r="K78" s="86">
        <f t="shared" si="33"/>
        <v>8.2369534555712276E-2</v>
      </c>
      <c r="L78" s="85">
        <f t="shared" si="33"/>
        <v>4.2787854627599493E-2</v>
      </c>
      <c r="M78" s="86">
        <f t="shared" si="33"/>
        <v>7.2198503326319802E-2</v>
      </c>
      <c r="N78" s="85">
        <f t="shared" si="33"/>
        <v>4.8198657559670392E-2</v>
      </c>
      <c r="O78" s="86">
        <f t="shared" si="33"/>
        <v>6.1911300699207694E-2</v>
      </c>
      <c r="P78" s="85">
        <f t="shared" si="33"/>
        <v>4.9209251595932375E-2</v>
      </c>
      <c r="Q78" s="86">
        <f t="shared" si="33"/>
        <v>4.5710682901840251E-2</v>
      </c>
      <c r="R78" s="85">
        <f t="shared" si="33"/>
        <v>6.3156306264114809E-2</v>
      </c>
      <c r="S78" s="86">
        <f t="shared" si="33"/>
        <v>5.4195323246217335E-2</v>
      </c>
      <c r="T78" s="85">
        <f t="shared" si="33"/>
        <v>5.5436454891674446E-2</v>
      </c>
      <c r="U78" s="86">
        <f t="shared" si="33"/>
        <v>5.5013747561864029E-2</v>
      </c>
      <c r="V78" s="85">
        <f t="shared" si="33"/>
        <v>4.4790613259039491E-2</v>
      </c>
      <c r="W78" s="86">
        <f t="shared" si="33"/>
        <v>6.0150463706029639E-2</v>
      </c>
      <c r="X78" s="85">
        <f t="shared" si="33"/>
        <v>4.4596279708102447E-2</v>
      </c>
      <c r="Y78" s="86">
        <f t="shared" si="33"/>
        <v>4.9656530607460204E-2</v>
      </c>
      <c r="Z78" s="85">
        <f t="shared" si="33"/>
        <v>5.9423658770570438E-2</v>
      </c>
      <c r="AA78" s="85">
        <f t="shared" si="33"/>
        <v>6.3769890264189055E-2</v>
      </c>
      <c r="AB78" s="105">
        <f t="shared" si="33"/>
        <v>5.2803074117115954E-2</v>
      </c>
      <c r="AC78" s="106">
        <f t="shared" si="33"/>
        <v>5.536270582999555E-2</v>
      </c>
      <c r="AD78" s="18"/>
      <c r="AE78" s="18"/>
    </row>
    <row r="79" spans="1:31" x14ac:dyDescent="0.2">
      <c r="A79" s="91" t="s">
        <v>24</v>
      </c>
      <c r="B79" s="85">
        <f>B15/B31</f>
        <v>4.6282987408727647E-2</v>
      </c>
      <c r="C79" s="86">
        <f t="shared" ref="C79:AC79" si="34">C15/C31</f>
        <v>4.998756259260461E-2</v>
      </c>
      <c r="D79" s="85">
        <f t="shared" si="34"/>
        <v>4.6161169499805838E-2</v>
      </c>
      <c r="E79" s="86">
        <f t="shared" si="34"/>
        <v>5.791905862175746E-2</v>
      </c>
      <c r="F79" s="85">
        <f t="shared" si="34"/>
        <v>4.8467822103124863E-2</v>
      </c>
      <c r="G79" s="86">
        <f t="shared" si="34"/>
        <v>3.6502829767747692E-2</v>
      </c>
      <c r="H79" s="85">
        <f t="shared" si="34"/>
        <v>5.4052762378130378E-2</v>
      </c>
      <c r="I79" s="86">
        <f t="shared" si="34"/>
        <v>5.006609442356344E-2</v>
      </c>
      <c r="J79" s="85">
        <f t="shared" si="34"/>
        <v>5.470651610071426E-2</v>
      </c>
      <c r="K79" s="86">
        <f t="shared" si="34"/>
        <v>5.9721942373564374E-2</v>
      </c>
      <c r="L79" s="85">
        <f t="shared" si="34"/>
        <v>4.5525214271476981E-2</v>
      </c>
      <c r="M79" s="86">
        <f t="shared" si="34"/>
        <v>5.3677336765196551E-2</v>
      </c>
      <c r="N79" s="85">
        <f t="shared" si="34"/>
        <v>4.5919722461774552E-2</v>
      </c>
      <c r="O79" s="86">
        <f t="shared" si="34"/>
        <v>4.7747606967473377E-2</v>
      </c>
      <c r="P79" s="85">
        <f t="shared" si="34"/>
        <v>4.5443171975748244E-2</v>
      </c>
      <c r="Q79" s="86">
        <f t="shared" si="34"/>
        <v>4.1848918311857192E-2</v>
      </c>
      <c r="R79" s="85">
        <f t="shared" si="34"/>
        <v>5.5585042721700124E-2</v>
      </c>
      <c r="S79" s="86">
        <f t="shared" si="34"/>
        <v>4.9669097609716849E-2</v>
      </c>
      <c r="T79" s="85">
        <f t="shared" si="34"/>
        <v>4.4414739337688212E-2</v>
      </c>
      <c r="U79" s="86">
        <f t="shared" si="34"/>
        <v>5.1300730853288838E-2</v>
      </c>
      <c r="V79" s="85">
        <f t="shared" si="34"/>
        <v>4.3879799353054243E-2</v>
      </c>
      <c r="W79" s="86">
        <f t="shared" si="34"/>
        <v>5.4033863088533127E-2</v>
      </c>
      <c r="X79" s="85">
        <f t="shared" si="34"/>
        <v>4.0508533354977234E-2</v>
      </c>
      <c r="Y79" s="86">
        <f t="shared" si="34"/>
        <v>4.3549105572878812E-2</v>
      </c>
      <c r="Z79" s="85">
        <f t="shared" si="34"/>
        <v>5.9003025606966276E-2</v>
      </c>
      <c r="AA79" s="85">
        <f t="shared" si="34"/>
        <v>6.232426880258967E-2</v>
      </c>
      <c r="AB79" s="105">
        <f t="shared" si="34"/>
        <v>4.9317588061779674E-2</v>
      </c>
      <c r="AC79" s="106">
        <f t="shared" si="34"/>
        <v>5.0276105101586699E-2</v>
      </c>
      <c r="AD79" s="18"/>
      <c r="AE79" s="18"/>
    </row>
    <row r="80" spans="1:31" x14ac:dyDescent="0.2">
      <c r="A80" s="90" t="s">
        <v>25</v>
      </c>
      <c r="B80" s="85">
        <f>B16/B31</f>
        <v>4.43856723969413E-2</v>
      </c>
      <c r="C80" s="86">
        <f t="shared" ref="C80:AC80" si="35">C16/C31</f>
        <v>4.8765452126796664E-2</v>
      </c>
      <c r="D80" s="85">
        <f t="shared" si="35"/>
        <v>4.3179796815693547E-2</v>
      </c>
      <c r="E80" s="86">
        <f t="shared" si="35"/>
        <v>5.602534479883757E-2</v>
      </c>
      <c r="F80" s="85">
        <f t="shared" si="35"/>
        <v>4.3143017677313392E-2</v>
      </c>
      <c r="G80" s="86">
        <f t="shared" si="35"/>
        <v>3.835803019984501E-2</v>
      </c>
      <c r="H80" s="85">
        <f t="shared" si="35"/>
        <v>5.0586003558666527E-2</v>
      </c>
      <c r="I80" s="86">
        <f t="shared" si="35"/>
        <v>5.0449200481816267E-2</v>
      </c>
      <c r="J80" s="85">
        <f t="shared" si="35"/>
        <v>5.199313674633893E-2</v>
      </c>
      <c r="K80" s="86">
        <f t="shared" si="35"/>
        <v>4.775337497481362E-2</v>
      </c>
      <c r="L80" s="85">
        <f t="shared" si="35"/>
        <v>4.535246827453325E-2</v>
      </c>
      <c r="M80" s="86">
        <f t="shared" si="35"/>
        <v>4.567646518088779E-2</v>
      </c>
      <c r="N80" s="85">
        <f t="shared" si="35"/>
        <v>4.442447871409038E-2</v>
      </c>
      <c r="O80" s="86">
        <f t="shared" si="35"/>
        <v>4.5140955351116639E-2</v>
      </c>
      <c r="P80" s="85">
        <f t="shared" si="35"/>
        <v>4.1022679883232285E-2</v>
      </c>
      <c r="Q80" s="86">
        <f t="shared" si="35"/>
        <v>3.9760412972376563E-2</v>
      </c>
      <c r="R80" s="85">
        <f t="shared" si="35"/>
        <v>5.3040473737342199E-2</v>
      </c>
      <c r="S80" s="86">
        <f t="shared" si="35"/>
        <v>4.8682878721029818E-2</v>
      </c>
      <c r="T80" s="85">
        <f t="shared" si="35"/>
        <v>3.8311180609851447E-2</v>
      </c>
      <c r="U80" s="86">
        <f t="shared" si="35"/>
        <v>4.1148685169083259E-2</v>
      </c>
      <c r="V80" s="85">
        <f t="shared" si="35"/>
        <v>4.6163531279090793E-2</v>
      </c>
      <c r="W80" s="86">
        <f t="shared" si="35"/>
        <v>5.0998908583668442E-2</v>
      </c>
      <c r="X80" s="85">
        <f t="shared" si="35"/>
        <v>3.9077084271030862E-2</v>
      </c>
      <c r="Y80" s="86">
        <f t="shared" si="35"/>
        <v>3.8942161160996878E-2</v>
      </c>
      <c r="Z80" s="85">
        <f t="shared" si="35"/>
        <v>5.7324182717142645E-2</v>
      </c>
      <c r="AA80" s="85">
        <f t="shared" si="35"/>
        <v>6.1871215186633882E-2</v>
      </c>
      <c r="AB80" s="105">
        <f t="shared" si="35"/>
        <v>4.701100307665531E-2</v>
      </c>
      <c r="AC80" s="106">
        <f t="shared" si="35"/>
        <v>4.8270710153220167E-2</v>
      </c>
      <c r="AD80" s="18"/>
      <c r="AE80" s="18"/>
    </row>
    <row r="81" spans="1:31" x14ac:dyDescent="0.2">
      <c r="A81" s="91" t="s">
        <v>26</v>
      </c>
      <c r="B81" s="85">
        <f>B17/B31</f>
        <v>3.9257172425688498E-2</v>
      </c>
      <c r="C81" s="86">
        <f t="shared" ref="C81:AC81" si="36">C17/C31</f>
        <v>4.8938494316645577E-2</v>
      </c>
      <c r="D81" s="85">
        <f t="shared" si="36"/>
        <v>4.2353029600771648E-2</v>
      </c>
      <c r="E81" s="86">
        <f t="shared" si="36"/>
        <v>5.3119268240394465E-2</v>
      </c>
      <c r="F81" s="85">
        <f t="shared" si="36"/>
        <v>3.9166702684012622E-2</v>
      </c>
      <c r="G81" s="86">
        <f t="shared" si="36"/>
        <v>3.8188948641476643E-2</v>
      </c>
      <c r="H81" s="85">
        <f t="shared" si="36"/>
        <v>5.011543608370219E-2</v>
      </c>
      <c r="I81" s="86">
        <f t="shared" si="36"/>
        <v>4.9337847772290042E-2</v>
      </c>
      <c r="J81" s="85">
        <f t="shared" si="36"/>
        <v>5.1215035313834242E-2</v>
      </c>
      <c r="K81" s="86">
        <f t="shared" si="36"/>
        <v>4.2756397340318358E-2</v>
      </c>
      <c r="L81" s="85">
        <f t="shared" si="36"/>
        <v>4.5398976812171948E-2</v>
      </c>
      <c r="M81" s="86">
        <f t="shared" si="36"/>
        <v>4.2394405518218152E-2</v>
      </c>
      <c r="N81" s="85">
        <f t="shared" si="36"/>
        <v>4.413920194644011E-2</v>
      </c>
      <c r="O81" s="86">
        <f t="shared" si="36"/>
        <v>4.0708982641163155E-2</v>
      </c>
      <c r="P81" s="85">
        <f t="shared" si="36"/>
        <v>4.4307573861995957E-2</v>
      </c>
      <c r="Q81" s="86">
        <f t="shared" si="36"/>
        <v>3.7442040693015988E-2</v>
      </c>
      <c r="R81" s="85">
        <f t="shared" si="36"/>
        <v>4.8768303724749447E-2</v>
      </c>
      <c r="S81" s="86">
        <f t="shared" si="36"/>
        <v>4.5999325218655109E-2</v>
      </c>
      <c r="T81" s="85">
        <f t="shared" si="36"/>
        <v>4.1312517339655477E-2</v>
      </c>
      <c r="U81" s="86">
        <f t="shared" si="36"/>
        <v>4.2511691302610864E-2</v>
      </c>
      <c r="V81" s="85">
        <f t="shared" si="36"/>
        <v>4.4978133769095277E-2</v>
      </c>
      <c r="W81" s="86">
        <f t="shared" si="36"/>
        <v>4.6773318080741463E-2</v>
      </c>
      <c r="X81" s="85">
        <f t="shared" si="36"/>
        <v>3.8213787658547743E-2</v>
      </c>
      <c r="Y81" s="86">
        <f t="shared" si="36"/>
        <v>3.580052985721989E-2</v>
      </c>
      <c r="Z81" s="85">
        <f t="shared" si="36"/>
        <v>5.7183971662607927E-2</v>
      </c>
      <c r="AA81" s="85">
        <f t="shared" si="36"/>
        <v>5.5421253402225153E-2</v>
      </c>
      <c r="AB81" s="105">
        <f t="shared" si="36"/>
        <v>4.5811252544994047E-2</v>
      </c>
      <c r="AC81" s="106">
        <f t="shared" si="36"/>
        <v>4.5408844445655433E-2</v>
      </c>
      <c r="AD81" s="18"/>
      <c r="AE81" s="18"/>
    </row>
    <row r="82" spans="1:31" x14ac:dyDescent="0.2">
      <c r="A82" s="90" t="s">
        <v>27</v>
      </c>
      <c r="B82" s="85">
        <f>B18/B31</f>
        <v>3.7572586672799405E-2</v>
      </c>
      <c r="C82" s="86">
        <f t="shared" ref="C82:AC82" si="37">C18/C31</f>
        <v>5.4162205422709622E-2</v>
      </c>
      <c r="D82" s="85">
        <f t="shared" si="37"/>
        <v>4.8152926881208584E-2</v>
      </c>
      <c r="E82" s="86">
        <f t="shared" si="37"/>
        <v>5.2178366403849361E-2</v>
      </c>
      <c r="F82" s="85">
        <f t="shared" si="37"/>
        <v>3.7558888360634479E-2</v>
      </c>
      <c r="G82" s="86">
        <f t="shared" si="37"/>
        <v>4.6769837728671063E-2</v>
      </c>
      <c r="H82" s="85">
        <f t="shared" si="37"/>
        <v>4.8714762584003646E-2</v>
      </c>
      <c r="I82" s="86">
        <f t="shared" si="37"/>
        <v>5.3607236907954457E-2</v>
      </c>
      <c r="J82" s="85">
        <f t="shared" si="37"/>
        <v>5.5205299070268547E-2</v>
      </c>
      <c r="K82" s="86">
        <f t="shared" si="37"/>
        <v>3.4716905097723148E-2</v>
      </c>
      <c r="L82" s="85">
        <f t="shared" si="37"/>
        <v>5.4096073350607933E-2</v>
      </c>
      <c r="M82" s="86">
        <f t="shared" si="37"/>
        <v>3.8104576498546226E-2</v>
      </c>
      <c r="N82" s="85">
        <f t="shared" si="37"/>
        <v>4.9506995838894043E-2</v>
      </c>
      <c r="O82" s="86">
        <f t="shared" si="37"/>
        <v>4.0738905937779492E-2</v>
      </c>
      <c r="P82" s="85">
        <f t="shared" si="37"/>
        <v>5.0806787925448307E-2</v>
      </c>
      <c r="Q82" s="86">
        <f t="shared" si="37"/>
        <v>4.1336643417267602E-2</v>
      </c>
      <c r="R82" s="85">
        <f t="shared" si="37"/>
        <v>5.1567849969298654E-2</v>
      </c>
      <c r="S82" s="86">
        <f t="shared" si="37"/>
        <v>4.8470063066102617E-2</v>
      </c>
      <c r="T82" s="85">
        <f t="shared" si="37"/>
        <v>5.0493076748467806E-2</v>
      </c>
      <c r="U82" s="86">
        <f t="shared" si="37"/>
        <v>3.4545155453199541E-2</v>
      </c>
      <c r="V82" s="85">
        <f t="shared" si="37"/>
        <v>5.353710562092729E-2</v>
      </c>
      <c r="W82" s="86">
        <f t="shared" si="37"/>
        <v>4.85651085288058E-2</v>
      </c>
      <c r="X82" s="85">
        <f t="shared" si="37"/>
        <v>4.1246393707526911E-2</v>
      </c>
      <c r="Y82" s="86">
        <f t="shared" si="37"/>
        <v>3.482756195343821E-2</v>
      </c>
      <c r="Z82" s="85">
        <f t="shared" si="37"/>
        <v>5.8645118441443433E-2</v>
      </c>
      <c r="AA82" s="85">
        <f t="shared" si="37"/>
        <v>5.5670259969773372E-2</v>
      </c>
      <c r="AB82" s="105">
        <f t="shared" si="37"/>
        <v>4.8785926794821355E-2</v>
      </c>
      <c r="AC82" s="106">
        <f t="shared" si="37"/>
        <v>4.7205798207133318E-2</v>
      </c>
      <c r="AD82" s="18"/>
      <c r="AE82" s="18"/>
    </row>
    <row r="83" spans="1:31" x14ac:dyDescent="0.2">
      <c r="A83" s="91" t="s">
        <v>28</v>
      </c>
      <c r="B83" s="85">
        <f>B19/B31</f>
        <v>4.2344621399413557E-2</v>
      </c>
      <c r="C83" s="86">
        <f t="shared" ref="C83:AC83" si="38">C19/C31</f>
        <v>6.7329634556525311E-2</v>
      </c>
      <c r="D83" s="85">
        <f t="shared" si="38"/>
        <v>5.8550150947650606E-2</v>
      </c>
      <c r="E83" s="86">
        <f t="shared" si="38"/>
        <v>5.7252090231295107E-2</v>
      </c>
      <c r="F83" s="85">
        <f t="shared" si="38"/>
        <v>3.8029995245710331E-2</v>
      </c>
      <c r="G83" s="86">
        <f t="shared" si="38"/>
        <v>7.0009158584411618E-2</v>
      </c>
      <c r="H83" s="85">
        <f t="shared" si="38"/>
        <v>5.4743908356984249E-2</v>
      </c>
      <c r="I83" s="86">
        <f t="shared" si="38"/>
        <v>6.882103424830105E-2</v>
      </c>
      <c r="J83" s="85">
        <f t="shared" si="38"/>
        <v>7.2782410917361637E-2</v>
      </c>
      <c r="K83" s="86">
        <f t="shared" si="38"/>
        <v>3.1452750352609311E-2</v>
      </c>
      <c r="L83" s="85">
        <f t="shared" si="38"/>
        <v>7.3343963856222175E-2</v>
      </c>
      <c r="M83" s="86">
        <f t="shared" si="38"/>
        <v>3.3896458507820429E-2</v>
      </c>
      <c r="N83" s="85">
        <f t="shared" si="38"/>
        <v>6.7085947004102087E-2</v>
      </c>
      <c r="O83" s="86">
        <f t="shared" si="38"/>
        <v>4.4625609687168555E-2</v>
      </c>
      <c r="P83" s="85">
        <f t="shared" si="38"/>
        <v>6.2714528598466615E-2</v>
      </c>
      <c r="Q83" s="86">
        <f t="shared" si="38"/>
        <v>4.6255795930698403E-2</v>
      </c>
      <c r="R83" s="85">
        <f t="shared" si="38"/>
        <v>5.3206989499099772E-2</v>
      </c>
      <c r="S83" s="86">
        <f t="shared" si="38"/>
        <v>6.0346214736186447E-2</v>
      </c>
      <c r="T83" s="85">
        <f t="shared" si="38"/>
        <v>8.5323715604428862E-2</v>
      </c>
      <c r="U83" s="86">
        <f t="shared" si="38"/>
        <v>2.4087608394237774E-2</v>
      </c>
      <c r="V83" s="85">
        <f t="shared" si="38"/>
        <v>7.5148844404856779E-2</v>
      </c>
      <c r="W83" s="86">
        <f t="shared" si="38"/>
        <v>5.2446348424450062E-2</v>
      </c>
      <c r="X83" s="85">
        <f t="shared" si="38"/>
        <v>6.3374825680491714E-2</v>
      </c>
      <c r="Y83" s="86">
        <f t="shared" si="38"/>
        <v>3.5343352167491147E-2</v>
      </c>
      <c r="Z83" s="85">
        <f t="shared" si="38"/>
        <v>6.3094974540624307E-2</v>
      </c>
      <c r="AA83" s="85">
        <f t="shared" si="38"/>
        <v>6.3946269916202378E-2</v>
      </c>
      <c r="AB83" s="105">
        <f t="shared" si="38"/>
        <v>5.9451786073647553E-2</v>
      </c>
      <c r="AC83" s="106">
        <f t="shared" si="38"/>
        <v>5.5516198468706576E-2</v>
      </c>
      <c r="AD83" s="18"/>
      <c r="AE83" s="18"/>
    </row>
    <row r="84" spans="1:31" x14ac:dyDescent="0.2">
      <c r="A84" s="90" t="s">
        <v>29</v>
      </c>
      <c r="B84" s="85">
        <f>B20/B31</f>
        <v>5.4424193641119993E-2</v>
      </c>
      <c r="C84" s="86">
        <f t="shared" ref="C84:AC84" si="39">C20/C31</f>
        <v>9.6638655462184878E-2</v>
      </c>
      <c r="D84" s="85">
        <f t="shared" si="39"/>
        <v>7.870573350536772E-2</v>
      </c>
      <c r="E84" s="86">
        <f t="shared" si="39"/>
        <v>7.227078916652771E-2</v>
      </c>
      <c r="F84" s="85">
        <f t="shared" si="39"/>
        <v>5.1501923326273936E-2</v>
      </c>
      <c r="G84" s="86">
        <f t="shared" si="39"/>
        <v>0.10631002982410821</v>
      </c>
      <c r="H84" s="85">
        <f t="shared" si="39"/>
        <v>6.3074423187212333E-2</v>
      </c>
      <c r="I84" s="86">
        <f t="shared" si="39"/>
        <v>9.5690229414952185E-2</v>
      </c>
      <c r="J84" s="85">
        <f t="shared" si="39"/>
        <v>0.10462471569370735</v>
      </c>
      <c r="K84" s="86">
        <f t="shared" si="39"/>
        <v>3.2601249244408624E-2</v>
      </c>
      <c r="L84" s="85">
        <f t="shared" si="39"/>
        <v>0.11718822669590061</v>
      </c>
      <c r="M84" s="86">
        <f t="shared" si="39"/>
        <v>3.3767082711989048E-2</v>
      </c>
      <c r="N84" s="85">
        <f t="shared" si="39"/>
        <v>8.6488046247626793E-2</v>
      </c>
      <c r="O84" s="86">
        <f t="shared" si="39"/>
        <v>5.5747101596241633E-2</v>
      </c>
      <c r="P84" s="85">
        <f t="shared" si="39"/>
        <v>9.1855131042889684E-2</v>
      </c>
      <c r="Q84" s="86">
        <f t="shared" si="39"/>
        <v>6.685844137079508E-2</v>
      </c>
      <c r="R84" s="85">
        <f t="shared" si="39"/>
        <v>7.3017161530696137E-2</v>
      </c>
      <c r="S84" s="86">
        <f t="shared" si="39"/>
        <v>8.3252446082375225E-2</v>
      </c>
      <c r="T84" s="85">
        <f t="shared" si="39"/>
        <v>0.15155489419657495</v>
      </c>
      <c r="U84" s="86">
        <f t="shared" si="39"/>
        <v>2.9798134091603413E-2</v>
      </c>
      <c r="V84" s="85">
        <f t="shared" si="39"/>
        <v>0.10207143192000911</v>
      </c>
      <c r="W84" s="86">
        <f t="shared" si="39"/>
        <v>6.5502489246339085E-2</v>
      </c>
      <c r="X84" s="85">
        <f t="shared" si="39"/>
        <v>9.8954451880437111E-2</v>
      </c>
      <c r="Y84" s="86">
        <f t="shared" si="39"/>
        <v>4.2669917708015849E-2</v>
      </c>
      <c r="Z84" s="85">
        <f t="shared" si="39"/>
        <v>7.9208176518338128E-2</v>
      </c>
      <c r="AA84" s="85">
        <f t="shared" si="39"/>
        <v>7.3868489948089047E-2</v>
      </c>
      <c r="AB84" s="105">
        <f t="shared" si="39"/>
        <v>8.0930810608931189E-2</v>
      </c>
      <c r="AC84" s="106">
        <f t="shared" si="39"/>
        <v>7.3273207814500974E-2</v>
      </c>
      <c r="AD84" s="18"/>
      <c r="AE84" s="18"/>
    </row>
    <row r="85" spans="1:31" x14ac:dyDescent="0.2">
      <c r="A85" s="91" t="s">
        <v>30</v>
      </c>
      <c r="B85" s="85">
        <f>B21/B31</f>
        <v>6.3749784396021386E-2</v>
      </c>
      <c r="C85" s="86">
        <f t="shared" ref="C85:AC85" si="40">C21/C31</f>
        <v>0.12089159988319652</v>
      </c>
      <c r="D85" s="85">
        <f t="shared" si="40"/>
        <v>7.7352841699131897E-2</v>
      </c>
      <c r="E85" s="86">
        <f t="shared" si="40"/>
        <v>9.2172649531931106E-2</v>
      </c>
      <c r="F85" s="85">
        <f t="shared" si="40"/>
        <v>5.4073561827376063E-2</v>
      </c>
      <c r="G85" s="86">
        <f t="shared" si="40"/>
        <v>0.13988680929009228</v>
      </c>
      <c r="H85" s="85">
        <f t="shared" si="40"/>
        <v>7.5614311133332349E-2</v>
      </c>
      <c r="I85" s="86">
        <f t="shared" si="40"/>
        <v>0.10872273820740878</v>
      </c>
      <c r="J85" s="85">
        <f t="shared" si="40"/>
        <v>0.14311080962451619</v>
      </c>
      <c r="K85" s="86">
        <f t="shared" si="40"/>
        <v>3.7437034051984688E-2</v>
      </c>
      <c r="L85" s="85">
        <f t="shared" si="40"/>
        <v>0.12821739419307687</v>
      </c>
      <c r="M85" s="86">
        <f t="shared" si="40"/>
        <v>3.8288426313675024E-2</v>
      </c>
      <c r="N85" s="85">
        <f t="shared" si="40"/>
        <v>0.10746080723488115</v>
      </c>
      <c r="O85" s="86">
        <f t="shared" si="40"/>
        <v>7.0476013152951267E-2</v>
      </c>
      <c r="P85" s="85">
        <f t="shared" si="40"/>
        <v>0.10148525967985116</v>
      </c>
      <c r="Q85" s="86">
        <f t="shared" si="40"/>
        <v>8.9372266225322142E-2</v>
      </c>
      <c r="R85" s="85">
        <f t="shared" si="40"/>
        <v>7.6737748082466931E-2</v>
      </c>
      <c r="S85" s="86">
        <f t="shared" si="40"/>
        <v>9.9862448418156807E-2</v>
      </c>
      <c r="T85" s="85">
        <f t="shared" si="40"/>
        <v>0.14547655678579535</v>
      </c>
      <c r="U85" s="86">
        <f t="shared" si="40"/>
        <v>3.031513641811388E-2</v>
      </c>
      <c r="V85" s="85">
        <f t="shared" si="40"/>
        <v>0.11115947949664137</v>
      </c>
      <c r="W85" s="86">
        <f t="shared" si="40"/>
        <v>7.3498427076463341E-2</v>
      </c>
      <c r="X85" s="85">
        <f t="shared" si="40"/>
        <v>0.12055900300309164</v>
      </c>
      <c r="Y85" s="86">
        <f t="shared" si="40"/>
        <v>5.5740510632311911E-2</v>
      </c>
      <c r="Z85" s="85">
        <f t="shared" si="40"/>
        <v>8.0086340491476643E-2</v>
      </c>
      <c r="AA85" s="85">
        <f t="shared" si="40"/>
        <v>8.8539126886138284E-2</v>
      </c>
      <c r="AB85" s="105">
        <f t="shared" si="40"/>
        <v>9.0903651919147607E-2</v>
      </c>
      <c r="AC85" s="106">
        <f t="shared" si="40"/>
        <v>8.9527079189486214E-2</v>
      </c>
      <c r="AD85" s="18"/>
      <c r="AE85" s="18"/>
    </row>
    <row r="86" spans="1:31" x14ac:dyDescent="0.2">
      <c r="A86" s="90" t="s">
        <v>31</v>
      </c>
      <c r="B86" s="85">
        <f>B22/B31</f>
        <v>7.0056919450353597E-2</v>
      </c>
      <c r="C86" s="86">
        <f t="shared" ref="C86:AC86" si="41">C22/C31</f>
        <v>0.10698874144252296</v>
      </c>
      <c r="D86" s="85">
        <f t="shared" si="41"/>
        <v>4.7727016497763973E-2</v>
      </c>
      <c r="E86" s="86">
        <f t="shared" si="41"/>
        <v>8.9611967318548869E-2</v>
      </c>
      <c r="F86" s="85">
        <f t="shared" si="41"/>
        <v>4.0026796905389635E-2</v>
      </c>
      <c r="G86" s="86">
        <f t="shared" si="41"/>
        <v>0.12197825423290985</v>
      </c>
      <c r="H86" s="85">
        <f t="shared" si="41"/>
        <v>6.2714144964192753E-2</v>
      </c>
      <c r="I86" s="86">
        <f t="shared" si="41"/>
        <v>9.4385597973334442E-2</v>
      </c>
      <c r="J86" s="85">
        <f t="shared" si="41"/>
        <v>9.5965843342244922E-2</v>
      </c>
      <c r="K86" s="86">
        <f t="shared" si="41"/>
        <v>3.5119887165021159E-2</v>
      </c>
      <c r="L86" s="85">
        <f t="shared" si="41"/>
        <v>0.11672314131951365</v>
      </c>
      <c r="M86" s="86">
        <f t="shared" si="41"/>
        <v>3.3630897663745496E-2</v>
      </c>
      <c r="N86" s="85">
        <f t="shared" si="41"/>
        <v>8.4274692015857453E-2</v>
      </c>
      <c r="O86" s="86">
        <f t="shared" si="41"/>
        <v>6.2938667216368704E-2</v>
      </c>
      <c r="P86" s="85">
        <f t="shared" si="41"/>
        <v>6.8745388637603058E-2</v>
      </c>
      <c r="Q86" s="86">
        <f t="shared" si="41"/>
        <v>8.3047641565196825E-2</v>
      </c>
      <c r="R86" s="85">
        <f t="shared" si="41"/>
        <v>6.16680716434065E-2</v>
      </c>
      <c r="S86" s="86">
        <f t="shared" si="41"/>
        <v>8.903480314551919E-2</v>
      </c>
      <c r="T86" s="85">
        <f t="shared" si="41"/>
        <v>7.5991828293273472E-2</v>
      </c>
      <c r="U86" s="86">
        <f t="shared" si="41"/>
        <v>2.667262002679012E-2</v>
      </c>
      <c r="V86" s="85">
        <f t="shared" si="41"/>
        <v>0.12292639150264204</v>
      </c>
      <c r="W86" s="86">
        <f t="shared" si="41"/>
        <v>5.8813916433694997E-2</v>
      </c>
      <c r="X86" s="85">
        <f t="shared" si="41"/>
        <v>8.6809270477469433E-2</v>
      </c>
      <c r="Y86" s="86">
        <f t="shared" si="41"/>
        <v>5.7346493798794924E-2</v>
      </c>
      <c r="Z86" s="85">
        <f t="shared" si="41"/>
        <v>6.0039849457604606E-2</v>
      </c>
      <c r="AA86" s="85">
        <f t="shared" si="41"/>
        <v>7.5787915572939901E-2</v>
      </c>
      <c r="AB86" s="105">
        <f t="shared" si="41"/>
        <v>7.3591800178761463E-2</v>
      </c>
      <c r="AC86" s="106">
        <f t="shared" si="41"/>
        <v>7.9041897132684849E-2</v>
      </c>
      <c r="AD86" s="18"/>
      <c r="AE86" s="18"/>
    </row>
    <row r="87" spans="1:31" x14ac:dyDescent="0.2">
      <c r="A87" s="91" t="s">
        <v>32</v>
      </c>
      <c r="B87" s="85">
        <f>B23/B31</f>
        <v>5.5769562467659406E-2</v>
      </c>
      <c r="C87" s="86">
        <f t="shared" ref="C87:AC87" si="42">C23/C31</f>
        <v>8.0621437764294909E-2</v>
      </c>
      <c r="D87" s="85">
        <f t="shared" si="42"/>
        <v>2.6519184757418983E-2</v>
      </c>
      <c r="E87" s="86">
        <f t="shared" si="42"/>
        <v>8.1108120340153883E-2</v>
      </c>
      <c r="F87" s="85">
        <f t="shared" si="42"/>
        <v>3.0578726714785842E-2</v>
      </c>
      <c r="G87" s="86">
        <f t="shared" si="42"/>
        <v>0.10814644341638682</v>
      </c>
      <c r="H87" s="85">
        <f t="shared" si="42"/>
        <v>4.8030969221946093E-2</v>
      </c>
      <c r="I87" s="86">
        <f t="shared" si="42"/>
        <v>8.3278973689932589E-2</v>
      </c>
      <c r="J87" s="85">
        <f t="shared" si="42"/>
        <v>7.2742508279797294E-2</v>
      </c>
      <c r="K87" s="86">
        <f t="shared" si="42"/>
        <v>3.3427362482369535E-2</v>
      </c>
      <c r="L87" s="85">
        <f t="shared" si="42"/>
        <v>9.4737891170021932E-2</v>
      </c>
      <c r="M87" s="86">
        <f t="shared" si="42"/>
        <v>3.5680482639810975E-2</v>
      </c>
      <c r="N87" s="85">
        <f t="shared" si="42"/>
        <v>6.41446451583286E-2</v>
      </c>
      <c r="O87" s="86">
        <f t="shared" si="42"/>
        <v>5.865963580023207E-2</v>
      </c>
      <c r="P87" s="85">
        <f t="shared" si="42"/>
        <v>4.8689571103198277E-2</v>
      </c>
      <c r="Q87" s="86">
        <f t="shared" si="42"/>
        <v>6.7869855906266832E-2</v>
      </c>
      <c r="R87" s="85">
        <f t="shared" si="42"/>
        <v>4.6889797787421812E-2</v>
      </c>
      <c r="S87" s="86">
        <f t="shared" si="42"/>
        <v>6.9948872336560178E-2</v>
      </c>
      <c r="T87" s="85">
        <f t="shared" si="42"/>
        <v>3.914348407273828E-2</v>
      </c>
      <c r="U87" s="86">
        <f t="shared" si="42"/>
        <v>2.9892134514605317E-2</v>
      </c>
      <c r="V87" s="85">
        <f t="shared" si="42"/>
        <v>8.8643623967800053E-2</v>
      </c>
      <c r="W87" s="86">
        <f t="shared" si="42"/>
        <v>4.2244232127328016E-2</v>
      </c>
      <c r="X87" s="85">
        <f t="shared" si="42"/>
        <v>4.205804009533156E-2</v>
      </c>
      <c r="Y87" s="86">
        <f t="shared" si="42"/>
        <v>5.8800084402035026E-2</v>
      </c>
      <c r="Z87" s="85">
        <f t="shared" si="42"/>
        <v>4.5782599070179321E-2</v>
      </c>
      <c r="AA87" s="85">
        <f t="shared" si="42"/>
        <v>5.4518604594862859E-2</v>
      </c>
      <c r="AB87" s="105">
        <f t="shared" si="42"/>
        <v>5.3900390338178263E-2</v>
      </c>
      <c r="AC87" s="106">
        <f t="shared" si="42"/>
        <v>6.6535880039599288E-2</v>
      </c>
      <c r="AD87" s="18"/>
      <c r="AE87" s="18"/>
    </row>
    <row r="88" spans="1:31" x14ac:dyDescent="0.2">
      <c r="A88" s="90" t="s">
        <v>33</v>
      </c>
      <c r="B88" s="85">
        <f>B24/B31</f>
        <v>1.6242166388777093E-2</v>
      </c>
      <c r="C88" s="86">
        <f t="shared" ref="C88:AC88" si="43">C24/C31</f>
        <v>2.8427587251116663E-2</v>
      </c>
      <c r="D88" s="85">
        <f t="shared" si="43"/>
        <v>1.6522817522454245E-2</v>
      </c>
      <c r="E88" s="86">
        <f t="shared" si="43"/>
        <v>3.5099211548081273E-2</v>
      </c>
      <c r="F88" s="85">
        <f t="shared" si="43"/>
        <v>2.1943207848900029E-2</v>
      </c>
      <c r="G88" s="86">
        <f t="shared" si="43"/>
        <v>3.3478148556935865E-2</v>
      </c>
      <c r="H88" s="85">
        <f t="shared" si="43"/>
        <v>2.1190241606987927E-2</v>
      </c>
      <c r="I88" s="86">
        <f t="shared" si="43"/>
        <v>2.7604344629784942E-2</v>
      </c>
      <c r="J88" s="85">
        <f t="shared" si="43"/>
        <v>1.9472487131399385E-2</v>
      </c>
      <c r="K88" s="86">
        <f t="shared" si="43"/>
        <v>9.4902276848680238E-3</v>
      </c>
      <c r="L88" s="85">
        <f t="shared" si="43"/>
        <v>2.2862268287821407E-2</v>
      </c>
      <c r="M88" s="86">
        <f t="shared" si="43"/>
        <v>2.7815796103745769E-2</v>
      </c>
      <c r="N88" s="85">
        <f t="shared" si="43"/>
        <v>1.7942924972210107E-2</v>
      </c>
      <c r="O88" s="86">
        <f t="shared" si="43"/>
        <v>3.0834294757770914E-2</v>
      </c>
      <c r="P88" s="85">
        <f t="shared" si="43"/>
        <v>2.1332563436307062E-2</v>
      </c>
      <c r="Q88" s="86">
        <f t="shared" si="43"/>
        <v>3.1603420420065413E-2</v>
      </c>
      <c r="R88" s="85">
        <f t="shared" si="43"/>
        <v>2.2677365304359591E-2</v>
      </c>
      <c r="S88" s="86">
        <f t="shared" si="43"/>
        <v>2.4878669123562847E-2</v>
      </c>
      <c r="T88" s="85">
        <f t="shared" si="43"/>
        <v>1.5208454185477565E-2</v>
      </c>
      <c r="U88" s="86">
        <f t="shared" si="43"/>
        <v>3.4075153338190022E-2</v>
      </c>
      <c r="V88" s="85">
        <f t="shared" si="43"/>
        <v>2.2040357092628436E-2</v>
      </c>
      <c r="W88" s="86">
        <f t="shared" si="43"/>
        <v>2.3929448980663837E-2</v>
      </c>
      <c r="X88" s="85">
        <f t="shared" si="43"/>
        <v>1.6410014240704804E-2</v>
      </c>
      <c r="Y88" s="86">
        <f t="shared" si="43"/>
        <v>4.5037863690713428E-2</v>
      </c>
      <c r="Z88" s="85">
        <f t="shared" si="43"/>
        <v>2.4850564533982732E-2</v>
      </c>
      <c r="AA88" s="85">
        <f t="shared" si="43"/>
        <v>2.0408163265306121E-2</v>
      </c>
      <c r="AB88" s="105">
        <f t="shared" si="43"/>
        <v>2.0582044443799824E-2</v>
      </c>
      <c r="AC88" s="106">
        <f t="shared" si="43"/>
        <v>2.8181793411623662E-2</v>
      </c>
      <c r="AD88" s="18"/>
      <c r="AE88" s="18"/>
    </row>
    <row r="89" spans="1:31" x14ac:dyDescent="0.2">
      <c r="A89" s="91" t="s">
        <v>34</v>
      </c>
      <c r="B89" s="85">
        <f>B25/B31</f>
        <v>1.9318116483642844E-3</v>
      </c>
      <c r="C89" s="86">
        <f t="shared" ref="C89:AC89" si="44">C25/C31</f>
        <v>8.462844597298378E-3</v>
      </c>
      <c r="D89" s="85">
        <f t="shared" si="44"/>
        <v>7.7415475579050222E-3</v>
      </c>
      <c r="E89" s="86">
        <f t="shared" si="44"/>
        <v>1.7007693956789978E-2</v>
      </c>
      <c r="F89" s="85">
        <f t="shared" si="44"/>
        <v>5.324804425811471E-3</v>
      </c>
      <c r="G89" s="86">
        <f t="shared" si="44"/>
        <v>1.0248221121104666E-2</v>
      </c>
      <c r="H89" s="85">
        <f t="shared" si="44"/>
        <v>6.5107421731394203E-3</v>
      </c>
      <c r="I89" s="86">
        <f t="shared" si="44"/>
        <v>8.9598497948139167E-3</v>
      </c>
      <c r="J89" s="85">
        <f t="shared" si="44"/>
        <v>5.4267587087506487E-3</v>
      </c>
      <c r="K89" s="86">
        <f t="shared" si="44"/>
        <v>4.6141446705621602E-3</v>
      </c>
      <c r="L89" s="85">
        <f t="shared" si="44"/>
        <v>7.4480100989967445E-3</v>
      </c>
      <c r="M89" s="86">
        <f t="shared" si="44"/>
        <v>1.094246862636951E-2</v>
      </c>
      <c r="N89" s="85">
        <f t="shared" si="44"/>
        <v>6.4203667937842452E-3</v>
      </c>
      <c r="O89" s="86">
        <f t="shared" si="44"/>
        <v>1.1600264654934517E-2</v>
      </c>
      <c r="P89" s="85">
        <f t="shared" si="44"/>
        <v>9.4376543803932882E-3</v>
      </c>
      <c r="Q89" s="86">
        <f t="shared" si="44"/>
        <v>1.1880836978366238E-2</v>
      </c>
      <c r="R89" s="85">
        <f t="shared" si="44"/>
        <v>7.8054263323862746E-3</v>
      </c>
      <c r="S89" s="86">
        <f t="shared" si="44"/>
        <v>6.8775790921595595E-3</v>
      </c>
      <c r="T89" s="85">
        <f t="shared" si="44"/>
        <v>1.2156674821559181E-2</v>
      </c>
      <c r="U89" s="86">
        <f t="shared" si="44"/>
        <v>1.7531078889855004E-2</v>
      </c>
      <c r="V89" s="85">
        <f t="shared" si="44"/>
        <v>7.3333913753959694E-3</v>
      </c>
      <c r="W89" s="86">
        <f t="shared" si="44"/>
        <v>1.2431640568003409E-2</v>
      </c>
      <c r="X89" s="85">
        <f t="shared" si="44"/>
        <v>6.4120064636566882E-3</v>
      </c>
      <c r="Y89" s="86">
        <f t="shared" si="44"/>
        <v>2.3046444564274494E-2</v>
      </c>
      <c r="Z89" s="85">
        <f t="shared" si="44"/>
        <v>1.0622832263301601E-2</v>
      </c>
      <c r="AA89" s="85">
        <f t="shared" si="44"/>
        <v>8.2898436446261266E-3</v>
      </c>
      <c r="AB89" s="105">
        <f t="shared" si="44"/>
        <v>7.0724999229476422E-3</v>
      </c>
      <c r="AC89" s="106">
        <f t="shared" si="44"/>
        <v>1.0657747745293043E-2</v>
      </c>
      <c r="AD89" s="18"/>
      <c r="AE89" s="18"/>
    </row>
    <row r="90" spans="1:31" x14ac:dyDescent="0.2">
      <c r="A90" s="90" t="s">
        <v>35</v>
      </c>
      <c r="B90" s="85">
        <f>B26/B31</f>
        <v>0</v>
      </c>
      <c r="C90" s="86">
        <f t="shared" ref="C90:AC90" si="45">C26/C31</f>
        <v>3.6122557130960492E-3</v>
      </c>
      <c r="D90" s="85">
        <f t="shared" si="45"/>
        <v>1.0021420786932067E-4</v>
      </c>
      <c r="E90" s="86">
        <f t="shared" si="45"/>
        <v>6.2885591100736047E-3</v>
      </c>
      <c r="F90" s="85">
        <f t="shared" si="45"/>
        <v>4.3220815144573629E-5</v>
      </c>
      <c r="G90" s="86">
        <f t="shared" si="45"/>
        <v>3.1139186999506845E-3</v>
      </c>
      <c r="H90" s="85">
        <f t="shared" si="45"/>
        <v>5.5512256812199467E-4</v>
      </c>
      <c r="I90" s="86">
        <f t="shared" si="45"/>
        <v>2.3952757155627346E-3</v>
      </c>
      <c r="J90" s="85">
        <f t="shared" si="45"/>
        <v>1.7557160528310922E-3</v>
      </c>
      <c r="K90" s="86">
        <f t="shared" si="45"/>
        <v>9.2685875478541204E-4</v>
      </c>
      <c r="L90" s="85">
        <f t="shared" si="45"/>
        <v>2.1726131154076139E-3</v>
      </c>
      <c r="M90" s="86">
        <f t="shared" si="45"/>
        <v>6.5368823156905607E-4</v>
      </c>
      <c r="N90" s="85">
        <f t="shared" si="45"/>
        <v>8.1648178327491171E-4</v>
      </c>
      <c r="O90" s="86">
        <f t="shared" si="45"/>
        <v>7.4143279393820509E-4</v>
      </c>
      <c r="P90" s="85">
        <f t="shared" si="45"/>
        <v>1.3601514130818337E-3</v>
      </c>
      <c r="Q90" s="86">
        <f t="shared" si="45"/>
        <v>5.8451878998042842E-4</v>
      </c>
      <c r="R90" s="85">
        <f t="shared" si="45"/>
        <v>5.203617554924183E-4</v>
      </c>
      <c r="S90" s="86">
        <f t="shared" si="45"/>
        <v>3.8410630401494901E-4</v>
      </c>
      <c r="T90" s="85">
        <f t="shared" si="45"/>
        <v>1.5889429746021337E-3</v>
      </c>
      <c r="U90" s="86">
        <f t="shared" si="45"/>
        <v>1.0575047587714145E-3</v>
      </c>
      <c r="V90" s="85">
        <f t="shared" si="45"/>
        <v>8.1035648988393824E-4</v>
      </c>
      <c r="W90" s="86">
        <f t="shared" si="45"/>
        <v>5.311170383513193E-4</v>
      </c>
      <c r="X90" s="85">
        <f t="shared" si="45"/>
        <v>4.6485202210629615E-4</v>
      </c>
      <c r="Y90" s="86">
        <f t="shared" si="45"/>
        <v>1.5356481372939769E-3</v>
      </c>
      <c r="Z90" s="85">
        <f t="shared" si="45"/>
        <v>3.9849457604604826E-4</v>
      </c>
      <c r="AA90" s="85">
        <f t="shared" si="45"/>
        <v>3.8042670042089029E-4</v>
      </c>
      <c r="AB90" s="105">
        <f t="shared" si="45"/>
        <v>6.798737429134494E-4</v>
      </c>
      <c r="AC90" s="106">
        <f t="shared" si="45"/>
        <v>1.5703477652743341E-3</v>
      </c>
      <c r="AD90" s="18"/>
      <c r="AE90" s="18"/>
    </row>
    <row r="91" spans="1:31" x14ac:dyDescent="0.2">
      <c r="A91" s="91" t="s">
        <v>36</v>
      </c>
      <c r="B91" s="85">
        <f>B27/B31</f>
        <v>5.7494394296556087E-6</v>
      </c>
      <c r="C91" s="86">
        <f t="shared" ref="C91:AC91" si="46">C27/C31</f>
        <v>7.0298389626120725E-5</v>
      </c>
      <c r="D91" s="85">
        <f t="shared" si="46"/>
        <v>2.5053551967330168E-5</v>
      </c>
      <c r="E91" s="86">
        <f t="shared" si="46"/>
        <v>1.4292179795621828E-4</v>
      </c>
      <c r="F91" s="85">
        <f t="shared" si="46"/>
        <v>0</v>
      </c>
      <c r="G91" s="86">
        <f t="shared" si="46"/>
        <v>9.3934199093534972E-6</v>
      </c>
      <c r="H91" s="85">
        <f t="shared" si="46"/>
        <v>0</v>
      </c>
      <c r="I91" s="86">
        <f t="shared" si="46"/>
        <v>1.0354217790617007E-5</v>
      </c>
      <c r="J91" s="85">
        <f t="shared" si="46"/>
        <v>0</v>
      </c>
      <c r="K91" s="86">
        <f t="shared" si="46"/>
        <v>0</v>
      </c>
      <c r="L91" s="85">
        <f t="shared" si="46"/>
        <v>0</v>
      </c>
      <c r="M91" s="86">
        <f t="shared" si="46"/>
        <v>0</v>
      </c>
      <c r="N91" s="85">
        <f t="shared" si="46"/>
        <v>0</v>
      </c>
      <c r="O91" s="86">
        <f t="shared" si="46"/>
        <v>0</v>
      </c>
      <c r="P91" s="85">
        <f t="shared" si="46"/>
        <v>0</v>
      </c>
      <c r="Q91" s="86">
        <f t="shared" si="46"/>
        <v>0</v>
      </c>
      <c r="R91" s="85">
        <f t="shared" si="46"/>
        <v>0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1.3597474858268986E-6</v>
      </c>
      <c r="AC91" s="106">
        <f t="shared" si="46"/>
        <v>1.3623606986185662E-5</v>
      </c>
      <c r="AD91" s="18"/>
      <c r="AE91" s="18"/>
    </row>
    <row r="92" spans="1:31" x14ac:dyDescent="0.2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0</v>
      </c>
      <c r="AC92" s="106">
        <f t="shared" si="47"/>
        <v>0</v>
      </c>
      <c r="AD92" s="18"/>
      <c r="AE92" s="18"/>
    </row>
    <row r="93" spans="1:31" x14ac:dyDescent="0.2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3.5" thickBot="1" x14ac:dyDescent="0.25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1">
        <f>SUM(B71:B94)</f>
        <v>1</v>
      </c>
      <c r="C95" s="82">
        <f t="shared" ref="C95:AC95" si="50">SUM(C71:C94)</f>
        <v>1</v>
      </c>
      <c r="D95" s="81">
        <f t="shared" si="50"/>
        <v>1</v>
      </c>
      <c r="E95" s="82">
        <f t="shared" si="50"/>
        <v>1</v>
      </c>
      <c r="F95" s="81">
        <f t="shared" si="50"/>
        <v>1</v>
      </c>
      <c r="G95" s="82">
        <f t="shared" si="50"/>
        <v>1</v>
      </c>
      <c r="H95" s="81">
        <f t="shared" si="50"/>
        <v>0.99999999999999989</v>
      </c>
      <c r="I95" s="82">
        <f t="shared" si="50"/>
        <v>0.99999999999999978</v>
      </c>
      <c r="J95" s="81">
        <f t="shared" si="50"/>
        <v>1</v>
      </c>
      <c r="K95" s="81">
        <f t="shared" si="50"/>
        <v>1.0000000000000002</v>
      </c>
      <c r="L95" s="81">
        <f t="shared" si="50"/>
        <v>1</v>
      </c>
      <c r="M95" s="82">
        <f t="shared" si="50"/>
        <v>0.99999999999999989</v>
      </c>
      <c r="N95" s="81">
        <f t="shared" si="50"/>
        <v>1</v>
      </c>
      <c r="O95" s="82">
        <f t="shared" si="50"/>
        <v>0.99999999999999989</v>
      </c>
      <c r="P95" s="81">
        <f t="shared" si="50"/>
        <v>0.99999999999999989</v>
      </c>
      <c r="Q95" s="82">
        <f t="shared" si="50"/>
        <v>1</v>
      </c>
      <c r="R95" s="81">
        <f t="shared" si="50"/>
        <v>1.0000000000000002</v>
      </c>
      <c r="S95" s="82">
        <f t="shared" si="50"/>
        <v>1</v>
      </c>
      <c r="T95" s="81">
        <f t="shared" si="50"/>
        <v>0.99999999999999978</v>
      </c>
      <c r="U95" s="82">
        <f t="shared" si="50"/>
        <v>1</v>
      </c>
      <c r="V95" s="81">
        <f t="shared" si="50"/>
        <v>1</v>
      </c>
      <c r="W95" s="82">
        <f t="shared" si="50"/>
        <v>0.99999999999999989</v>
      </c>
      <c r="X95" s="81">
        <f t="shared" si="50"/>
        <v>1</v>
      </c>
      <c r="Y95" s="82">
        <f t="shared" si="50"/>
        <v>1</v>
      </c>
      <c r="Z95" s="81">
        <f t="shared" si="50"/>
        <v>1.0000000000000002</v>
      </c>
      <c r="AA95" s="81">
        <f t="shared" si="50"/>
        <v>1</v>
      </c>
      <c r="AB95" s="81">
        <f t="shared" si="50"/>
        <v>1</v>
      </c>
      <c r="AC95" s="83">
        <f t="shared" si="50"/>
        <v>1</v>
      </c>
      <c r="AD95" s="84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F17" sqref="F17"/>
    </sheetView>
  </sheetViews>
  <sheetFormatPr defaultColWidth="8.85546875" defaultRowHeight="12.75" x14ac:dyDescent="0.2"/>
  <cols>
    <col min="1" max="1" width="12" style="280" customWidth="1"/>
    <col min="2" max="2" width="9.28515625" style="272" customWidth="1"/>
    <col min="3" max="3" width="8.42578125" style="272" customWidth="1"/>
    <col min="4" max="4" width="7.7109375" style="272" customWidth="1"/>
    <col min="5" max="5" width="8" style="272" customWidth="1"/>
    <col min="6" max="6" width="7.7109375" style="272" customWidth="1"/>
    <col min="7" max="7" width="8" style="272" customWidth="1"/>
    <col min="8" max="9" width="8.85546875" style="272" customWidth="1"/>
    <col min="10" max="10" width="7.7109375" style="272" customWidth="1"/>
    <col min="11" max="11" width="8" style="272" customWidth="1"/>
    <col min="12" max="12" width="7.7109375" style="272" customWidth="1"/>
    <col min="13" max="13" width="8" style="272" customWidth="1"/>
    <col min="14" max="14" width="8.85546875" style="272" customWidth="1"/>
    <col min="15" max="15" width="9.28515625" style="272" customWidth="1"/>
    <col min="16" max="18" width="8" style="272" customWidth="1"/>
    <col min="19" max="19" width="7.42578125" style="272" customWidth="1"/>
    <col min="20" max="20" width="8" style="272" customWidth="1"/>
    <col min="21" max="21" width="7.7109375" style="272" customWidth="1"/>
    <col min="22" max="22" width="9.28515625" style="272" customWidth="1"/>
    <col min="23" max="23" width="8.42578125" style="272" customWidth="1"/>
    <col min="24" max="25" width="8" style="272" customWidth="1"/>
    <col min="26" max="26" width="9.28515625" style="272" customWidth="1"/>
    <col min="27" max="27" width="8.85546875" style="272" customWidth="1"/>
    <col min="28" max="28" width="9.85546875" style="280" customWidth="1"/>
    <col min="29" max="29" width="10.28515625" style="280" customWidth="1"/>
    <col min="30" max="16384" width="8.85546875" style="272"/>
  </cols>
  <sheetData>
    <row r="2" spans="1:29" ht="15.75" x14ac:dyDescent="0.25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5.75" x14ac:dyDescent="0.25">
      <c r="A3" s="271"/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</row>
    <row r="4" spans="1:29" ht="13.5" thickBot="1" x14ac:dyDescent="0.25"/>
    <row r="5" spans="1:29" ht="14.25" thickTop="1" thickBot="1" x14ac:dyDescent="0.25">
      <c r="A5" s="298" t="s">
        <v>0</v>
      </c>
      <c r="B5" s="307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309" t="s">
        <v>11</v>
      </c>
      <c r="W5" s="310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299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 x14ac:dyDescent="0.2">
      <c r="A8" s="137" t="s">
        <v>17</v>
      </c>
      <c r="B8" s="189">
        <f>Monthly!B8-(Saturdays!B8+'Sundays &amp; Holidays'!B8)</f>
        <v>1860</v>
      </c>
      <c r="C8" s="190">
        <f>Monthly!C8-(Saturdays!C8+'Sundays &amp; Holidays'!C8)</f>
        <v>0</v>
      </c>
      <c r="D8" s="191">
        <f>Monthly!D8-(Saturdays!D8+'Sundays &amp; Holidays'!D8)</f>
        <v>1234</v>
      </c>
      <c r="E8" s="192">
        <f>Monthly!E8-(Saturdays!E8+'Sundays &amp; Holidays'!E8)</f>
        <v>13</v>
      </c>
      <c r="F8" s="189">
        <f>Monthly!F8-(Saturdays!F8+'Sundays &amp; Holidays'!F8)</f>
        <v>5727</v>
      </c>
      <c r="G8" s="193">
        <f>Monthly!G8-(Saturdays!G8+'Sundays &amp; Holidays'!G8)</f>
        <v>11</v>
      </c>
      <c r="H8" s="191">
        <f>Monthly!H8-(Saturdays!H8+'Sundays &amp; Holidays'!H8)</f>
        <v>3278</v>
      </c>
      <c r="I8" s="192">
        <f>Monthly!I8-(Saturdays!I8+'Sundays &amp; Holidays'!I8)</f>
        <v>286</v>
      </c>
      <c r="J8" s="189">
        <f>Monthly!J8-(Saturdays!J8+'Sundays &amp; Holidays'!J8)</f>
        <v>137</v>
      </c>
      <c r="K8" s="193">
        <f>Monthly!K8-(Saturdays!K8+'Sundays &amp; Holidays'!K8)</f>
        <v>143</v>
      </c>
      <c r="L8" s="191">
        <f>Monthly!L8-(Saturdays!L8+'Sundays &amp; Holidays'!L8)</f>
        <v>118</v>
      </c>
      <c r="M8" s="189">
        <f>Monthly!M8-(Saturdays!M8+'Sundays &amp; Holidays'!M8)</f>
        <v>379</v>
      </c>
      <c r="N8" s="194">
        <f>Monthly!N8-(Saturdays!N8+'Sundays &amp; Holidays'!N8)</f>
        <v>1513</v>
      </c>
      <c r="O8" s="195">
        <f>Monthly!O8-(Saturdays!O8+'Sundays &amp; Holidays'!O8)</f>
        <v>938</v>
      </c>
      <c r="P8" s="189">
        <f>Monthly!P8-(Saturdays!P8+'Sundays &amp; Holidays'!P8)</f>
        <v>370</v>
      </c>
      <c r="Q8" s="193">
        <f>Monthly!Q8-(Saturdays!Q8+'Sundays &amp; Holidays'!Q8)</f>
        <v>496</v>
      </c>
      <c r="R8" s="191">
        <f>Monthly!R8-(Saturdays!R8+'Sundays &amp; Holidays'!R8)</f>
        <v>187</v>
      </c>
      <c r="S8" s="192">
        <f>Monthly!S8-(Saturdays!S8+'Sundays &amp; Holidays'!S8)</f>
        <v>231</v>
      </c>
      <c r="T8" s="189">
        <f>Monthly!T8-(Saturdays!T8+'Sundays &amp; Holidays'!T8)</f>
        <v>1</v>
      </c>
      <c r="U8" s="193">
        <f>Monthly!U8-(Saturdays!U8+'Sundays &amp; Holidays'!U8)</f>
        <v>5</v>
      </c>
      <c r="V8" s="191">
        <f>Monthly!V8-(Saturdays!V8+'Sundays &amp; Holidays'!V8)</f>
        <v>2</v>
      </c>
      <c r="W8" s="192">
        <f>Monthly!W8-(Saturdays!W8+'Sundays &amp; Holidays'!W8)</f>
        <v>0</v>
      </c>
      <c r="X8" s="189">
        <f>Monthly!X8-(Saturdays!X8+'Sundays &amp; Holidays'!X8)</f>
        <v>7</v>
      </c>
      <c r="Y8" s="193">
        <f>Monthly!Y8-(Saturdays!Y8+'Sundays &amp; Holidays'!Y8)</f>
        <v>0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14434</v>
      </c>
      <c r="AC8" s="173">
        <f>+C8+E8+G8+I8+K8+M8+O8+Q8+S8+U8+W8+Y8+AA8</f>
        <v>2502</v>
      </c>
    </row>
    <row r="9" spans="1:29" x14ac:dyDescent="0.2">
      <c r="A9" s="146" t="s">
        <v>18</v>
      </c>
      <c r="B9" s="196">
        <f>Monthly!B9-(Saturdays!B9+'Sundays &amp; Holidays'!B9)</f>
        <v>10970</v>
      </c>
      <c r="C9" s="197">
        <f>Monthly!C9-(Saturdays!C9+'Sundays &amp; Holidays'!C9)</f>
        <v>735</v>
      </c>
      <c r="D9" s="198">
        <f>Monthly!D9-(Saturdays!D9+'Sundays &amp; Holidays'!D9)</f>
        <v>5339</v>
      </c>
      <c r="E9" s="199">
        <f>Monthly!E9-(Saturdays!E9+'Sundays &amp; Holidays'!E9)</f>
        <v>890</v>
      </c>
      <c r="F9" s="196">
        <f>Monthly!F9-(Saturdays!F9+'Sundays &amp; Holidays'!F9)</f>
        <v>18955</v>
      </c>
      <c r="G9" s="200">
        <f>Monthly!G9-(Saturdays!G9+'Sundays &amp; Holidays'!G9)</f>
        <v>3029</v>
      </c>
      <c r="H9" s="198">
        <f>Monthly!H9-(Saturdays!H9+'Sundays &amp; Holidays'!H9)</f>
        <v>13873</v>
      </c>
      <c r="I9" s="199">
        <f>Monthly!I9-(Saturdays!I9+'Sundays &amp; Holidays'!I9)</f>
        <v>4893</v>
      </c>
      <c r="J9" s="196">
        <f>Monthly!J9-(Saturdays!J9+'Sundays &amp; Holidays'!J9)</f>
        <v>682</v>
      </c>
      <c r="K9" s="200">
        <f>Monthly!K9-(Saturdays!K9+'Sundays &amp; Holidays'!K9)</f>
        <v>1677</v>
      </c>
      <c r="L9" s="198">
        <f>Monthly!L9-(Saturdays!L9+'Sundays &amp; Holidays'!L9)</f>
        <v>2532</v>
      </c>
      <c r="M9" s="196">
        <f>Monthly!M9-(Saturdays!M9+'Sundays &amp; Holidays'!M9)</f>
        <v>5802</v>
      </c>
      <c r="N9" s="201">
        <f>Monthly!N9-(Saturdays!N9+'Sundays &amp; Holidays'!N9)</f>
        <v>11374</v>
      </c>
      <c r="O9" s="202">
        <f>Monthly!O9-(Saturdays!O9+'Sundays &amp; Holidays'!O9)</f>
        <v>12268</v>
      </c>
      <c r="P9" s="196">
        <f>Monthly!P9-(Saturdays!P9+'Sundays &amp; Holidays'!P9)</f>
        <v>5166</v>
      </c>
      <c r="Q9" s="200">
        <f>Monthly!Q9-(Saturdays!Q9+'Sundays &amp; Holidays'!Q9)</f>
        <v>8500</v>
      </c>
      <c r="R9" s="198">
        <f>Monthly!R9-(Saturdays!R9+'Sundays &amp; Holidays'!R9)</f>
        <v>5622</v>
      </c>
      <c r="S9" s="199">
        <f>Monthly!S9-(Saturdays!S9+'Sundays &amp; Holidays'!S9)</f>
        <v>7348</v>
      </c>
      <c r="T9" s="196">
        <f>Monthly!T9-(Saturdays!T9+'Sundays &amp; Holidays'!T9)</f>
        <v>617</v>
      </c>
      <c r="U9" s="200">
        <f>Monthly!U9-(Saturdays!U9+'Sundays &amp; Holidays'!U9)</f>
        <v>2726</v>
      </c>
      <c r="V9" s="198">
        <f>Monthly!V9-(Saturdays!V9+'Sundays &amp; Holidays'!V9)</f>
        <v>3514</v>
      </c>
      <c r="W9" s="199">
        <f>Monthly!W9-(Saturdays!W9+'Sundays &amp; Holidays'!W9)</f>
        <v>7693</v>
      </c>
      <c r="X9" s="196">
        <f>Monthly!X9-(Saturdays!X9+'Sundays &amp; Holidays'!X9)</f>
        <v>5893</v>
      </c>
      <c r="Y9" s="200">
        <f>Monthly!Y9-(Saturdays!Y9+'Sundays &amp; Holidays'!Y9)</f>
        <v>3605</v>
      </c>
      <c r="Z9" s="198">
        <f>Monthly!Z9-(Saturdays!Z9+'Sundays &amp; Holidays'!Z9)</f>
        <v>10676</v>
      </c>
      <c r="AA9" s="196">
        <f>Monthly!AA9-(Saturdays!AA9+'Sundays &amp; Holidays'!AA9)</f>
        <v>8658</v>
      </c>
      <c r="AB9" s="172">
        <f t="shared" ref="AB9:AC30" si="0">+B9+D9+F9+H9+J9+L9+N9+P9+R9+T9+V9+X9+Z9</f>
        <v>95213</v>
      </c>
      <c r="AC9" s="173">
        <f t="shared" si="0"/>
        <v>67824</v>
      </c>
    </row>
    <row r="10" spans="1:29" x14ac:dyDescent="0.2">
      <c r="A10" s="137" t="s">
        <v>19</v>
      </c>
      <c r="B10" s="189">
        <f>Monthly!B10-(Saturdays!B10+'Sundays &amp; Holidays'!B10)</f>
        <v>17370</v>
      </c>
      <c r="C10" s="190">
        <f>Monthly!C10-(Saturdays!C10+'Sundays &amp; Holidays'!C10)</f>
        <v>6992</v>
      </c>
      <c r="D10" s="191">
        <f>Monthly!D10-(Saturdays!D10+'Sundays &amp; Holidays'!D10)</f>
        <v>8006</v>
      </c>
      <c r="E10" s="192">
        <f>Monthly!E10-(Saturdays!E10+'Sundays &amp; Holidays'!E10)</f>
        <v>3800</v>
      </c>
      <c r="F10" s="189">
        <f>Monthly!F10-(Saturdays!F10+'Sundays &amp; Holidays'!F10)</f>
        <v>21453</v>
      </c>
      <c r="G10" s="193">
        <f>Monthly!G10-(Saturdays!G10+'Sundays &amp; Holidays'!G10)</f>
        <v>8157</v>
      </c>
      <c r="H10" s="191">
        <f>Monthly!H10-(Saturdays!H10+'Sundays &amp; Holidays'!H10)</f>
        <v>19899</v>
      </c>
      <c r="I10" s="192">
        <f>Monthly!I10-(Saturdays!I10+'Sundays &amp; Holidays'!I10)</f>
        <v>11654</v>
      </c>
      <c r="J10" s="189">
        <f>Monthly!J10-(Saturdays!J10+'Sundays &amp; Holidays'!J10)</f>
        <v>1627</v>
      </c>
      <c r="K10" s="193">
        <f>Monthly!K10-(Saturdays!K10+'Sundays &amp; Holidays'!K10)</f>
        <v>4116</v>
      </c>
      <c r="L10" s="191">
        <f>Monthly!L10-(Saturdays!L10+'Sundays &amp; Holidays'!L10)</f>
        <v>5244</v>
      </c>
      <c r="M10" s="189">
        <f>Monthly!M10-(Saturdays!M10+'Sundays &amp; Holidays'!M10)</f>
        <v>12749</v>
      </c>
      <c r="N10" s="194">
        <f>Monthly!N10-(Saturdays!N10+'Sundays &amp; Holidays'!N10)</f>
        <v>19100</v>
      </c>
      <c r="O10" s="195">
        <f>Monthly!O10-(Saturdays!O10+'Sundays &amp; Holidays'!O10)</f>
        <v>22621</v>
      </c>
      <c r="P10" s="189">
        <f>Monthly!P10-(Saturdays!P10+'Sundays &amp; Holidays'!P10)</f>
        <v>10271</v>
      </c>
      <c r="Q10" s="193">
        <f>Monthly!Q10-(Saturdays!Q10+'Sundays &amp; Holidays'!Q10)</f>
        <v>11542</v>
      </c>
      <c r="R10" s="191">
        <f>Monthly!R10-(Saturdays!R10+'Sundays &amp; Holidays'!R10)</f>
        <v>12115</v>
      </c>
      <c r="S10" s="192">
        <f>Monthly!S10-(Saturdays!S10+'Sundays &amp; Holidays'!S10)</f>
        <v>11110</v>
      </c>
      <c r="T10" s="189">
        <f>Monthly!T10-(Saturdays!T10+'Sundays &amp; Holidays'!T10)</f>
        <v>1706</v>
      </c>
      <c r="U10" s="193">
        <f>Monthly!U10-(Saturdays!U10+'Sundays &amp; Holidays'!U10)</f>
        <v>4970</v>
      </c>
      <c r="V10" s="191">
        <f>Monthly!V10-(Saturdays!V10+'Sundays &amp; Holidays'!V10)</f>
        <v>6155</v>
      </c>
      <c r="W10" s="192">
        <f>Monthly!W10-(Saturdays!W10+'Sundays &amp; Holidays'!W10)</f>
        <v>12787</v>
      </c>
      <c r="X10" s="189">
        <f>Monthly!X10-(Saturdays!X10+'Sundays &amp; Holidays'!X10)</f>
        <v>9929</v>
      </c>
      <c r="Y10" s="193">
        <f>Monthly!Y10-(Saturdays!Y10+'Sundays &amp; Holidays'!Y10)</f>
        <v>7432</v>
      </c>
      <c r="Z10" s="191">
        <f>Monthly!Z10-(Saturdays!Z10+'Sundays &amp; Holidays'!Z10)</f>
        <v>17478</v>
      </c>
      <c r="AA10" s="189">
        <f>Monthly!AA10-(Saturdays!AA10+'Sundays &amp; Holidays'!AA10)</f>
        <v>16618</v>
      </c>
      <c r="AB10" s="172">
        <f t="shared" si="0"/>
        <v>150353</v>
      </c>
      <c r="AC10" s="173">
        <f t="shared" si="0"/>
        <v>134548</v>
      </c>
    </row>
    <row r="11" spans="1:29" x14ac:dyDescent="0.2">
      <c r="A11" s="146" t="s">
        <v>20</v>
      </c>
      <c r="B11" s="196">
        <f>Monthly!B11-(Saturdays!B11+'Sundays &amp; Holidays'!B11)</f>
        <v>16799</v>
      </c>
      <c r="C11" s="197">
        <f>Monthly!C11-(Saturdays!C11+'Sundays &amp; Holidays'!C11)</f>
        <v>8856</v>
      </c>
      <c r="D11" s="198">
        <f>Monthly!D11-(Saturdays!D11+'Sundays &amp; Holidays'!D11)</f>
        <v>7290</v>
      </c>
      <c r="E11" s="199">
        <f>Monthly!E11-(Saturdays!E11+'Sundays &amp; Holidays'!E11)</f>
        <v>5614</v>
      </c>
      <c r="F11" s="196">
        <f>Monthly!F11-(Saturdays!F11+'Sundays &amp; Holidays'!F11)</f>
        <v>21514</v>
      </c>
      <c r="G11" s="200">
        <f>Monthly!G11-(Saturdays!G11+'Sundays &amp; Holidays'!G11)</f>
        <v>9661</v>
      </c>
      <c r="H11" s="198">
        <f>Monthly!H11-(Saturdays!H11+'Sundays &amp; Holidays'!H11)</f>
        <v>19244</v>
      </c>
      <c r="I11" s="199">
        <f>Monthly!I11-(Saturdays!I11+'Sundays &amp; Holidays'!I11)</f>
        <v>14762</v>
      </c>
      <c r="J11" s="196">
        <f>Monthly!J11-(Saturdays!J11+'Sundays &amp; Holidays'!J11)</f>
        <v>2297</v>
      </c>
      <c r="K11" s="200">
        <f>Monthly!K11-(Saturdays!K11+'Sundays &amp; Holidays'!K11)</f>
        <v>6401</v>
      </c>
      <c r="L11" s="198">
        <f>Monthly!L11-(Saturdays!L11+'Sundays &amp; Holidays'!L11)</f>
        <v>6311</v>
      </c>
      <c r="M11" s="196">
        <f>Monthly!M11-(Saturdays!M11+'Sundays &amp; Holidays'!M11)</f>
        <v>18421</v>
      </c>
      <c r="N11" s="201">
        <f>Monthly!N11-(Saturdays!N11+'Sundays &amp; Holidays'!N11)</f>
        <v>19505</v>
      </c>
      <c r="O11" s="202">
        <f>Monthly!O11-(Saturdays!O11+'Sundays &amp; Holidays'!O11)</f>
        <v>27809</v>
      </c>
      <c r="P11" s="196">
        <f>Monthly!P11-(Saturdays!P11+'Sundays &amp; Holidays'!P11)</f>
        <v>12481</v>
      </c>
      <c r="Q11" s="200">
        <f>Monthly!Q11-(Saturdays!Q11+'Sundays &amp; Holidays'!Q11)</f>
        <v>12368</v>
      </c>
      <c r="R11" s="198">
        <f>Monthly!R11-(Saturdays!R11+'Sundays &amp; Holidays'!R11)</f>
        <v>16166</v>
      </c>
      <c r="S11" s="199">
        <f>Monthly!S11-(Saturdays!S11+'Sundays &amp; Holidays'!S11)</f>
        <v>12059</v>
      </c>
      <c r="T11" s="196">
        <f>Monthly!T11-(Saturdays!T11+'Sundays &amp; Holidays'!T11)</f>
        <v>1799</v>
      </c>
      <c r="U11" s="200">
        <f>Monthly!U11-(Saturdays!U11+'Sundays &amp; Holidays'!U11)</f>
        <v>6614</v>
      </c>
      <c r="V11" s="198">
        <f>Monthly!V11-(Saturdays!V11+'Sundays &amp; Holidays'!V11)</f>
        <v>7172</v>
      </c>
      <c r="W11" s="199">
        <f>Monthly!W11-(Saturdays!W11+'Sundays &amp; Holidays'!W11)</f>
        <v>13514</v>
      </c>
      <c r="X11" s="196">
        <f>Monthly!X11-(Saturdays!X11+'Sundays &amp; Holidays'!X11)</f>
        <v>10096</v>
      </c>
      <c r="Y11" s="200">
        <f>Monthly!Y11-(Saturdays!Y11+'Sundays &amp; Holidays'!Y11)</f>
        <v>10706</v>
      </c>
      <c r="Z11" s="198">
        <f>Monthly!Z11-(Saturdays!Z11+'Sundays &amp; Holidays'!Z11)</f>
        <v>18777</v>
      </c>
      <c r="AA11" s="196">
        <f>Monthly!AA11-(Saturdays!AA11+'Sundays &amp; Holidays'!AA11)</f>
        <v>17597</v>
      </c>
      <c r="AB11" s="172">
        <f t="shared" si="0"/>
        <v>159451</v>
      </c>
      <c r="AC11" s="173">
        <f t="shared" si="0"/>
        <v>164382</v>
      </c>
    </row>
    <row r="12" spans="1:29" x14ac:dyDescent="0.2">
      <c r="A12" s="137" t="s">
        <v>21</v>
      </c>
      <c r="B12" s="189">
        <f>Monthly!B12-(Saturdays!B12+'Sundays &amp; Holidays'!B12)</f>
        <v>13397</v>
      </c>
      <c r="C12" s="190">
        <f>Monthly!C12-(Saturdays!C12+'Sundays &amp; Holidays'!C12)</f>
        <v>7937</v>
      </c>
      <c r="D12" s="191">
        <f>Monthly!D12-(Saturdays!D12+'Sundays &amp; Holidays'!D12)</f>
        <v>5147</v>
      </c>
      <c r="E12" s="192">
        <f>Monthly!E12-(Saturdays!E12+'Sundays &amp; Holidays'!E12)</f>
        <v>4603</v>
      </c>
      <c r="F12" s="189">
        <f>Monthly!F12-(Saturdays!F12+'Sundays &amp; Holidays'!F12)</f>
        <v>18080</v>
      </c>
      <c r="G12" s="193">
        <f>Monthly!G12-(Saturdays!G12+'Sundays &amp; Holidays'!G12)</f>
        <v>7910</v>
      </c>
      <c r="H12" s="191">
        <f>Monthly!H12-(Saturdays!H12+'Sundays &amp; Holidays'!H12)</f>
        <v>18078</v>
      </c>
      <c r="I12" s="192">
        <f>Monthly!I12-(Saturdays!I12+'Sundays &amp; Holidays'!I12)</f>
        <v>13246</v>
      </c>
      <c r="J12" s="189">
        <f>Monthly!J12-(Saturdays!J12+'Sundays &amp; Holidays'!J12)</f>
        <v>2039</v>
      </c>
      <c r="K12" s="193">
        <f>Monthly!K12-(Saturdays!K12+'Sundays &amp; Holidays'!K12)</f>
        <v>5635</v>
      </c>
      <c r="L12" s="191">
        <f>Monthly!L12-(Saturdays!L12+'Sundays &amp; Holidays'!L12)</f>
        <v>5494</v>
      </c>
      <c r="M12" s="189">
        <f>Monthly!M12-(Saturdays!M12+'Sundays &amp; Holidays'!M12)</f>
        <v>15258</v>
      </c>
      <c r="N12" s="194">
        <f>Monthly!N12-(Saturdays!N12+'Sundays &amp; Holidays'!N12)</f>
        <v>16432</v>
      </c>
      <c r="O12" s="195">
        <f>Monthly!O12-(Saturdays!O12+'Sundays &amp; Holidays'!O12)</f>
        <v>23484</v>
      </c>
      <c r="P12" s="189">
        <f>Monthly!P12-(Saturdays!P12+'Sundays &amp; Holidays'!P12)</f>
        <v>10038</v>
      </c>
      <c r="Q12" s="193">
        <f>Monthly!Q12-(Saturdays!Q12+'Sundays &amp; Holidays'!Q12)</f>
        <v>9834</v>
      </c>
      <c r="R12" s="191">
        <f>Monthly!R12-(Saturdays!R12+'Sundays &amp; Holidays'!R12)</f>
        <v>14065</v>
      </c>
      <c r="S12" s="192">
        <f>Monthly!S12-(Saturdays!S12+'Sundays &amp; Holidays'!S12)</f>
        <v>9917</v>
      </c>
      <c r="T12" s="189">
        <f>Monthly!T12-(Saturdays!T12+'Sundays &amp; Holidays'!T12)</f>
        <v>2109</v>
      </c>
      <c r="U12" s="193">
        <f>Monthly!U12-(Saturdays!U12+'Sundays &amp; Holidays'!U12)</f>
        <v>4762</v>
      </c>
      <c r="V12" s="191">
        <f>Monthly!V12-(Saturdays!V12+'Sundays &amp; Holidays'!V12)</f>
        <v>6184</v>
      </c>
      <c r="W12" s="192">
        <f>Monthly!W12-(Saturdays!W12+'Sundays &amp; Holidays'!W12)</f>
        <v>12309</v>
      </c>
      <c r="X12" s="189">
        <f>Monthly!X12-(Saturdays!X12+'Sundays &amp; Holidays'!X12)</f>
        <v>8126</v>
      </c>
      <c r="Y12" s="193">
        <f>Monthly!Y12-(Saturdays!Y12+'Sundays &amp; Holidays'!Y12)</f>
        <v>8107</v>
      </c>
      <c r="Z12" s="191">
        <f>Monthly!Z12-(Saturdays!Z12+'Sundays &amp; Holidays'!Z12)</f>
        <v>16239</v>
      </c>
      <c r="AA12" s="189">
        <f>Monthly!AA12-(Saturdays!AA12+'Sundays &amp; Holidays'!AA12)</f>
        <v>16079</v>
      </c>
      <c r="AB12" s="172">
        <f t="shared" si="0"/>
        <v>135428</v>
      </c>
      <c r="AC12" s="173">
        <f t="shared" si="0"/>
        <v>139081</v>
      </c>
    </row>
    <row r="13" spans="1:29" x14ac:dyDescent="0.2">
      <c r="A13" s="146" t="s">
        <v>22</v>
      </c>
      <c r="B13" s="196">
        <f>Monthly!B13-(Saturdays!B13+'Sundays &amp; Holidays'!B13)</f>
        <v>10602</v>
      </c>
      <c r="C13" s="197">
        <f>Monthly!C13-(Saturdays!C13+'Sundays &amp; Holidays'!C13)</f>
        <v>9564</v>
      </c>
      <c r="D13" s="198">
        <f>Monthly!D13-(Saturdays!D13+'Sundays &amp; Holidays'!D13)</f>
        <v>4537</v>
      </c>
      <c r="E13" s="199">
        <f>Monthly!E13-(Saturdays!E13+'Sundays &amp; Holidays'!E13)</f>
        <v>4284</v>
      </c>
      <c r="F13" s="196">
        <f>Monthly!F13-(Saturdays!F13+'Sundays &amp; Holidays'!F13)</f>
        <v>16290</v>
      </c>
      <c r="G13" s="200">
        <f>Monthly!G13-(Saturdays!G13+'Sundays &amp; Holidays'!G13)</f>
        <v>6384</v>
      </c>
      <c r="H13" s="198">
        <f>Monthly!H13-(Saturdays!H13+'Sundays &amp; Holidays'!H13)</f>
        <v>16546</v>
      </c>
      <c r="I13" s="199">
        <f>Monthly!I13-(Saturdays!I13+'Sundays &amp; Holidays'!I13)</f>
        <v>13130</v>
      </c>
      <c r="J13" s="196">
        <f>Monthly!J13-(Saturdays!J13+'Sundays &amp; Holidays'!J13)</f>
        <v>2466</v>
      </c>
      <c r="K13" s="200">
        <f>Monthly!K13-(Saturdays!K13+'Sundays &amp; Holidays'!K13)</f>
        <v>5545</v>
      </c>
      <c r="L13" s="198">
        <f>Monthly!L13-(Saturdays!L13+'Sundays &amp; Holidays'!L13)</f>
        <v>5603</v>
      </c>
      <c r="M13" s="196">
        <f>Monthly!M13-(Saturdays!M13+'Sundays &amp; Holidays'!M13)</f>
        <v>14394</v>
      </c>
      <c r="N13" s="201">
        <f>Monthly!N13-(Saturdays!N13+'Sundays &amp; Holidays'!N13)</f>
        <v>14613</v>
      </c>
      <c r="O13" s="202">
        <f>Monthly!O13-(Saturdays!O13+'Sundays &amp; Holidays'!O13)</f>
        <v>20908</v>
      </c>
      <c r="P13" s="196">
        <f>Monthly!P13-(Saturdays!P13+'Sundays &amp; Holidays'!P13)</f>
        <v>8195</v>
      </c>
      <c r="Q13" s="200">
        <f>Monthly!Q13-(Saturdays!Q13+'Sundays &amp; Holidays'!Q13)</f>
        <v>8017</v>
      </c>
      <c r="R13" s="198">
        <f>Monthly!R13-(Saturdays!R13+'Sundays &amp; Holidays'!R13)</f>
        <v>12411</v>
      </c>
      <c r="S13" s="199">
        <f>Monthly!S13-(Saturdays!S13+'Sundays &amp; Holidays'!S13)</f>
        <v>9731</v>
      </c>
      <c r="T13" s="196">
        <f>Monthly!T13-(Saturdays!T13+'Sundays &amp; Holidays'!T13)</f>
        <v>1606</v>
      </c>
      <c r="U13" s="200">
        <f>Monthly!U13-(Saturdays!U13+'Sundays &amp; Holidays'!U13)</f>
        <v>3127</v>
      </c>
      <c r="V13" s="198">
        <f>Monthly!V13-(Saturdays!V13+'Sundays &amp; Holidays'!V13)</f>
        <v>5528</v>
      </c>
      <c r="W13" s="199">
        <f>Monthly!W13-(Saturdays!W13+'Sundays &amp; Holidays'!W13)</f>
        <v>12217</v>
      </c>
      <c r="X13" s="196">
        <f>Monthly!X13-(Saturdays!X13+'Sundays &amp; Holidays'!X13)</f>
        <v>6142</v>
      </c>
      <c r="Y13" s="200">
        <f>Monthly!Y13-(Saturdays!Y13+'Sundays &amp; Holidays'!Y13)</f>
        <v>5395</v>
      </c>
      <c r="Z13" s="198">
        <f>Monthly!Z13-(Saturdays!Z13+'Sundays &amp; Holidays'!Z13)</f>
        <v>15195</v>
      </c>
      <c r="AA13" s="196">
        <f>Monthly!AA13-(Saturdays!AA13+'Sundays &amp; Holidays'!AA13)</f>
        <v>15956</v>
      </c>
      <c r="AB13" s="172">
        <f t="shared" si="0"/>
        <v>119734</v>
      </c>
      <c r="AC13" s="173">
        <f t="shared" si="0"/>
        <v>128652</v>
      </c>
    </row>
    <row r="14" spans="1:29" x14ac:dyDescent="0.2">
      <c r="A14" s="137" t="s">
        <v>23</v>
      </c>
      <c r="B14" s="189">
        <f>Monthly!B14-(Saturdays!B14+'Sundays &amp; Holidays'!B14)</f>
        <v>7371</v>
      </c>
      <c r="C14" s="190">
        <f>Monthly!C14-(Saturdays!C14+'Sundays &amp; Holidays'!C14)</f>
        <v>6642</v>
      </c>
      <c r="D14" s="191">
        <f>Monthly!D14-(Saturdays!D14+'Sundays &amp; Holidays'!D14)</f>
        <v>3251</v>
      </c>
      <c r="E14" s="192">
        <f>Monthly!E14-(Saturdays!E14+'Sundays &amp; Holidays'!E14)</f>
        <v>3915</v>
      </c>
      <c r="F14" s="189">
        <f>Monthly!F14-(Saturdays!F14+'Sundays &amp; Holidays'!F14)</f>
        <v>11088</v>
      </c>
      <c r="G14" s="193">
        <f>Monthly!G14-(Saturdays!G14+'Sundays &amp; Holidays'!G14)</f>
        <v>6111</v>
      </c>
      <c r="H14" s="191">
        <f>Monthly!H14-(Saturdays!H14+'Sundays &amp; Holidays'!H14)</f>
        <v>12567</v>
      </c>
      <c r="I14" s="192">
        <f>Monthly!I14-(Saturdays!I14+'Sundays &amp; Holidays'!I14)</f>
        <v>11959</v>
      </c>
      <c r="J14" s="189">
        <f>Monthly!J14-(Saturdays!J14+'Sundays &amp; Holidays'!J14)</f>
        <v>2339</v>
      </c>
      <c r="K14" s="193">
        <f>Monthly!K14-(Saturdays!K14+'Sundays &amp; Holidays'!K14)</f>
        <v>3552</v>
      </c>
      <c r="L14" s="191">
        <f>Monthly!L14-(Saturdays!L14+'Sundays &amp; Holidays'!L14)</f>
        <v>5679</v>
      </c>
      <c r="M14" s="189">
        <f>Monthly!M14-(Saturdays!M14+'Sundays &amp; Holidays'!M14)</f>
        <v>9146</v>
      </c>
      <c r="N14" s="194">
        <f>Monthly!N14-(Saturdays!N14+'Sundays &amp; Holidays'!N14)</f>
        <v>11985</v>
      </c>
      <c r="O14" s="195">
        <f>Monthly!O14-(Saturdays!O14+'Sundays &amp; Holidays'!O14)</f>
        <v>15320</v>
      </c>
      <c r="P14" s="189">
        <f>Monthly!P14-(Saturdays!P14+'Sundays &amp; Holidays'!P14)</f>
        <v>6070</v>
      </c>
      <c r="Q14" s="193">
        <f>Monthly!Q14-(Saturdays!Q14+'Sundays &amp; Holidays'!Q14)</f>
        <v>5799</v>
      </c>
      <c r="R14" s="191">
        <f>Monthly!R14-(Saturdays!R14+'Sundays &amp; Holidays'!R14)</f>
        <v>9853</v>
      </c>
      <c r="S14" s="192">
        <f>Monthly!S14-(Saturdays!S14+'Sundays &amp; Holidays'!S14)</f>
        <v>8506</v>
      </c>
      <c r="T14" s="189">
        <f>Monthly!T14-(Saturdays!T14+'Sundays &amp; Holidays'!T14)</f>
        <v>1877</v>
      </c>
      <c r="U14" s="193">
        <f>Monthly!U14-(Saturdays!U14+'Sundays &amp; Holidays'!U14)</f>
        <v>2096</v>
      </c>
      <c r="V14" s="191">
        <f>Monthly!V14-(Saturdays!V14+'Sundays &amp; Holidays'!V14)</f>
        <v>5412</v>
      </c>
      <c r="W14" s="192">
        <f>Monthly!W14-(Saturdays!W14+'Sundays &amp; Holidays'!W14)</f>
        <v>8341</v>
      </c>
      <c r="X14" s="189">
        <f>Monthly!X14-(Saturdays!X14+'Sundays &amp; Holidays'!X14)</f>
        <v>4985</v>
      </c>
      <c r="Y14" s="193">
        <f>Monthly!Y14-(Saturdays!Y14+'Sundays &amp; Holidays'!Y14)</f>
        <v>3630</v>
      </c>
      <c r="Z14" s="191">
        <f>Monthly!Z14-(Saturdays!Z14+'Sundays &amp; Holidays'!Z14)</f>
        <v>13115</v>
      </c>
      <c r="AA14" s="189">
        <f>Monthly!AA14-(Saturdays!AA14+'Sundays &amp; Holidays'!AA14)</f>
        <v>15045</v>
      </c>
      <c r="AB14" s="172">
        <f t="shared" si="0"/>
        <v>95592</v>
      </c>
      <c r="AC14" s="173">
        <f t="shared" si="0"/>
        <v>100062</v>
      </c>
    </row>
    <row r="15" spans="1:29" x14ac:dyDescent="0.2">
      <c r="A15" s="146" t="s">
        <v>24</v>
      </c>
      <c r="B15" s="203">
        <f>Monthly!B15-(Saturdays!B15+'Sundays &amp; Holidays'!B15)</f>
        <v>6472</v>
      </c>
      <c r="C15" s="197">
        <f>Monthly!C15-(Saturdays!C15+'Sundays &amp; Holidays'!C15)</f>
        <v>7241</v>
      </c>
      <c r="D15" s="198">
        <f>Monthly!D15-(Saturdays!D15+'Sundays &amp; Holidays'!D15)</f>
        <v>3113</v>
      </c>
      <c r="E15" s="199">
        <f>Monthly!E15-(Saturdays!E15+'Sundays &amp; Holidays'!E15)</f>
        <v>3992</v>
      </c>
      <c r="F15" s="196">
        <f>Monthly!F15-(Saturdays!F15+'Sundays &amp; Holidays'!F15)</f>
        <v>9228</v>
      </c>
      <c r="G15" s="200">
        <f>Monthly!G15-(Saturdays!G15+'Sundays &amp; Holidays'!G15)</f>
        <v>6203</v>
      </c>
      <c r="H15" s="198">
        <f>Monthly!H15-(Saturdays!H15+'Sundays &amp; Holidays'!H15)</f>
        <v>11828</v>
      </c>
      <c r="I15" s="199">
        <f>Monthly!I15-(Saturdays!I15+'Sundays &amp; Holidays'!I15)</f>
        <v>11541</v>
      </c>
      <c r="J15" s="196">
        <f>Monthly!J15-(Saturdays!J15+'Sundays &amp; Holidays'!J15)</f>
        <v>2428</v>
      </c>
      <c r="K15" s="200">
        <f>Monthly!K15-(Saturdays!K15+'Sundays &amp; Holidays'!K15)</f>
        <v>2582</v>
      </c>
      <c r="L15" s="198">
        <f>Monthly!L15-(Saturdays!L15+'Sundays &amp; Holidays'!L15)</f>
        <v>6119</v>
      </c>
      <c r="M15" s="196">
        <f>Monthly!M15-(Saturdays!M15+'Sundays &amp; Holidays'!M15)</f>
        <v>6762</v>
      </c>
      <c r="N15" s="201">
        <f>Monthly!N15-(Saturdays!N15+'Sundays &amp; Holidays'!N15)</f>
        <v>11483</v>
      </c>
      <c r="O15" s="204">
        <f>Monthly!O15-(Saturdays!O15+'Sundays &amp; Holidays'!O15)</f>
        <v>11769</v>
      </c>
      <c r="P15" s="196">
        <f>Monthly!P15-(Saturdays!P15+'Sundays &amp; Holidays'!P15)</f>
        <v>5579</v>
      </c>
      <c r="Q15" s="200">
        <f>Monthly!Q15-(Saturdays!Q15+'Sundays &amp; Holidays'!Q15)</f>
        <v>5218</v>
      </c>
      <c r="R15" s="198">
        <f>Monthly!R15-(Saturdays!R15+'Sundays &amp; Holidays'!R15)</f>
        <v>8536</v>
      </c>
      <c r="S15" s="199">
        <f>Monthly!S15-(Saturdays!S15+'Sundays &amp; Holidays'!S15)</f>
        <v>7842</v>
      </c>
      <c r="T15" s="196">
        <f>Monthly!T15-(Saturdays!T15+'Sundays &amp; Holidays'!T15)</f>
        <v>1508</v>
      </c>
      <c r="U15" s="200">
        <f>Monthly!U15-(Saturdays!U15+'Sundays &amp; Holidays'!U15)</f>
        <v>1996</v>
      </c>
      <c r="V15" s="198">
        <f>Monthly!V15-(Saturdays!V15+'Sundays &amp; Holidays'!V15)</f>
        <v>5246</v>
      </c>
      <c r="W15" s="205">
        <f>Monthly!W15-(Saturdays!W15+'Sundays &amp; Holidays'!W15)</f>
        <v>7607</v>
      </c>
      <c r="X15" s="196">
        <f>Monthly!X15-(Saturdays!X15+'Sundays &amp; Holidays'!X15)</f>
        <v>4447</v>
      </c>
      <c r="Y15" s="200">
        <f>Monthly!Y15-(Saturdays!Y15+'Sundays &amp; Holidays'!Y15)</f>
        <v>3148</v>
      </c>
      <c r="Z15" s="198">
        <f>Monthly!Z15-(Saturdays!Z15+'Sundays &amp; Holidays'!Z15)</f>
        <v>13007</v>
      </c>
      <c r="AA15" s="196">
        <f>Monthly!AA15-(Saturdays!AA15+'Sundays &amp; Holidays'!AA15)</f>
        <v>14803</v>
      </c>
      <c r="AB15" s="172">
        <f t="shared" si="0"/>
        <v>88994</v>
      </c>
      <c r="AC15" s="173">
        <f t="shared" si="0"/>
        <v>90704</v>
      </c>
    </row>
    <row r="16" spans="1:29" x14ac:dyDescent="0.2">
      <c r="A16" s="137" t="s">
        <v>25</v>
      </c>
      <c r="B16" s="206">
        <f>Monthly!B16-(Saturdays!B16+'Sundays &amp; Holidays'!B16)</f>
        <v>6146</v>
      </c>
      <c r="C16" s="190">
        <f>Monthly!C16-(Saturdays!C16+'Sundays &amp; Holidays'!C16)</f>
        <v>6923</v>
      </c>
      <c r="D16" s="191">
        <f>Monthly!D16-(Saturdays!D16+'Sundays &amp; Holidays'!D16)</f>
        <v>2815</v>
      </c>
      <c r="E16" s="192">
        <f>Monthly!E16-(Saturdays!E16+'Sundays &amp; Holidays'!E16)</f>
        <v>3859</v>
      </c>
      <c r="F16" s="189">
        <f>Monthly!F16-(Saturdays!F16+'Sundays &amp; Holidays'!F16)</f>
        <v>7961</v>
      </c>
      <c r="G16" s="193">
        <f>Monthly!G16-(Saturdays!G16+'Sundays &amp; Holidays'!G16)</f>
        <v>6397</v>
      </c>
      <c r="H16" s="191">
        <f>Monthly!H16-(Saturdays!H16+'Sundays &amp; Holidays'!H16)</f>
        <v>10740</v>
      </c>
      <c r="I16" s="192">
        <f>Monthly!I16-(Saturdays!I16+'Sundays &amp; Holidays'!I16)</f>
        <v>11492</v>
      </c>
      <c r="J16" s="189">
        <f>Monthly!J16-(Saturdays!J16+'Sundays &amp; Holidays'!J16)</f>
        <v>2250</v>
      </c>
      <c r="K16" s="190">
        <f>Monthly!K16-(Saturdays!K16+'Sundays &amp; Holidays'!K16)</f>
        <v>2069</v>
      </c>
      <c r="L16" s="191">
        <f>Monthly!L16-(Saturdays!L16+'Sundays &amp; Holidays'!L16)</f>
        <v>5899</v>
      </c>
      <c r="M16" s="189">
        <f>Monthly!M16-(Saturdays!M16+'Sundays &amp; Holidays'!M16)</f>
        <v>5700</v>
      </c>
      <c r="N16" s="194">
        <f>Monthly!N16-(Saturdays!N16+'Sundays &amp; Holidays'!N16)</f>
        <v>10823</v>
      </c>
      <c r="O16" s="207">
        <f>Monthly!O16-(Saturdays!O16+'Sundays &amp; Holidays'!O16)</f>
        <v>11148</v>
      </c>
      <c r="P16" s="189">
        <f>Monthly!P16-(Saturdays!P16+'Sundays &amp; Holidays'!P16)</f>
        <v>4946</v>
      </c>
      <c r="Q16" s="190">
        <f>Monthly!Q16-(Saturdays!Q16+'Sundays &amp; Holidays'!Q16)</f>
        <v>4919</v>
      </c>
      <c r="R16" s="191">
        <f>Monthly!R16-(Saturdays!R16+'Sundays &amp; Holidays'!R16)</f>
        <v>8025</v>
      </c>
      <c r="S16" s="192">
        <f>Monthly!S16-(Saturdays!S16+'Sundays &amp; Holidays'!S16)</f>
        <v>7611</v>
      </c>
      <c r="T16" s="198">
        <f>Monthly!T16-(Saturdays!T16+'Sundays &amp; Holidays'!T16)</f>
        <v>1308</v>
      </c>
      <c r="U16" s="189">
        <f>Monthly!U16-(Saturdays!U16+'Sundays &amp; Holidays'!U16)</f>
        <v>1567</v>
      </c>
      <c r="V16" s="191">
        <f>Monthly!V16-(Saturdays!V16+'Sundays &amp; Holidays'!V16)</f>
        <v>5526</v>
      </c>
      <c r="W16" s="208">
        <f>Monthly!W16-(Saturdays!W16+'Sundays &amp; Holidays'!W16)</f>
        <v>6996</v>
      </c>
      <c r="X16" s="189">
        <f>Monthly!X16-(Saturdays!X16+'Sundays &amp; Holidays'!X16)</f>
        <v>4168</v>
      </c>
      <c r="Y16" s="193">
        <f>Monthly!Y16-(Saturdays!Y16+'Sundays &amp; Holidays'!Y16)</f>
        <v>2821</v>
      </c>
      <c r="Z16" s="191">
        <f>Monthly!Z16-(Saturdays!Z16+'Sundays &amp; Holidays'!Z16)</f>
        <v>12477</v>
      </c>
      <c r="AA16" s="189">
        <f>Monthly!AA16-(Saturdays!AA16+'Sundays &amp; Holidays'!AA16)</f>
        <v>14605</v>
      </c>
      <c r="AB16" s="172">
        <f t="shared" si="0"/>
        <v>83084</v>
      </c>
      <c r="AC16" s="173">
        <f t="shared" si="0"/>
        <v>86107</v>
      </c>
    </row>
    <row r="17" spans="1:29" x14ac:dyDescent="0.2">
      <c r="A17" s="146" t="s">
        <v>26</v>
      </c>
      <c r="B17" s="203">
        <f>Monthly!B17-(Saturdays!B17+'Sundays &amp; Holidays'!B17)</f>
        <v>5264</v>
      </c>
      <c r="C17" s="197">
        <f>Monthly!C17-(Saturdays!C17+'Sundays &amp; Holidays'!C17)</f>
        <v>6895</v>
      </c>
      <c r="D17" s="198">
        <f>Monthly!D17-(Saturdays!D17+'Sundays &amp; Holidays'!D17)</f>
        <v>2748</v>
      </c>
      <c r="E17" s="199">
        <f>Monthly!E17-(Saturdays!E17+'Sundays &amp; Holidays'!E17)</f>
        <v>3637</v>
      </c>
      <c r="F17" s="196">
        <f>Monthly!F17-(Saturdays!F17+'Sundays &amp; Holidays'!F17)</f>
        <v>7075</v>
      </c>
      <c r="G17" s="200">
        <f>Monthly!G17-(Saturdays!G17+'Sundays &amp; Holidays'!G17)</f>
        <v>6232</v>
      </c>
      <c r="H17" s="198">
        <f>Monthly!H17-(Saturdays!H17+'Sundays &amp; Holidays'!H17)</f>
        <v>10580</v>
      </c>
      <c r="I17" s="199">
        <f>Monthly!I17-(Saturdays!I17+'Sundays &amp; Holidays'!I17)</f>
        <v>10978</v>
      </c>
      <c r="J17" s="196">
        <f>Monthly!J17-(Saturdays!J17+'Sundays &amp; Holidays'!J17)</f>
        <v>2200</v>
      </c>
      <c r="K17" s="197">
        <f>Monthly!K17-(Saturdays!K17+'Sundays &amp; Holidays'!K17)</f>
        <v>1807</v>
      </c>
      <c r="L17" s="198">
        <f>Monthly!L17-(Saturdays!L17+'Sundays &amp; Holidays'!L17)</f>
        <v>5814</v>
      </c>
      <c r="M17" s="196">
        <f>Monthly!M17-(Saturdays!M17+'Sundays &amp; Holidays'!M17)</f>
        <v>5158</v>
      </c>
      <c r="N17" s="201">
        <f>Monthly!N17-(Saturdays!N17+'Sundays &amp; Holidays'!N17)</f>
        <v>10743</v>
      </c>
      <c r="O17" s="204">
        <f>Monthly!O17-(Saturdays!O17+'Sundays &amp; Holidays'!O17)</f>
        <v>9922</v>
      </c>
      <c r="P17" s="196">
        <f>Monthly!P17-(Saturdays!P17+'Sundays &amp; Holidays'!P17)</f>
        <v>5490</v>
      </c>
      <c r="Q17" s="197">
        <f>Monthly!Q17-(Saturdays!Q17+'Sundays &amp; Holidays'!Q17)</f>
        <v>4574</v>
      </c>
      <c r="R17" s="198">
        <f>Monthly!R17-(Saturdays!R17+'Sundays &amp; Holidays'!R17)</f>
        <v>7337</v>
      </c>
      <c r="S17" s="199">
        <f>Monthly!S17-(Saturdays!S17+'Sundays &amp; Holidays'!S17)</f>
        <v>7156</v>
      </c>
      <c r="T17" s="196">
        <f>Monthly!T17-(Saturdays!T17+'Sundays &amp; Holidays'!T17)</f>
        <v>1419</v>
      </c>
      <c r="U17" s="200">
        <f>Monthly!U17-(Saturdays!U17+'Sundays &amp; Holidays'!U17)</f>
        <v>1611</v>
      </c>
      <c r="V17" s="198">
        <f>Monthly!V17-(Saturdays!V17+'Sundays &amp; Holidays'!V17)</f>
        <v>5391</v>
      </c>
      <c r="W17" s="205">
        <f>Monthly!W17-(Saturdays!W17+'Sundays &amp; Holidays'!W17)</f>
        <v>6411</v>
      </c>
      <c r="X17" s="196">
        <f>Monthly!X17-(Saturdays!X17+'Sundays &amp; Holidays'!X17)</f>
        <v>4134</v>
      </c>
      <c r="Y17" s="200">
        <f>Monthly!Y17-(Saturdays!Y17+'Sundays &amp; Holidays'!Y17)</f>
        <v>2525</v>
      </c>
      <c r="Z17" s="198">
        <f>Monthly!Z17-(Saturdays!Z17+'Sundays &amp; Holidays'!Z17)</f>
        <v>12336</v>
      </c>
      <c r="AA17" s="196">
        <f>Monthly!AA17-(Saturdays!AA17+'Sundays &amp; Holidays'!AA17)</f>
        <v>12895</v>
      </c>
      <c r="AB17" s="172">
        <f t="shared" si="0"/>
        <v>80531</v>
      </c>
      <c r="AC17" s="173">
        <f t="shared" si="0"/>
        <v>79801</v>
      </c>
    </row>
    <row r="18" spans="1:29" x14ac:dyDescent="0.2">
      <c r="A18" s="137" t="s">
        <v>27</v>
      </c>
      <c r="B18" s="206">
        <f>Monthly!B18-(Saturdays!B18+'Sundays &amp; Holidays'!B18)</f>
        <v>4909</v>
      </c>
      <c r="C18" s="190">
        <f>Monthly!C18-(Saturdays!C18+'Sundays &amp; Holidays'!C18)</f>
        <v>7658</v>
      </c>
      <c r="D18" s="191">
        <f>Monthly!D18-(Saturdays!D18+'Sundays &amp; Holidays'!D18)</f>
        <v>3133</v>
      </c>
      <c r="E18" s="192">
        <f>Monthly!E18-(Saturdays!E18+'Sundays &amp; Holidays'!E18)</f>
        <v>3514</v>
      </c>
      <c r="F18" s="189">
        <f>Monthly!F18-(Saturdays!F18+'Sundays &amp; Holidays'!F18)</f>
        <v>6612</v>
      </c>
      <c r="G18" s="193">
        <f>Monthly!G18-(Saturdays!G18+'Sundays &amp; Holidays'!G18)</f>
        <v>7713</v>
      </c>
      <c r="H18" s="191">
        <f>Monthly!H18-(Saturdays!H18+'Sundays &amp; Holidays'!H18)</f>
        <v>9992</v>
      </c>
      <c r="I18" s="192">
        <f>Monthly!I18-(Saturdays!I18+'Sundays &amp; Holidays'!I18)</f>
        <v>12153</v>
      </c>
      <c r="J18" s="189">
        <f>Monthly!J18-(Saturdays!J18+'Sundays &amp; Holidays'!J18)</f>
        <v>2412</v>
      </c>
      <c r="K18" s="190">
        <f>Monthly!K18-(Saturdays!K18+'Sundays &amp; Holidays'!K18)</f>
        <v>1458</v>
      </c>
      <c r="L18" s="191">
        <f>Monthly!L18-(Saturdays!L18+'Sundays &amp; Holidays'!L18)</f>
        <v>6909</v>
      </c>
      <c r="M18" s="189">
        <f>Monthly!M18-(Saturdays!M18+'Sundays &amp; Holidays'!M18)</f>
        <v>4569</v>
      </c>
      <c r="N18" s="194">
        <f>Monthly!N18-(Saturdays!N18+'Sundays &amp; Holidays'!N18)</f>
        <v>12144</v>
      </c>
      <c r="O18" s="207">
        <f>Monthly!O18-(Saturdays!O18+'Sundays &amp; Holidays'!O18)</f>
        <v>9726</v>
      </c>
      <c r="P18" s="189">
        <f>Monthly!P18-(Saturdays!P18+'Sundays &amp; Holidays'!P18)</f>
        <v>6142</v>
      </c>
      <c r="Q18" s="190">
        <f>Monthly!Q18-(Saturdays!Q18+'Sundays &amp; Holidays'!Q18)</f>
        <v>5018</v>
      </c>
      <c r="R18" s="191">
        <f>Monthly!R18-(Saturdays!R18+'Sundays &amp; Holidays'!R18)</f>
        <v>7791</v>
      </c>
      <c r="S18" s="192">
        <f>Monthly!S18-(Saturdays!S18+'Sundays &amp; Holidays'!S18)</f>
        <v>7393</v>
      </c>
      <c r="T18" s="189">
        <f>Monthly!T18-(Saturdays!T18+'Sundays &amp; Holidays'!T18)</f>
        <v>1721</v>
      </c>
      <c r="U18" s="193">
        <f>Monthly!U18-(Saturdays!U18+'Sundays &amp; Holidays'!U18)</f>
        <v>1289</v>
      </c>
      <c r="V18" s="191">
        <f>Monthly!V18-(Saturdays!V18+'Sundays &amp; Holidays'!V18)</f>
        <v>6344</v>
      </c>
      <c r="W18" s="208">
        <f>Monthly!W18-(Saturdays!W18+'Sundays &amp; Holidays'!W18)</f>
        <v>6522</v>
      </c>
      <c r="X18" s="189">
        <f>Monthly!X18-(Saturdays!X18+'Sundays &amp; Holidays'!X18)</f>
        <v>4488</v>
      </c>
      <c r="Y18" s="193">
        <f>Monthly!Y18-(Saturdays!Y18+'Sundays &amp; Holidays'!Y18)</f>
        <v>2423</v>
      </c>
      <c r="Z18" s="191">
        <f>Monthly!Z18-(Saturdays!Z18+'Sundays &amp; Holidays'!Z18)</f>
        <v>12610</v>
      </c>
      <c r="AA18" s="189">
        <f>Monthly!AA18-(Saturdays!AA18+'Sundays &amp; Holidays'!AA18)</f>
        <v>12885</v>
      </c>
      <c r="AB18" s="172">
        <f t="shared" si="0"/>
        <v>85207</v>
      </c>
      <c r="AC18" s="173">
        <f t="shared" si="0"/>
        <v>82321</v>
      </c>
    </row>
    <row r="19" spans="1:29" x14ac:dyDescent="0.2">
      <c r="A19" s="146" t="s">
        <v>28</v>
      </c>
      <c r="B19" s="203">
        <f>Monthly!B19-(Saturdays!B19+'Sundays &amp; Holidays'!B19)</f>
        <v>5367</v>
      </c>
      <c r="C19" s="197">
        <f>Monthly!C19-(Saturdays!C19+'Sundays &amp; Holidays'!C19)</f>
        <v>9709</v>
      </c>
      <c r="D19" s="198">
        <f>Monthly!D19-(Saturdays!D19+'Sundays &amp; Holidays'!D19)</f>
        <v>3769</v>
      </c>
      <c r="E19" s="199">
        <f>Monthly!E19-(Saturdays!E19+'Sundays &amp; Holidays'!E19)</f>
        <v>3836</v>
      </c>
      <c r="F19" s="196">
        <f>Monthly!F19-(Saturdays!F19+'Sundays &amp; Holidays'!F19)</f>
        <v>6586</v>
      </c>
      <c r="G19" s="200">
        <f>Monthly!G19-(Saturdays!G19+'Sundays &amp; Holidays'!G19)</f>
        <v>11453</v>
      </c>
      <c r="H19" s="198">
        <f>Monthly!H19-(Saturdays!H19+'Sundays &amp; Holidays'!H19)</f>
        <v>11296</v>
      </c>
      <c r="I19" s="199">
        <f>Monthly!I19-(Saturdays!I19+'Sundays &amp; Holidays'!I19)</f>
        <v>15710</v>
      </c>
      <c r="J19" s="196">
        <f>Monthly!J19-(Saturdays!J19+'Sundays &amp; Holidays'!J19)</f>
        <v>3138</v>
      </c>
      <c r="K19" s="197">
        <f>Monthly!K19-(Saturdays!K19+'Sundays &amp; Holidays'!K19)</f>
        <v>1277</v>
      </c>
      <c r="L19" s="198">
        <f>Monthly!L19-(Saturdays!L19+'Sundays &amp; Holidays'!L19)</f>
        <v>9140</v>
      </c>
      <c r="M19" s="196">
        <f>Monthly!M19-(Saturdays!M19+'Sundays &amp; Holidays'!M19)</f>
        <v>3913</v>
      </c>
      <c r="N19" s="201">
        <f>Monthly!N19-(Saturdays!N19+'Sundays &amp; Holidays'!N19)</f>
        <v>16213</v>
      </c>
      <c r="O19" s="204">
        <f>Monthly!O19-(Saturdays!O19+'Sundays &amp; Holidays'!O19)</f>
        <v>10682</v>
      </c>
      <c r="P19" s="196">
        <f>Monthly!P19-(Saturdays!P19+'Sundays &amp; Holidays'!P19)</f>
        <v>7325</v>
      </c>
      <c r="Q19" s="197">
        <f>Monthly!Q19-(Saturdays!Q19+'Sundays &amp; Holidays'!Q19)</f>
        <v>5510</v>
      </c>
      <c r="R19" s="198">
        <f>Monthly!R19-(Saturdays!R19+'Sundays &amp; Holidays'!R19)</f>
        <v>7909</v>
      </c>
      <c r="S19" s="199">
        <f>Monthly!S19-(Saturdays!S19+'Sundays &amp; Holidays'!S19)</f>
        <v>9146</v>
      </c>
      <c r="T19" s="196">
        <f>Monthly!T19-(Saturdays!T19+'Sundays &amp; Holidays'!T19)</f>
        <v>2956</v>
      </c>
      <c r="U19" s="200">
        <f>Monthly!U19-(Saturdays!U19+'Sundays &amp; Holidays'!U19)</f>
        <v>841</v>
      </c>
      <c r="V19" s="198">
        <f>Monthly!V19-(Saturdays!V19+'Sundays &amp; Holidays'!V19)</f>
        <v>9211</v>
      </c>
      <c r="W19" s="205">
        <f>Monthly!W19-(Saturdays!W19+'Sundays &amp; Holidays'!W19)</f>
        <v>6899</v>
      </c>
      <c r="X19" s="196">
        <f>Monthly!X19-(Saturdays!X19+'Sundays &amp; Holidays'!X19)</f>
        <v>6897</v>
      </c>
      <c r="Y19" s="200">
        <f>Monthly!Y19-(Saturdays!Y19+'Sundays &amp; Holidays'!Y19)</f>
        <v>2433</v>
      </c>
      <c r="Z19" s="198">
        <f>Monthly!Z19-(Saturdays!Z19+'Sundays &amp; Holidays'!Z19)</f>
        <v>13408</v>
      </c>
      <c r="AA19" s="196">
        <f>Monthly!AA19-(Saturdays!AA19+'Sundays &amp; Holidays'!AA19)</f>
        <v>14754</v>
      </c>
      <c r="AB19" s="172">
        <f t="shared" si="0"/>
        <v>103215</v>
      </c>
      <c r="AC19" s="173">
        <f t="shared" si="0"/>
        <v>96163</v>
      </c>
    </row>
    <row r="20" spans="1:29" x14ac:dyDescent="0.2">
      <c r="A20" s="137" t="s">
        <v>29</v>
      </c>
      <c r="B20" s="206">
        <f>Monthly!B20-(Saturdays!B20+'Sundays &amp; Holidays'!B20)</f>
        <v>6970</v>
      </c>
      <c r="C20" s="190">
        <f>Monthly!C20-(Saturdays!C20+'Sundays &amp; Holidays'!C20)</f>
        <v>14687</v>
      </c>
      <c r="D20" s="191">
        <f>Monthly!D20-(Saturdays!D20+'Sundays &amp; Holidays'!D20)</f>
        <v>5333</v>
      </c>
      <c r="E20" s="192">
        <f>Monthly!E20-(Saturdays!E20+'Sundays &amp; Holidays'!E20)</f>
        <v>4850</v>
      </c>
      <c r="F20" s="189">
        <f>Monthly!F20-(Saturdays!F20+'Sundays &amp; Holidays'!F20)</f>
        <v>8852</v>
      </c>
      <c r="G20" s="193">
        <f>Monthly!G20-(Saturdays!G20+'Sundays &amp; Holidays'!G20)</f>
        <v>17966</v>
      </c>
      <c r="H20" s="191">
        <f>Monthly!H20-(Saturdays!H20+'Sundays &amp; Holidays'!H20)</f>
        <v>12874</v>
      </c>
      <c r="I20" s="192">
        <f>Monthly!I20-(Saturdays!I20+'Sundays &amp; Holidays'!I20)</f>
        <v>22272</v>
      </c>
      <c r="J20" s="189">
        <f>Monthly!J20-(Saturdays!J20+'Sundays &amp; Holidays'!J20)</f>
        <v>4571</v>
      </c>
      <c r="K20" s="190">
        <f>Monthly!K20-(Saturdays!K20+'Sundays &amp; Holidays'!K20)</f>
        <v>1343</v>
      </c>
      <c r="L20" s="191">
        <f>Monthly!L20-(Saturdays!L20+'Sundays &amp; Holidays'!L20)</f>
        <v>15232</v>
      </c>
      <c r="M20" s="189">
        <f>Monthly!M20-(Saturdays!M20+'Sundays &amp; Holidays'!M20)</f>
        <v>3989</v>
      </c>
      <c r="N20" s="194">
        <f>Monthly!N20-(Saturdays!N20+'Sundays &amp; Holidays'!N20)</f>
        <v>21493</v>
      </c>
      <c r="O20" s="207">
        <f>Monthly!O20-(Saturdays!O20+'Sundays &amp; Holidays'!O20)</f>
        <v>13356</v>
      </c>
      <c r="P20" s="189">
        <f>Monthly!P20-(Saturdays!P20+'Sundays &amp; Holidays'!P20)</f>
        <v>11523</v>
      </c>
      <c r="Q20" s="190">
        <f>Monthly!Q20-(Saturdays!Q20+'Sundays &amp; Holidays'!Q20)</f>
        <v>8170</v>
      </c>
      <c r="R20" s="191">
        <f>Monthly!R20-(Saturdays!R20+'Sundays &amp; Holidays'!R20)</f>
        <v>10689</v>
      </c>
      <c r="S20" s="192">
        <f>Monthly!S20-(Saturdays!S20+'Sundays &amp; Holidays'!S20)</f>
        <v>12886</v>
      </c>
      <c r="T20" s="189">
        <f>Monthly!T20-(Saturdays!T20+'Sundays &amp; Holidays'!T20)</f>
        <v>5412</v>
      </c>
      <c r="U20" s="193">
        <f>Monthly!U20-(Saturdays!U20+'Sundays &amp; Holidays'!U20)</f>
        <v>1023</v>
      </c>
      <c r="V20" s="191">
        <f>Monthly!V20-(Saturdays!V20+'Sundays &amp; Holidays'!V20)</f>
        <v>12433</v>
      </c>
      <c r="W20" s="208">
        <f>Monthly!W20-(Saturdays!W20+'Sundays &amp; Holidays'!W20)</f>
        <v>8711</v>
      </c>
      <c r="X20" s="189">
        <f>Monthly!X20-(Saturdays!X20+'Sundays &amp; Holidays'!X20)</f>
        <v>11097</v>
      </c>
      <c r="Y20" s="193">
        <f>Monthly!Y20-(Saturdays!Y20+'Sundays &amp; Holidays'!Y20)</f>
        <v>2876</v>
      </c>
      <c r="Z20" s="191">
        <f>Monthly!Z20-(Saturdays!Z20+'Sundays &amp; Holidays'!Z20)</f>
        <v>16822</v>
      </c>
      <c r="AA20" s="189">
        <f>Monthly!AA20-(Saturdays!AA20+'Sundays &amp; Holidays'!AA20)</f>
        <v>17098</v>
      </c>
      <c r="AB20" s="172">
        <f t="shared" si="0"/>
        <v>143301</v>
      </c>
      <c r="AC20" s="173">
        <f t="shared" si="0"/>
        <v>129227</v>
      </c>
    </row>
    <row r="21" spans="1:29" x14ac:dyDescent="0.2">
      <c r="A21" s="146" t="s">
        <v>30</v>
      </c>
      <c r="B21" s="203">
        <f>Monthly!B21-(Saturdays!B21+'Sundays &amp; Holidays'!B21)</f>
        <v>8412</v>
      </c>
      <c r="C21" s="197">
        <f>Monthly!C21-(Saturdays!C21+'Sundays &amp; Holidays'!C21)</f>
        <v>18487</v>
      </c>
      <c r="D21" s="198">
        <f>Monthly!D21-(Saturdays!D21+'Sundays &amp; Holidays'!D21)</f>
        <v>5340</v>
      </c>
      <c r="E21" s="199">
        <f>Monthly!E21-(Saturdays!E21+'Sundays &amp; Holidays'!E21)</f>
        <v>6227</v>
      </c>
      <c r="F21" s="196">
        <f>Monthly!F21-(Saturdays!F21+'Sundays &amp; Holidays'!F21)</f>
        <v>9718</v>
      </c>
      <c r="G21" s="200">
        <f>Monthly!G21-(Saturdays!G21+'Sundays &amp; Holidays'!G21)</f>
        <v>23483</v>
      </c>
      <c r="H21" s="198">
        <f>Monthly!H21-(Saturdays!H21+'Sundays &amp; Holidays'!H21)</f>
        <v>15922</v>
      </c>
      <c r="I21" s="199">
        <f>Monthly!I21-(Saturdays!I21+'Sundays &amp; Holidays'!I21)</f>
        <v>25632</v>
      </c>
      <c r="J21" s="196">
        <f>Monthly!J21-(Saturdays!J21+'Sundays &amp; Holidays'!J21)</f>
        <v>6293</v>
      </c>
      <c r="K21" s="197">
        <f>Monthly!K21-(Saturdays!K21+'Sundays &amp; Holidays'!K21)</f>
        <v>1466</v>
      </c>
      <c r="L21" s="198">
        <f>Monthly!L21-(Saturdays!L21+'Sundays &amp; Holidays'!L21)</f>
        <v>16261</v>
      </c>
      <c r="M21" s="196">
        <f>Monthly!M21-(Saturdays!M21+'Sundays &amp; Holidays'!M21)</f>
        <v>4450</v>
      </c>
      <c r="N21" s="201">
        <f>Monthly!N21-(Saturdays!N21+'Sundays &amp; Holidays'!N21)</f>
        <v>26942</v>
      </c>
      <c r="O21" s="204">
        <f>Monthly!O21-(Saturdays!O21+'Sundays &amp; Holidays'!O21)</f>
        <v>16987</v>
      </c>
      <c r="P21" s="196">
        <f>Monthly!P21-(Saturdays!P21+'Sundays &amp; Holidays'!P21)</f>
        <v>12949</v>
      </c>
      <c r="Q21" s="197">
        <f>Monthly!Q21-(Saturdays!Q21+'Sundays &amp; Holidays'!Q21)</f>
        <v>11179</v>
      </c>
      <c r="R21" s="198">
        <f>Monthly!R21-(Saturdays!R21+'Sundays &amp; Holidays'!R21)</f>
        <v>11531</v>
      </c>
      <c r="S21" s="199">
        <f>Monthly!S21-(Saturdays!S21+'Sundays &amp; Holidays'!S21)</f>
        <v>15511</v>
      </c>
      <c r="T21" s="196">
        <f>Monthly!T21-(Saturdays!T21+'Sundays &amp; Holidays'!T21)</f>
        <v>5147</v>
      </c>
      <c r="U21" s="200">
        <f>Monthly!U21-(Saturdays!U21+'Sundays &amp; Holidays'!U21)</f>
        <v>1002</v>
      </c>
      <c r="V21" s="198">
        <f>Monthly!V21-(Saturdays!V21+'Sundays &amp; Holidays'!V21)</f>
        <v>13616</v>
      </c>
      <c r="W21" s="205">
        <f>Monthly!W21-(Saturdays!W21+'Sundays &amp; Holidays'!W21)</f>
        <v>10040</v>
      </c>
      <c r="X21" s="196">
        <f>Monthly!X21-(Saturdays!X21+'Sundays &amp; Holidays'!X21)</f>
        <v>13800</v>
      </c>
      <c r="Y21" s="200">
        <f>Monthly!Y21-(Saturdays!Y21+'Sundays &amp; Holidays'!Y21)</f>
        <v>3780</v>
      </c>
      <c r="Z21" s="198">
        <f>Monthly!Z21-(Saturdays!Z21+'Sundays &amp; Holidays'!Z21)</f>
        <v>16992</v>
      </c>
      <c r="AA21" s="196">
        <f>Monthly!AA21-(Saturdays!AA21+'Sundays &amp; Holidays'!AA21)</f>
        <v>20616</v>
      </c>
      <c r="AB21" s="172">
        <f t="shared" si="0"/>
        <v>162923</v>
      </c>
      <c r="AC21" s="173">
        <f t="shared" si="0"/>
        <v>158860</v>
      </c>
    </row>
    <row r="22" spans="1:29" x14ac:dyDescent="0.2">
      <c r="A22" s="137" t="s">
        <v>31</v>
      </c>
      <c r="B22" s="206">
        <f>Monthly!B22-(Saturdays!B22+'Sundays &amp; Holidays'!B22)</f>
        <v>9414</v>
      </c>
      <c r="C22" s="190">
        <f>Monthly!C22-(Saturdays!C22+'Sundays &amp; Holidays'!C22)</f>
        <v>16517</v>
      </c>
      <c r="D22" s="191">
        <f>Monthly!D22-(Saturdays!D22+'Sundays &amp; Holidays'!D22)</f>
        <v>3170</v>
      </c>
      <c r="E22" s="192">
        <f>Monthly!E22-(Saturdays!E22+'Sundays &amp; Holidays'!E22)</f>
        <v>6029</v>
      </c>
      <c r="F22" s="189">
        <f>Monthly!F22-(Saturdays!F22+'Sundays &amp; Holidays'!F22)</f>
        <v>7282</v>
      </c>
      <c r="G22" s="193">
        <f>Monthly!G22-(Saturdays!G22+'Sundays &amp; Holidays'!G22)</f>
        <v>20903</v>
      </c>
      <c r="H22" s="191">
        <f>Monthly!H22-(Saturdays!H22+'Sundays &amp; Holidays'!H22)</f>
        <v>13426</v>
      </c>
      <c r="I22" s="192">
        <f>Monthly!I22-(Saturdays!I22+'Sundays &amp; Holidays'!I22)</f>
        <v>22187</v>
      </c>
      <c r="J22" s="189">
        <f>Monthly!J22-(Saturdays!J22+'Sundays &amp; Holidays'!J22)</f>
        <v>4021</v>
      </c>
      <c r="K22" s="190">
        <f>Monthly!K22-(Saturdays!K22+'Sundays &amp; Holidays'!K22)</f>
        <v>1432</v>
      </c>
      <c r="L22" s="191">
        <f>Monthly!L22-(Saturdays!L22+'Sundays &amp; Holidays'!L22)</f>
        <v>14391</v>
      </c>
      <c r="M22" s="189">
        <f>Monthly!M22-(Saturdays!M22+'Sundays &amp; Holidays'!M22)</f>
        <v>3972</v>
      </c>
      <c r="N22" s="194">
        <f>Monthly!N22-(Saturdays!N22+'Sundays &amp; Holidays'!N22)</f>
        <v>20872</v>
      </c>
      <c r="O22" s="207">
        <f>Monthly!O22-(Saturdays!O22+'Sundays &amp; Holidays'!O22)</f>
        <v>15214</v>
      </c>
      <c r="P22" s="189">
        <f>Monthly!P22-(Saturdays!P22+'Sundays &amp; Holidays'!P22)</f>
        <v>8868</v>
      </c>
      <c r="Q22" s="190">
        <f>Monthly!Q22-(Saturdays!Q22+'Sundays &amp; Holidays'!Q22)</f>
        <v>10398</v>
      </c>
      <c r="R22" s="191">
        <f>Monthly!R22-(Saturdays!R22+'Sundays &amp; Holidays'!R22)</f>
        <v>9432</v>
      </c>
      <c r="S22" s="192">
        <f>Monthly!S22-(Saturdays!S22+'Sundays &amp; Holidays'!S22)</f>
        <v>13871</v>
      </c>
      <c r="T22" s="189">
        <f>Monthly!T22-(Saturdays!T22+'Sundays &amp; Holidays'!T22)</f>
        <v>2678</v>
      </c>
      <c r="U22" s="193">
        <f>Monthly!U22-(Saturdays!U22+'Sundays &amp; Holidays'!U22)</f>
        <v>905</v>
      </c>
      <c r="V22" s="191">
        <f>Monthly!V22-(Saturdays!V22+'Sundays &amp; Holidays'!V22)</f>
        <v>14750</v>
      </c>
      <c r="W22" s="208">
        <f>Monthly!W22-(Saturdays!W22+'Sundays &amp; Holidays'!W22)</f>
        <v>8059</v>
      </c>
      <c r="X22" s="189">
        <f>Monthly!X22-(Saturdays!X22+'Sundays &amp; Holidays'!X22)</f>
        <v>10059</v>
      </c>
      <c r="Y22" s="193">
        <f>Monthly!Y22-(Saturdays!Y22+'Sundays &amp; Holidays'!Y22)</f>
        <v>3950</v>
      </c>
      <c r="Z22" s="191">
        <f>Monthly!Z22-(Saturdays!Z22+'Sundays &amp; Holidays'!Z22)</f>
        <v>12782</v>
      </c>
      <c r="AA22" s="189">
        <f>Monthly!AA22-(Saturdays!AA22+'Sundays &amp; Holidays'!AA22)</f>
        <v>18099</v>
      </c>
      <c r="AB22" s="172">
        <f t="shared" si="0"/>
        <v>131145</v>
      </c>
      <c r="AC22" s="173">
        <f t="shared" si="0"/>
        <v>141536</v>
      </c>
    </row>
    <row r="23" spans="1:29" x14ac:dyDescent="0.2">
      <c r="A23" s="146" t="s">
        <v>32</v>
      </c>
      <c r="B23" s="203">
        <f>Monthly!B23-(Saturdays!B23+'Sundays &amp; Holidays'!B23)</f>
        <v>7714</v>
      </c>
      <c r="C23" s="197">
        <f>Monthly!C23-(Saturdays!C23+'Sundays &amp; Holidays'!C23)</f>
        <v>11909</v>
      </c>
      <c r="D23" s="198">
        <f>Monthly!D23-(Saturdays!D23+'Sundays &amp; Holidays'!D23)</f>
        <v>1700</v>
      </c>
      <c r="E23" s="199">
        <f>Monthly!E23-(Saturdays!E23+'Sundays &amp; Holidays'!E23)</f>
        <v>5397</v>
      </c>
      <c r="F23" s="196">
        <f>Monthly!F23-(Saturdays!F23+'Sundays &amp; Holidays'!F23)</f>
        <v>5659</v>
      </c>
      <c r="G23" s="200">
        <f>Monthly!G23-(Saturdays!G23+'Sundays &amp; Holidays'!G23)</f>
        <v>18362</v>
      </c>
      <c r="H23" s="198">
        <f>Monthly!H23-(Saturdays!H23+'Sundays &amp; Holidays'!H23)</f>
        <v>10288</v>
      </c>
      <c r="I23" s="199">
        <f>Monthly!I23-(Saturdays!I23+'Sundays &amp; Holidays'!I23)</f>
        <v>19015</v>
      </c>
      <c r="J23" s="196">
        <f>Monthly!J23-(Saturdays!J23+'Sundays &amp; Holidays'!J23)</f>
        <v>2877</v>
      </c>
      <c r="K23" s="197">
        <f>Monthly!K23-(Saturdays!K23+'Sundays &amp; Holidays'!K23)</f>
        <v>1329</v>
      </c>
      <c r="L23" s="198">
        <f>Monthly!L23-(Saturdays!L23+'Sundays &amp; Holidays'!L23)</f>
        <v>11332</v>
      </c>
      <c r="M23" s="196">
        <f>Monthly!M23-(Saturdays!M23+'Sundays &amp; Holidays'!M23)</f>
        <v>4446</v>
      </c>
      <c r="N23" s="201">
        <f>Monthly!N23-(Saturdays!N23+'Sundays &amp; Holidays'!N23)</f>
        <v>15441</v>
      </c>
      <c r="O23" s="204">
        <f>Monthly!O23-(Saturdays!O23+'Sundays &amp; Holidays'!O23)</f>
        <v>14246</v>
      </c>
      <c r="P23" s="196">
        <f>Monthly!P23-(Saturdays!P23+'Sundays &amp; Holidays'!P23)</f>
        <v>6197</v>
      </c>
      <c r="Q23" s="197">
        <f>Monthly!Q23-(Saturdays!Q23+'Sundays &amp; Holidays'!Q23)</f>
        <v>8325</v>
      </c>
      <c r="R23" s="198">
        <f>Monthly!R23-(Saturdays!R23+'Sundays &amp; Holidays'!R23)</f>
        <v>7220</v>
      </c>
      <c r="S23" s="199">
        <f>Monthly!S23-(Saturdays!S23+'Sundays &amp; Holidays'!S23)</f>
        <v>10686</v>
      </c>
      <c r="T23" s="196">
        <f>Monthly!T23-(Saturdays!T23+'Sundays &amp; Holidays'!T23)</f>
        <v>1330</v>
      </c>
      <c r="U23" s="200">
        <f>Monthly!U23-(Saturdays!U23+'Sundays &amp; Holidays'!U23)</f>
        <v>1096</v>
      </c>
      <c r="V23" s="198">
        <f>Monthly!V23-(Saturdays!V23+'Sundays &amp; Holidays'!V23)</f>
        <v>10419</v>
      </c>
      <c r="W23" s="205">
        <f>Monthly!W23-(Saturdays!W23+'Sundays &amp; Holidays'!W23)</f>
        <v>5805</v>
      </c>
      <c r="X23" s="196">
        <f>Monthly!X23-(Saturdays!X23+'Sundays &amp; Holidays'!X23)</f>
        <v>4590</v>
      </c>
      <c r="Y23" s="200">
        <f>Monthly!Y23-(Saturdays!Y23+'Sundays &amp; Holidays'!Y23)</f>
        <v>4115</v>
      </c>
      <c r="Z23" s="198">
        <f>Monthly!Z23-(Saturdays!Z23+'Sundays &amp; Holidays'!Z23)</f>
        <v>9635</v>
      </c>
      <c r="AA23" s="196">
        <f>Monthly!AA23-(Saturdays!AA23+'Sundays &amp; Holidays'!AA23)</f>
        <v>12447</v>
      </c>
      <c r="AB23" s="172">
        <f t="shared" si="0"/>
        <v>94402</v>
      </c>
      <c r="AC23" s="173">
        <f t="shared" si="0"/>
        <v>117178</v>
      </c>
    </row>
    <row r="24" spans="1:29" x14ac:dyDescent="0.2">
      <c r="A24" s="137" t="s">
        <v>33</v>
      </c>
      <c r="B24" s="206">
        <f>Monthly!B24-(Saturdays!B24+'Sundays &amp; Holidays'!B24)</f>
        <v>2294</v>
      </c>
      <c r="C24" s="190">
        <f>Monthly!C24-(Saturdays!C24+'Sundays &amp; Holidays'!C24)</f>
        <v>4094</v>
      </c>
      <c r="D24" s="191">
        <f>Monthly!D24-(Saturdays!D24+'Sundays &amp; Holidays'!D24)</f>
        <v>1073</v>
      </c>
      <c r="E24" s="192">
        <f>Monthly!E24-(Saturdays!E24+'Sundays &amp; Holidays'!E24)</f>
        <v>2279</v>
      </c>
      <c r="F24" s="189">
        <f>Monthly!F24-(Saturdays!F24+'Sundays &amp; Holidays'!F24)</f>
        <v>4303</v>
      </c>
      <c r="G24" s="193">
        <f>Monthly!G24-(Saturdays!G24+'Sundays &amp; Holidays'!G24)</f>
        <v>5504</v>
      </c>
      <c r="H24" s="191">
        <f>Monthly!H24-(Saturdays!H24+'Sundays &amp; Holidays'!H24)</f>
        <v>4731</v>
      </c>
      <c r="I24" s="192">
        <f>Monthly!I24-(Saturdays!I24+'Sundays &amp; Holidays'!I24)</f>
        <v>6446</v>
      </c>
      <c r="J24" s="189">
        <f>Monthly!J24-(Saturdays!J24+'Sundays &amp; Holidays'!J24)</f>
        <v>777</v>
      </c>
      <c r="K24" s="190">
        <f>Monthly!K24-(Saturdays!K24+'Sundays &amp; Holidays'!K24)</f>
        <v>372</v>
      </c>
      <c r="L24" s="191">
        <f>Monthly!L24-(Saturdays!L24+'Sundays &amp; Holidays'!L24)</f>
        <v>2824</v>
      </c>
      <c r="M24" s="189">
        <f>Monthly!M24-(Saturdays!M24+'Sundays &amp; Holidays'!M24)</f>
        <v>3467</v>
      </c>
      <c r="N24" s="194">
        <f>Monthly!N24-(Saturdays!N24+'Sundays &amp; Holidays'!N24)</f>
        <v>4444</v>
      </c>
      <c r="O24" s="207">
        <f>Monthly!O24-(Saturdays!O24+'Sundays &amp; Holidays'!O24)</f>
        <v>7704</v>
      </c>
      <c r="P24" s="189">
        <f>Monthly!P24-(Saturdays!P24+'Sundays &amp; Holidays'!P24)</f>
        <v>2837</v>
      </c>
      <c r="Q24" s="190">
        <f>Monthly!Q24-(Saturdays!Q24+'Sundays &amp; Holidays'!Q24)</f>
        <v>3870</v>
      </c>
      <c r="R24" s="191">
        <f>Monthly!R24-(Saturdays!R24+'Sundays &amp; Holidays'!R24)</f>
        <v>3512</v>
      </c>
      <c r="S24" s="192">
        <f>Monthly!S24-(Saturdays!S24+'Sundays &amp; Holidays'!S24)</f>
        <v>3793</v>
      </c>
      <c r="T24" s="189">
        <f>Monthly!T24-(Saturdays!T24+'Sundays &amp; Holidays'!T24)</f>
        <v>487</v>
      </c>
      <c r="U24" s="193">
        <f>Monthly!U24-(Saturdays!U24+'Sundays &amp; Holidays'!U24)</f>
        <v>1186</v>
      </c>
      <c r="V24" s="191">
        <f>Monthly!V24-(Saturdays!V24+'Sundays &amp; Holidays'!V24)</f>
        <v>2616</v>
      </c>
      <c r="W24" s="208">
        <f>Monthly!W24-(Saturdays!W24+'Sundays &amp; Holidays'!W24)</f>
        <v>3442</v>
      </c>
      <c r="X24" s="189">
        <f>Monthly!X24-(Saturdays!X24+'Sundays &amp; Holidays'!X24)</f>
        <v>1868</v>
      </c>
      <c r="Y24" s="193">
        <f>Monthly!Y24-(Saturdays!Y24+'Sundays &amp; Holidays'!Y24)</f>
        <v>3175</v>
      </c>
      <c r="Z24" s="191">
        <f>Monthly!Z24-(Saturdays!Z24+'Sundays &amp; Holidays'!Z24)</f>
        <v>5477</v>
      </c>
      <c r="AA24" s="189">
        <f>Monthly!AA24-(Saturdays!AA24+'Sundays &amp; Holidays'!AA24)</f>
        <v>4671</v>
      </c>
      <c r="AB24" s="172">
        <f t="shared" si="0"/>
        <v>37243</v>
      </c>
      <c r="AC24" s="173">
        <f t="shared" si="0"/>
        <v>50003</v>
      </c>
    </row>
    <row r="25" spans="1:29" x14ac:dyDescent="0.2">
      <c r="A25" s="146" t="s">
        <v>34</v>
      </c>
      <c r="B25" s="203">
        <f>Monthly!B25-(Saturdays!B25+'Sundays &amp; Holidays'!B25)</f>
        <v>277</v>
      </c>
      <c r="C25" s="197">
        <f>Monthly!C25-(Saturdays!C25+'Sundays &amp; Holidays'!C25)</f>
        <v>1252</v>
      </c>
      <c r="D25" s="198">
        <f>Monthly!D25-(Saturdays!D25+'Sundays &amp; Holidays'!D25)</f>
        <v>524</v>
      </c>
      <c r="E25" s="199">
        <f>Monthly!E25-(Saturdays!E25+'Sundays &amp; Holidays'!E25)</f>
        <v>1091</v>
      </c>
      <c r="F25" s="196">
        <f>Monthly!F25-(Saturdays!F25+'Sundays &amp; Holidays'!F25)</f>
        <v>1047</v>
      </c>
      <c r="G25" s="200">
        <f>Monthly!G25-(Saturdays!G25+'Sundays &amp; Holidays'!G25)</f>
        <v>1751</v>
      </c>
      <c r="H25" s="198">
        <f>Monthly!H25-(Saturdays!H25+'Sundays &amp; Holidays'!H25)</f>
        <v>1425</v>
      </c>
      <c r="I25" s="199">
        <f>Monthly!I25-(Saturdays!I25+'Sundays &amp; Holidays'!I25)</f>
        <v>2093</v>
      </c>
      <c r="J25" s="196">
        <f>Monthly!J25-(Saturdays!J25+'Sundays &amp; Holidays'!J25)</f>
        <v>205</v>
      </c>
      <c r="K25" s="197">
        <f>Monthly!K25-(Saturdays!K25+'Sundays &amp; Holidays'!K25)</f>
        <v>188</v>
      </c>
      <c r="L25" s="198">
        <f>Monthly!L25-(Saturdays!L25+'Sundays &amp; Holidays'!L25)</f>
        <v>922</v>
      </c>
      <c r="M25" s="196">
        <f>Monthly!M25-(Saturdays!M25+'Sundays &amp; Holidays'!M25)</f>
        <v>1345</v>
      </c>
      <c r="N25" s="201">
        <f>Monthly!N25-(Saturdays!N25+'Sundays &amp; Holidays'!N25)</f>
        <v>1614</v>
      </c>
      <c r="O25" s="204">
        <f>Monthly!O25-(Saturdays!O25+'Sundays &amp; Holidays'!O25)</f>
        <v>2865</v>
      </c>
      <c r="P25" s="196">
        <f>Monthly!P25-(Saturdays!P25+'Sundays &amp; Holidays'!P25)</f>
        <v>1205</v>
      </c>
      <c r="Q25" s="197">
        <f>Monthly!Q25-(Saturdays!Q25+'Sundays &amp; Holidays'!Q25)</f>
        <v>1521</v>
      </c>
      <c r="R25" s="198">
        <f>Monthly!R25-(Saturdays!R25+'Sundays &amp; Holidays'!R25)</f>
        <v>1218</v>
      </c>
      <c r="S25" s="199">
        <f>Monthly!S25-(Saturdays!S25+'Sundays &amp; Holidays'!S25)</f>
        <v>1056</v>
      </c>
      <c r="T25" s="196">
        <f>Monthly!T25-(Saturdays!T25+'Sundays &amp; Holidays'!T25)</f>
        <v>413</v>
      </c>
      <c r="U25" s="200">
        <f>Monthly!U25-(Saturdays!U25+'Sundays &amp; Holidays'!U25)</f>
        <v>637</v>
      </c>
      <c r="V25" s="198">
        <f>Monthly!V25-(Saturdays!V25+'Sundays &amp; Holidays'!V25)</f>
        <v>874</v>
      </c>
      <c r="W25" s="205">
        <f>Monthly!W25-(Saturdays!W25+'Sundays &amp; Holidays'!W25)</f>
        <v>1842</v>
      </c>
      <c r="X25" s="196">
        <f>Monthly!X25-(Saturdays!X25+'Sundays &amp; Holidays'!X25)</f>
        <v>694</v>
      </c>
      <c r="Y25" s="200">
        <f>Monthly!Y25-(Saturdays!Y25+'Sundays &amp; Holidays'!Y25)</f>
        <v>1608</v>
      </c>
      <c r="Z25" s="198">
        <f>Monthly!Z25-(Saturdays!Z25+'Sundays &amp; Holidays'!Z25)</f>
        <v>2433</v>
      </c>
      <c r="AA25" s="196">
        <f>Monthly!AA25-(Saturdays!AA25+'Sundays &amp; Holidays'!AA25)</f>
        <v>1875</v>
      </c>
      <c r="AB25" s="172">
        <f t="shared" si="0"/>
        <v>12851</v>
      </c>
      <c r="AC25" s="173">
        <f t="shared" si="0"/>
        <v>19124</v>
      </c>
    </row>
    <row r="26" spans="1:29" x14ac:dyDescent="0.2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532</v>
      </c>
      <c r="D26" s="191">
        <f>Monthly!D26-(Saturdays!D26+'Sundays &amp; Holidays'!D26)</f>
        <v>6</v>
      </c>
      <c r="E26" s="192">
        <f>Monthly!E26-(Saturdays!E26+'Sundays &amp; Holidays'!E26)</f>
        <v>412</v>
      </c>
      <c r="F26" s="189">
        <f>Monthly!F26-(Saturdays!F26+'Sundays &amp; Holidays'!F26)</f>
        <v>8</v>
      </c>
      <c r="G26" s="193">
        <f>Monthly!G26-(Saturdays!G26+'Sundays &amp; Holidays'!G26)</f>
        <v>520</v>
      </c>
      <c r="H26" s="191">
        <f>Monthly!H26-(Saturdays!H26+'Sundays &amp; Holidays'!H26)</f>
        <v>116</v>
      </c>
      <c r="I26" s="192">
        <f>Monthly!I26-(Saturdays!I26+'Sundays &amp; Holidays'!I26)</f>
        <v>575</v>
      </c>
      <c r="J26" s="189">
        <f>Monthly!J26-(Saturdays!J26+'Sundays &amp; Holidays'!J26)</f>
        <v>63</v>
      </c>
      <c r="K26" s="190">
        <f>Monthly!K26-(Saturdays!K26+'Sundays &amp; Holidays'!K26)</f>
        <v>35</v>
      </c>
      <c r="L26" s="191">
        <f>Monthly!L26-(Saturdays!L26+'Sundays &amp; Holidays'!L26)</f>
        <v>262</v>
      </c>
      <c r="M26" s="189">
        <f>Monthly!M26-(Saturdays!M26+'Sundays &amp; Holidays'!M26)</f>
        <v>80</v>
      </c>
      <c r="N26" s="194">
        <f>Monthly!N26-(Saturdays!N26+'Sundays &amp; Holidays'!N26)</f>
        <v>214</v>
      </c>
      <c r="O26" s="207">
        <f>Monthly!O26-(Saturdays!O26+'Sundays &amp; Holidays'!O26)</f>
        <v>178</v>
      </c>
      <c r="P26" s="189">
        <f>Monthly!P26-(Saturdays!P26+'Sundays &amp; Holidays'!P26)</f>
        <v>141</v>
      </c>
      <c r="Q26" s="190">
        <f>Monthly!Q26-(Saturdays!Q26+'Sundays &amp; Holidays'!Q26)</f>
        <v>79</v>
      </c>
      <c r="R26" s="191">
        <f>Monthly!R26-(Saturdays!R26+'Sundays &amp; Holidays'!R26)</f>
        <v>80</v>
      </c>
      <c r="S26" s="192">
        <f>Monthly!S26-(Saturdays!S26+'Sundays &amp; Holidays'!S26)</f>
        <v>56</v>
      </c>
      <c r="T26" s="189">
        <f>Monthly!T26-(Saturdays!T26+'Sundays &amp; Holidays'!T26)</f>
        <v>52</v>
      </c>
      <c r="U26" s="193">
        <f>Monthly!U26-(Saturdays!U26+'Sundays &amp; Holidays'!U26)</f>
        <v>39</v>
      </c>
      <c r="V26" s="191">
        <f>Monthly!V26-(Saturdays!V26+'Sundays &amp; Holidays'!V26)</f>
        <v>101</v>
      </c>
      <c r="W26" s="208">
        <f>Monthly!W26-(Saturdays!W26+'Sundays &amp; Holidays'!W26)</f>
        <v>81</v>
      </c>
      <c r="X26" s="189">
        <f>Monthly!X26-(Saturdays!X26+'Sundays &amp; Holidays'!X26)</f>
        <v>49</v>
      </c>
      <c r="Y26" s="193">
        <f>Monthly!Y26-(Saturdays!Y26+'Sundays &amp; Holidays'!Y26)</f>
        <v>114</v>
      </c>
      <c r="Z26" s="191">
        <f>Monthly!Z26-(Saturdays!Z26+'Sundays &amp; Holidays'!Z26)</f>
        <v>92</v>
      </c>
      <c r="AA26" s="189">
        <f>Monthly!AA26-(Saturdays!AA26+'Sundays &amp; Holidays'!AA26)</f>
        <v>85</v>
      </c>
      <c r="AB26" s="172">
        <f t="shared" si="0"/>
        <v>1184</v>
      </c>
      <c r="AC26" s="173">
        <f t="shared" si="0"/>
        <v>2786</v>
      </c>
    </row>
    <row r="27" spans="1:29" x14ac:dyDescent="0.2">
      <c r="A27" s="146" t="s">
        <v>36</v>
      </c>
      <c r="B27" s="203">
        <f>Monthly!B27-(Saturdays!B27+'Sundays &amp; Holidays'!B27)</f>
        <v>1</v>
      </c>
      <c r="C27" s="197">
        <f>Monthly!C27-(Saturdays!C27+'Sundays &amp; Holidays'!C27)</f>
        <v>13</v>
      </c>
      <c r="D27" s="198">
        <f>Monthly!D27-(Saturdays!D27+'Sundays &amp; Holidays'!D27)</f>
        <v>2</v>
      </c>
      <c r="E27" s="199">
        <f>Monthly!E27-(Saturdays!E27+'Sundays &amp; Holidays'!E27)</f>
        <v>12</v>
      </c>
      <c r="F27" s="196">
        <f>Monthly!F27-(Saturdays!F27+'Sundays &amp; Holidays'!F27)</f>
        <v>0</v>
      </c>
      <c r="G27" s="200">
        <f>Monthly!G27-(Saturdays!G27+'Sundays &amp; Holidays'!G27)</f>
        <v>2</v>
      </c>
      <c r="H27" s="198">
        <f>Monthly!H27-(Saturdays!H27+'Sundays &amp; Holidays'!H27)</f>
        <v>0</v>
      </c>
      <c r="I27" s="199">
        <f>Monthly!I27-(Saturdays!I27+'Sundays &amp; Holidays'!I27)</f>
        <v>3</v>
      </c>
      <c r="J27" s="196">
        <f>Monthly!J27-(Saturdays!J27+'Sundays &amp; Holidays'!J27)</f>
        <v>0</v>
      </c>
      <c r="K27" s="200">
        <f>Monthly!K27-(Saturdays!K27+'Sundays &amp; Holidays'!K27)</f>
        <v>0</v>
      </c>
      <c r="L27" s="198">
        <f>Monthly!L27-(Saturdays!L27+'Sundays &amp; Holidays'!L27)</f>
        <v>0</v>
      </c>
      <c r="M27" s="196">
        <f>Monthly!M27-(Saturdays!M27+'Sundays &amp; Holidays'!M27)</f>
        <v>0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0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3</v>
      </c>
      <c r="AC27" s="173">
        <f t="shared" si="0"/>
        <v>30</v>
      </c>
    </row>
    <row r="28" spans="1:29" x14ac:dyDescent="0.2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0</v>
      </c>
      <c r="AC28" s="173">
        <f t="shared" si="0"/>
        <v>0</v>
      </c>
    </row>
    <row r="29" spans="1:29" x14ac:dyDescent="0.2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3.5" thickBot="1" x14ac:dyDescent="0.25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4.25" thickTop="1" thickBot="1" x14ac:dyDescent="0.25">
      <c r="A31" s="281" t="s">
        <v>13</v>
      </c>
      <c r="B31" s="20">
        <f t="shared" ref="B31:AA31" si="1">SUM(B7:B30)</f>
        <v>141609</v>
      </c>
      <c r="C31" s="21">
        <f t="shared" si="1"/>
        <v>146643</v>
      </c>
      <c r="D31" s="282">
        <f t="shared" si="1"/>
        <v>67530</v>
      </c>
      <c r="E31" s="283">
        <f t="shared" si="1"/>
        <v>68254</v>
      </c>
      <c r="F31" s="20">
        <f t="shared" si="1"/>
        <v>187438</v>
      </c>
      <c r="G31" s="21">
        <f t="shared" si="1"/>
        <v>167752</v>
      </c>
      <c r="H31" s="282">
        <f t="shared" si="1"/>
        <v>216703</v>
      </c>
      <c r="I31" s="283">
        <f t="shared" si="1"/>
        <v>230027</v>
      </c>
      <c r="J31" s="20">
        <f t="shared" si="1"/>
        <v>42822</v>
      </c>
      <c r="K31" s="21">
        <f t="shared" si="1"/>
        <v>42427</v>
      </c>
      <c r="L31" s="282">
        <f t="shared" si="1"/>
        <v>126086</v>
      </c>
      <c r="M31" s="283">
        <f t="shared" si="1"/>
        <v>124000</v>
      </c>
      <c r="N31" s="20">
        <f t="shared" si="1"/>
        <v>246948</v>
      </c>
      <c r="O31" s="21">
        <f t="shared" si="1"/>
        <v>247145</v>
      </c>
      <c r="P31" s="282">
        <f t="shared" si="1"/>
        <v>125793</v>
      </c>
      <c r="Q31" s="283">
        <f t="shared" si="1"/>
        <v>125337</v>
      </c>
      <c r="R31" s="20">
        <f t="shared" si="1"/>
        <v>153699</v>
      </c>
      <c r="S31" s="21">
        <f t="shared" si="1"/>
        <v>155909</v>
      </c>
      <c r="T31" s="282">
        <f t="shared" si="1"/>
        <v>34146</v>
      </c>
      <c r="U31" s="283">
        <f t="shared" si="1"/>
        <v>37492</v>
      </c>
      <c r="V31" s="20">
        <f t="shared" si="1"/>
        <v>120494</v>
      </c>
      <c r="W31" s="21">
        <f t="shared" si="1"/>
        <v>139276</v>
      </c>
      <c r="X31" s="282">
        <f t="shared" si="1"/>
        <v>111469</v>
      </c>
      <c r="Y31" s="283">
        <f t="shared" si="1"/>
        <v>71843</v>
      </c>
      <c r="Z31" s="20">
        <f t="shared" si="1"/>
        <v>219551</v>
      </c>
      <c r="AA31" s="21">
        <f t="shared" si="1"/>
        <v>234786</v>
      </c>
      <c r="AB31" s="282">
        <f>SUM(AB7:AB30)</f>
        <v>1794288</v>
      </c>
      <c r="AC31" s="21">
        <f>SUM(AC7:AC30)</f>
        <v>1790891</v>
      </c>
    </row>
    <row r="32" spans="1:29" ht="15.75" thickTop="1" x14ac:dyDescent="0.2">
      <c r="AB32" s="284" t="str">
        <f>IF(AB31='Daily Total'!D44,"Correct","Wrong")</f>
        <v>Correct</v>
      </c>
      <c r="AC32" s="284" t="str">
        <f>IF(AC31='Daily Total'!E44,"Correct","Wrong")</f>
        <v>Correct</v>
      </c>
    </row>
    <row r="35" spans="1:29" x14ac:dyDescent="0.2">
      <c r="A35" s="285" t="s">
        <v>86</v>
      </c>
      <c r="B35" s="286"/>
      <c r="C35" s="28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5"/>
      <c r="AC35" s="285"/>
    </row>
    <row r="36" spans="1:29" ht="13.5" thickBot="1" x14ac:dyDescent="0.25">
      <c r="A36" s="285"/>
      <c r="B36" s="286"/>
      <c r="C36" s="28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5"/>
      <c r="AC36" s="285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3.5" thickTop="1" x14ac:dyDescent="0.2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 x14ac:dyDescent="0.2">
      <c r="A40" s="137" t="s">
        <v>17</v>
      </c>
      <c r="B40" s="189">
        <f t="shared" ref="B40:AA40" si="3">+B8/$B$65</f>
        <v>97.89473684210526</v>
      </c>
      <c r="C40" s="190">
        <f t="shared" si="3"/>
        <v>0</v>
      </c>
      <c r="D40" s="191">
        <f t="shared" si="3"/>
        <v>64.94736842105263</v>
      </c>
      <c r="E40" s="192">
        <f t="shared" si="3"/>
        <v>0.68421052631578949</v>
      </c>
      <c r="F40" s="189">
        <f t="shared" si="3"/>
        <v>301.42105263157896</v>
      </c>
      <c r="G40" s="193">
        <f t="shared" si="3"/>
        <v>0.57894736842105265</v>
      </c>
      <c r="H40" s="191">
        <f t="shared" si="3"/>
        <v>172.52631578947367</v>
      </c>
      <c r="I40" s="192">
        <f t="shared" si="3"/>
        <v>15.052631578947368</v>
      </c>
      <c r="J40" s="189">
        <f t="shared" si="3"/>
        <v>7.2105263157894735</v>
      </c>
      <c r="K40" s="193">
        <f t="shared" si="3"/>
        <v>7.5263157894736841</v>
      </c>
      <c r="L40" s="191">
        <f t="shared" si="3"/>
        <v>6.2105263157894735</v>
      </c>
      <c r="M40" s="189">
        <f t="shared" si="3"/>
        <v>19.94736842105263</v>
      </c>
      <c r="N40" s="194">
        <f t="shared" si="3"/>
        <v>79.631578947368425</v>
      </c>
      <c r="O40" s="195">
        <f t="shared" si="3"/>
        <v>49.368421052631582</v>
      </c>
      <c r="P40" s="189">
        <f t="shared" si="3"/>
        <v>19.473684210526315</v>
      </c>
      <c r="Q40" s="193">
        <f t="shared" si="3"/>
        <v>26.105263157894736</v>
      </c>
      <c r="R40" s="191">
        <f t="shared" si="3"/>
        <v>9.8421052631578956</v>
      </c>
      <c r="S40" s="192">
        <f t="shared" si="3"/>
        <v>12.157894736842104</v>
      </c>
      <c r="T40" s="189">
        <f t="shared" si="3"/>
        <v>5.2631578947368418E-2</v>
      </c>
      <c r="U40" s="193">
        <f t="shared" si="3"/>
        <v>0.26315789473684209</v>
      </c>
      <c r="V40" s="191">
        <f t="shared" si="3"/>
        <v>0.10526315789473684</v>
      </c>
      <c r="W40" s="192">
        <f t="shared" si="3"/>
        <v>0</v>
      </c>
      <c r="X40" s="189">
        <f t="shared" si="3"/>
        <v>0.36842105263157893</v>
      </c>
      <c r="Y40" s="193">
        <f t="shared" si="3"/>
        <v>0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759.68421052631584</v>
      </c>
      <c r="AC40" s="173">
        <f>+C40+E40+G40+I40+K40+M40+O40+Q40+S40+U40+W40+Y40+AA40</f>
        <v>131.68421052631581</v>
      </c>
    </row>
    <row r="41" spans="1:29" x14ac:dyDescent="0.2">
      <c r="A41" s="146" t="s">
        <v>18</v>
      </c>
      <c r="B41" s="196">
        <f t="shared" ref="B41:AA41" si="4">+B9/$B$65</f>
        <v>577.36842105263156</v>
      </c>
      <c r="C41" s="197">
        <f t="shared" si="4"/>
        <v>38.684210526315788</v>
      </c>
      <c r="D41" s="198">
        <f t="shared" si="4"/>
        <v>281</v>
      </c>
      <c r="E41" s="199">
        <f t="shared" si="4"/>
        <v>46.842105263157897</v>
      </c>
      <c r="F41" s="196">
        <f t="shared" si="4"/>
        <v>997.63157894736844</v>
      </c>
      <c r="G41" s="200">
        <f t="shared" si="4"/>
        <v>159.42105263157896</v>
      </c>
      <c r="H41" s="198">
        <f t="shared" si="4"/>
        <v>730.15789473684208</v>
      </c>
      <c r="I41" s="199">
        <f t="shared" si="4"/>
        <v>257.5263157894737</v>
      </c>
      <c r="J41" s="196">
        <f t="shared" si="4"/>
        <v>35.89473684210526</v>
      </c>
      <c r="K41" s="200">
        <f t="shared" si="4"/>
        <v>88.263157894736835</v>
      </c>
      <c r="L41" s="198">
        <f t="shared" si="4"/>
        <v>133.26315789473685</v>
      </c>
      <c r="M41" s="196">
        <f t="shared" si="4"/>
        <v>305.36842105263156</v>
      </c>
      <c r="N41" s="201">
        <f t="shared" si="4"/>
        <v>598.63157894736844</v>
      </c>
      <c r="O41" s="202">
        <f t="shared" si="4"/>
        <v>645.68421052631584</v>
      </c>
      <c r="P41" s="196">
        <f t="shared" si="4"/>
        <v>271.89473684210526</v>
      </c>
      <c r="Q41" s="200">
        <f t="shared" si="4"/>
        <v>447.36842105263156</v>
      </c>
      <c r="R41" s="198">
        <f t="shared" si="4"/>
        <v>295.89473684210526</v>
      </c>
      <c r="S41" s="199">
        <f t="shared" si="4"/>
        <v>386.73684210526318</v>
      </c>
      <c r="T41" s="196">
        <f t="shared" si="4"/>
        <v>32.473684210526315</v>
      </c>
      <c r="U41" s="200">
        <f t="shared" si="4"/>
        <v>143.47368421052633</v>
      </c>
      <c r="V41" s="198">
        <f t="shared" si="4"/>
        <v>184.94736842105263</v>
      </c>
      <c r="W41" s="199">
        <f t="shared" si="4"/>
        <v>404.89473684210526</v>
      </c>
      <c r="X41" s="196">
        <f t="shared" si="4"/>
        <v>310.15789473684208</v>
      </c>
      <c r="Y41" s="200">
        <f t="shared" si="4"/>
        <v>189.73684210526315</v>
      </c>
      <c r="Z41" s="198">
        <f t="shared" si="4"/>
        <v>561.89473684210532</v>
      </c>
      <c r="AA41" s="196">
        <f t="shared" si="4"/>
        <v>455.68421052631578</v>
      </c>
      <c r="AB41" s="172">
        <f t="shared" ref="AB41:AB62" si="5">+B41+D41+F41+H41+J41+L41+N41+P41+R41+T41+V41+X41+Z41</f>
        <v>5011.21052631579</v>
      </c>
      <c r="AC41" s="173">
        <f t="shared" ref="AC41:AC62" si="6">+C41+E41+G41+I41+K41+M41+O41+Q41+S41+U41+W41+Y41+AA41</f>
        <v>3569.6842105263163</v>
      </c>
    </row>
    <row r="42" spans="1:29" x14ac:dyDescent="0.2">
      <c r="A42" s="137" t="s">
        <v>19</v>
      </c>
      <c r="B42" s="189">
        <f t="shared" ref="B42:AA42" si="7">+B10/$B$65</f>
        <v>914.21052631578948</v>
      </c>
      <c r="C42" s="190">
        <f t="shared" si="7"/>
        <v>368</v>
      </c>
      <c r="D42" s="191">
        <f t="shared" si="7"/>
        <v>421.36842105263156</v>
      </c>
      <c r="E42" s="192">
        <f t="shared" si="7"/>
        <v>200</v>
      </c>
      <c r="F42" s="189">
        <f t="shared" si="7"/>
        <v>1129.1052631578948</v>
      </c>
      <c r="G42" s="193">
        <f t="shared" si="7"/>
        <v>429.31578947368422</v>
      </c>
      <c r="H42" s="191">
        <f t="shared" si="7"/>
        <v>1047.3157894736842</v>
      </c>
      <c r="I42" s="192">
        <f t="shared" si="7"/>
        <v>613.36842105263156</v>
      </c>
      <c r="J42" s="189">
        <f t="shared" si="7"/>
        <v>85.631578947368425</v>
      </c>
      <c r="K42" s="193">
        <f t="shared" si="7"/>
        <v>216.63157894736841</v>
      </c>
      <c r="L42" s="191">
        <f t="shared" si="7"/>
        <v>276</v>
      </c>
      <c r="M42" s="189">
        <f t="shared" si="7"/>
        <v>671</v>
      </c>
      <c r="N42" s="194">
        <f t="shared" si="7"/>
        <v>1005.2631578947369</v>
      </c>
      <c r="O42" s="195">
        <f t="shared" si="7"/>
        <v>1190.578947368421</v>
      </c>
      <c r="P42" s="189">
        <f t="shared" si="7"/>
        <v>540.57894736842104</v>
      </c>
      <c r="Q42" s="193">
        <f t="shared" si="7"/>
        <v>607.47368421052636</v>
      </c>
      <c r="R42" s="191">
        <f t="shared" si="7"/>
        <v>637.63157894736844</v>
      </c>
      <c r="S42" s="192">
        <f t="shared" si="7"/>
        <v>584.73684210526312</v>
      </c>
      <c r="T42" s="189">
        <f t="shared" si="7"/>
        <v>89.78947368421052</v>
      </c>
      <c r="U42" s="193">
        <f t="shared" si="7"/>
        <v>261.57894736842104</v>
      </c>
      <c r="V42" s="191">
        <f t="shared" si="7"/>
        <v>323.94736842105266</v>
      </c>
      <c r="W42" s="192">
        <f t="shared" si="7"/>
        <v>673</v>
      </c>
      <c r="X42" s="189">
        <f t="shared" si="7"/>
        <v>522.57894736842104</v>
      </c>
      <c r="Y42" s="193">
        <f t="shared" si="7"/>
        <v>391.15789473684208</v>
      </c>
      <c r="Z42" s="191">
        <f t="shared" si="7"/>
        <v>919.89473684210532</v>
      </c>
      <c r="AA42" s="189">
        <f t="shared" si="7"/>
        <v>874.63157894736844</v>
      </c>
      <c r="AB42" s="172">
        <f t="shared" si="5"/>
        <v>7913.3157894736833</v>
      </c>
      <c r="AC42" s="173">
        <f t="shared" si="6"/>
        <v>7081.4736842105267</v>
      </c>
    </row>
    <row r="43" spans="1:29" x14ac:dyDescent="0.2">
      <c r="A43" s="146" t="s">
        <v>20</v>
      </c>
      <c r="B43" s="196">
        <f t="shared" ref="B43:AA43" si="8">+B11/$B$65</f>
        <v>884.15789473684208</v>
      </c>
      <c r="C43" s="197">
        <f t="shared" si="8"/>
        <v>466.10526315789474</v>
      </c>
      <c r="D43" s="198">
        <f t="shared" si="8"/>
        <v>383.68421052631578</v>
      </c>
      <c r="E43" s="199">
        <f t="shared" si="8"/>
        <v>295.4736842105263</v>
      </c>
      <c r="F43" s="196">
        <f t="shared" si="8"/>
        <v>1132.3157894736842</v>
      </c>
      <c r="G43" s="200">
        <f t="shared" si="8"/>
        <v>508.4736842105263</v>
      </c>
      <c r="H43" s="198">
        <f t="shared" si="8"/>
        <v>1012.8421052631579</v>
      </c>
      <c r="I43" s="199">
        <f t="shared" si="8"/>
        <v>776.9473684210526</v>
      </c>
      <c r="J43" s="196">
        <f t="shared" si="8"/>
        <v>120.89473684210526</v>
      </c>
      <c r="K43" s="200">
        <f t="shared" si="8"/>
        <v>336.89473684210526</v>
      </c>
      <c r="L43" s="198">
        <f t="shared" si="8"/>
        <v>332.15789473684208</v>
      </c>
      <c r="M43" s="196">
        <f t="shared" si="8"/>
        <v>969.52631578947364</v>
      </c>
      <c r="N43" s="201">
        <f t="shared" si="8"/>
        <v>1026.578947368421</v>
      </c>
      <c r="O43" s="202">
        <f t="shared" si="8"/>
        <v>1463.6315789473683</v>
      </c>
      <c r="P43" s="196">
        <f t="shared" si="8"/>
        <v>656.89473684210532</v>
      </c>
      <c r="Q43" s="200">
        <f t="shared" si="8"/>
        <v>650.9473684210526</v>
      </c>
      <c r="R43" s="198">
        <f t="shared" si="8"/>
        <v>850.84210526315792</v>
      </c>
      <c r="S43" s="199">
        <f t="shared" si="8"/>
        <v>634.68421052631584</v>
      </c>
      <c r="T43" s="196">
        <f t="shared" si="8"/>
        <v>94.684210526315795</v>
      </c>
      <c r="U43" s="200">
        <f t="shared" si="8"/>
        <v>348.10526315789474</v>
      </c>
      <c r="V43" s="198">
        <f t="shared" si="8"/>
        <v>377.4736842105263</v>
      </c>
      <c r="W43" s="199">
        <f t="shared" si="8"/>
        <v>711.26315789473688</v>
      </c>
      <c r="X43" s="196">
        <f t="shared" si="8"/>
        <v>531.36842105263156</v>
      </c>
      <c r="Y43" s="200">
        <f t="shared" si="8"/>
        <v>563.47368421052636</v>
      </c>
      <c r="Z43" s="198">
        <f t="shared" si="8"/>
        <v>988.26315789473688</v>
      </c>
      <c r="AA43" s="196">
        <f t="shared" si="8"/>
        <v>926.15789473684208</v>
      </c>
      <c r="AB43" s="172">
        <f t="shared" si="5"/>
        <v>8392.1578947368434</v>
      </c>
      <c r="AC43" s="173">
        <f t="shared" si="6"/>
        <v>8651.6842105263167</v>
      </c>
    </row>
    <row r="44" spans="1:29" x14ac:dyDescent="0.2">
      <c r="A44" s="137" t="s">
        <v>21</v>
      </c>
      <c r="B44" s="189">
        <f t="shared" ref="B44:AA44" si="9">+B12/$B$65</f>
        <v>705.10526315789468</v>
      </c>
      <c r="C44" s="190">
        <f t="shared" si="9"/>
        <v>417.73684210526318</v>
      </c>
      <c r="D44" s="191">
        <f t="shared" si="9"/>
        <v>270.89473684210526</v>
      </c>
      <c r="E44" s="192">
        <f t="shared" si="9"/>
        <v>242.26315789473685</v>
      </c>
      <c r="F44" s="189">
        <f t="shared" si="9"/>
        <v>951.57894736842104</v>
      </c>
      <c r="G44" s="193">
        <f t="shared" si="9"/>
        <v>416.31578947368422</v>
      </c>
      <c r="H44" s="191">
        <f t="shared" si="9"/>
        <v>951.47368421052636</v>
      </c>
      <c r="I44" s="192">
        <f t="shared" si="9"/>
        <v>697.15789473684208</v>
      </c>
      <c r="J44" s="189">
        <f t="shared" si="9"/>
        <v>107.31578947368421</v>
      </c>
      <c r="K44" s="193">
        <f t="shared" si="9"/>
        <v>296.57894736842104</v>
      </c>
      <c r="L44" s="191">
        <f t="shared" si="9"/>
        <v>289.15789473684208</v>
      </c>
      <c r="M44" s="189">
        <f t="shared" si="9"/>
        <v>803.0526315789474</v>
      </c>
      <c r="N44" s="194">
        <f t="shared" si="9"/>
        <v>864.84210526315792</v>
      </c>
      <c r="O44" s="195">
        <f t="shared" si="9"/>
        <v>1236</v>
      </c>
      <c r="P44" s="189">
        <f t="shared" si="9"/>
        <v>528.31578947368416</v>
      </c>
      <c r="Q44" s="193">
        <f t="shared" si="9"/>
        <v>517.57894736842104</v>
      </c>
      <c r="R44" s="191">
        <f t="shared" si="9"/>
        <v>740.26315789473688</v>
      </c>
      <c r="S44" s="192">
        <f t="shared" si="9"/>
        <v>521.9473684210526</v>
      </c>
      <c r="T44" s="189">
        <f t="shared" si="9"/>
        <v>111</v>
      </c>
      <c r="U44" s="193">
        <f t="shared" si="9"/>
        <v>250.63157894736841</v>
      </c>
      <c r="V44" s="191">
        <f t="shared" si="9"/>
        <v>325.4736842105263</v>
      </c>
      <c r="W44" s="192">
        <f t="shared" si="9"/>
        <v>647.84210526315792</v>
      </c>
      <c r="X44" s="189">
        <f t="shared" si="9"/>
        <v>427.68421052631578</v>
      </c>
      <c r="Y44" s="193">
        <f t="shared" si="9"/>
        <v>426.68421052631578</v>
      </c>
      <c r="Z44" s="191">
        <f t="shared" si="9"/>
        <v>854.68421052631584</v>
      </c>
      <c r="AA44" s="189">
        <f t="shared" si="9"/>
        <v>846.26315789473688</v>
      </c>
      <c r="AB44" s="172">
        <f t="shared" si="5"/>
        <v>7127.7894736842109</v>
      </c>
      <c r="AC44" s="173">
        <f t="shared" si="6"/>
        <v>7320.0526315789475</v>
      </c>
    </row>
    <row r="45" spans="1:29" x14ac:dyDescent="0.2">
      <c r="A45" s="146" t="s">
        <v>22</v>
      </c>
      <c r="B45" s="196">
        <f t="shared" ref="B45:AA45" si="10">+B13/$B$65</f>
        <v>558</v>
      </c>
      <c r="C45" s="197">
        <f t="shared" si="10"/>
        <v>503.36842105263156</v>
      </c>
      <c r="D45" s="198">
        <f t="shared" si="10"/>
        <v>238.78947368421052</v>
      </c>
      <c r="E45" s="199">
        <f t="shared" si="10"/>
        <v>225.47368421052633</v>
      </c>
      <c r="F45" s="196">
        <f t="shared" si="10"/>
        <v>857.36842105263156</v>
      </c>
      <c r="G45" s="200">
        <f t="shared" si="10"/>
        <v>336</v>
      </c>
      <c r="H45" s="198">
        <f t="shared" si="10"/>
        <v>870.84210526315792</v>
      </c>
      <c r="I45" s="199">
        <f t="shared" si="10"/>
        <v>691.0526315789474</v>
      </c>
      <c r="J45" s="196">
        <f t="shared" si="10"/>
        <v>129.78947368421052</v>
      </c>
      <c r="K45" s="200">
        <f t="shared" si="10"/>
        <v>291.84210526315792</v>
      </c>
      <c r="L45" s="198">
        <f t="shared" si="10"/>
        <v>294.89473684210526</v>
      </c>
      <c r="M45" s="196">
        <f t="shared" si="10"/>
        <v>757.57894736842104</v>
      </c>
      <c r="N45" s="201">
        <f t="shared" si="10"/>
        <v>769.10526315789468</v>
      </c>
      <c r="O45" s="202">
        <f t="shared" si="10"/>
        <v>1100.421052631579</v>
      </c>
      <c r="P45" s="196">
        <f t="shared" si="10"/>
        <v>431.31578947368422</v>
      </c>
      <c r="Q45" s="200">
        <f t="shared" si="10"/>
        <v>421.94736842105266</v>
      </c>
      <c r="R45" s="198">
        <f t="shared" si="10"/>
        <v>653.21052631578948</v>
      </c>
      <c r="S45" s="199">
        <f t="shared" si="10"/>
        <v>512.15789473684208</v>
      </c>
      <c r="T45" s="196">
        <f t="shared" si="10"/>
        <v>84.526315789473685</v>
      </c>
      <c r="U45" s="200">
        <f t="shared" si="10"/>
        <v>164.57894736842104</v>
      </c>
      <c r="V45" s="198">
        <f t="shared" si="10"/>
        <v>290.94736842105266</v>
      </c>
      <c r="W45" s="199">
        <f t="shared" si="10"/>
        <v>643</v>
      </c>
      <c r="X45" s="196">
        <f t="shared" si="10"/>
        <v>323.26315789473682</v>
      </c>
      <c r="Y45" s="200">
        <f t="shared" si="10"/>
        <v>283.94736842105266</v>
      </c>
      <c r="Z45" s="198">
        <f t="shared" si="10"/>
        <v>799.73684210526312</v>
      </c>
      <c r="AA45" s="196">
        <f t="shared" si="10"/>
        <v>839.78947368421052</v>
      </c>
      <c r="AB45" s="172">
        <f t="shared" si="5"/>
        <v>6301.78947368421</v>
      </c>
      <c r="AC45" s="173">
        <f t="shared" si="6"/>
        <v>6771.1578947368425</v>
      </c>
    </row>
    <row r="46" spans="1:29" x14ac:dyDescent="0.2">
      <c r="A46" s="137" t="s">
        <v>23</v>
      </c>
      <c r="B46" s="189">
        <f t="shared" ref="B46:AA46" si="11">+B14/$B$65</f>
        <v>387.94736842105266</v>
      </c>
      <c r="C46" s="190">
        <f t="shared" si="11"/>
        <v>349.57894736842104</v>
      </c>
      <c r="D46" s="191">
        <f t="shared" si="11"/>
        <v>171.10526315789474</v>
      </c>
      <c r="E46" s="192">
        <f t="shared" si="11"/>
        <v>206.05263157894737</v>
      </c>
      <c r="F46" s="189">
        <f t="shared" si="11"/>
        <v>583.57894736842104</v>
      </c>
      <c r="G46" s="193">
        <f t="shared" si="11"/>
        <v>321.63157894736844</v>
      </c>
      <c r="H46" s="191">
        <f t="shared" si="11"/>
        <v>661.42105263157896</v>
      </c>
      <c r="I46" s="192">
        <f t="shared" si="11"/>
        <v>629.42105263157896</v>
      </c>
      <c r="J46" s="189">
        <f t="shared" si="11"/>
        <v>123.10526315789474</v>
      </c>
      <c r="K46" s="193">
        <f t="shared" si="11"/>
        <v>186.94736842105263</v>
      </c>
      <c r="L46" s="191">
        <f t="shared" si="11"/>
        <v>298.89473684210526</v>
      </c>
      <c r="M46" s="189">
        <f t="shared" si="11"/>
        <v>481.36842105263156</v>
      </c>
      <c r="N46" s="194">
        <f t="shared" si="11"/>
        <v>630.78947368421052</v>
      </c>
      <c r="O46" s="195">
        <f t="shared" si="11"/>
        <v>806.31578947368416</v>
      </c>
      <c r="P46" s="189">
        <f t="shared" si="11"/>
        <v>319.4736842105263</v>
      </c>
      <c r="Q46" s="193">
        <f t="shared" si="11"/>
        <v>305.21052631578948</v>
      </c>
      <c r="R46" s="191">
        <f t="shared" si="11"/>
        <v>518.57894736842104</v>
      </c>
      <c r="S46" s="192">
        <f t="shared" si="11"/>
        <v>447.68421052631578</v>
      </c>
      <c r="T46" s="189">
        <f t="shared" si="11"/>
        <v>98.78947368421052</v>
      </c>
      <c r="U46" s="193">
        <f t="shared" si="11"/>
        <v>110.31578947368421</v>
      </c>
      <c r="V46" s="191">
        <f t="shared" si="11"/>
        <v>284.84210526315792</v>
      </c>
      <c r="W46" s="192">
        <f t="shared" si="11"/>
        <v>439</v>
      </c>
      <c r="X46" s="189">
        <f t="shared" si="11"/>
        <v>262.36842105263156</v>
      </c>
      <c r="Y46" s="193">
        <f t="shared" si="11"/>
        <v>191.05263157894737</v>
      </c>
      <c r="Z46" s="191">
        <f t="shared" si="11"/>
        <v>690.26315789473688</v>
      </c>
      <c r="AA46" s="189">
        <f t="shared" si="11"/>
        <v>791.84210526315792</v>
      </c>
      <c r="AB46" s="172">
        <f t="shared" si="5"/>
        <v>5031.1578947368416</v>
      </c>
      <c r="AC46" s="173">
        <f t="shared" si="6"/>
        <v>5266.4210526315783</v>
      </c>
    </row>
    <row r="47" spans="1:29" x14ac:dyDescent="0.2">
      <c r="A47" s="146" t="s">
        <v>24</v>
      </c>
      <c r="B47" s="203">
        <f t="shared" ref="B47:AA47" si="12">+B15/$B$65</f>
        <v>340.63157894736844</v>
      </c>
      <c r="C47" s="197">
        <f t="shared" si="12"/>
        <v>381.10526315789474</v>
      </c>
      <c r="D47" s="198">
        <f t="shared" si="12"/>
        <v>163.84210526315789</v>
      </c>
      <c r="E47" s="199">
        <f t="shared" si="12"/>
        <v>210.10526315789474</v>
      </c>
      <c r="F47" s="196">
        <f t="shared" si="12"/>
        <v>485.68421052631578</v>
      </c>
      <c r="G47" s="200">
        <f t="shared" si="12"/>
        <v>326.4736842105263</v>
      </c>
      <c r="H47" s="198">
        <f t="shared" si="12"/>
        <v>622.52631578947364</v>
      </c>
      <c r="I47" s="199">
        <f t="shared" si="12"/>
        <v>607.42105263157896</v>
      </c>
      <c r="J47" s="196">
        <f t="shared" si="12"/>
        <v>127.78947368421052</v>
      </c>
      <c r="K47" s="200">
        <f t="shared" si="12"/>
        <v>135.89473684210526</v>
      </c>
      <c r="L47" s="198">
        <f t="shared" si="12"/>
        <v>322.05263157894734</v>
      </c>
      <c r="M47" s="196">
        <f t="shared" si="12"/>
        <v>355.89473684210526</v>
      </c>
      <c r="N47" s="201">
        <f t="shared" si="12"/>
        <v>604.36842105263156</v>
      </c>
      <c r="O47" s="204">
        <f t="shared" si="12"/>
        <v>619.42105263157896</v>
      </c>
      <c r="P47" s="196">
        <f t="shared" si="12"/>
        <v>293.63157894736844</v>
      </c>
      <c r="Q47" s="200">
        <f t="shared" si="12"/>
        <v>274.63157894736844</v>
      </c>
      <c r="R47" s="198">
        <f t="shared" si="12"/>
        <v>449.26315789473682</v>
      </c>
      <c r="S47" s="199">
        <f t="shared" si="12"/>
        <v>412.73684210526318</v>
      </c>
      <c r="T47" s="196">
        <f t="shared" si="12"/>
        <v>79.368421052631575</v>
      </c>
      <c r="U47" s="200">
        <f t="shared" si="12"/>
        <v>105.05263157894737</v>
      </c>
      <c r="V47" s="198">
        <f t="shared" si="12"/>
        <v>276.10526315789474</v>
      </c>
      <c r="W47" s="205">
        <f t="shared" si="12"/>
        <v>400.36842105263156</v>
      </c>
      <c r="X47" s="196">
        <f t="shared" si="12"/>
        <v>234.05263157894737</v>
      </c>
      <c r="Y47" s="200">
        <f t="shared" si="12"/>
        <v>165.68421052631578</v>
      </c>
      <c r="Z47" s="198">
        <f t="shared" si="12"/>
        <v>684.57894736842104</v>
      </c>
      <c r="AA47" s="196">
        <f t="shared" si="12"/>
        <v>779.10526315789468</v>
      </c>
      <c r="AB47" s="172">
        <f t="shared" si="5"/>
        <v>4683.894736842105</v>
      </c>
      <c r="AC47" s="173">
        <f t="shared" si="6"/>
        <v>4773.8947368421059</v>
      </c>
    </row>
    <row r="48" spans="1:29" x14ac:dyDescent="0.2">
      <c r="A48" s="137" t="s">
        <v>25</v>
      </c>
      <c r="B48" s="206">
        <f t="shared" ref="B48:AA48" si="13">+B16/$B$65</f>
        <v>323.4736842105263</v>
      </c>
      <c r="C48" s="190">
        <f t="shared" si="13"/>
        <v>364.36842105263156</v>
      </c>
      <c r="D48" s="191">
        <f t="shared" si="13"/>
        <v>148.15789473684211</v>
      </c>
      <c r="E48" s="192">
        <f t="shared" si="13"/>
        <v>203.10526315789474</v>
      </c>
      <c r="F48" s="189">
        <f t="shared" si="13"/>
        <v>419</v>
      </c>
      <c r="G48" s="193">
        <f t="shared" si="13"/>
        <v>336.68421052631578</v>
      </c>
      <c r="H48" s="191">
        <f t="shared" si="13"/>
        <v>565.26315789473688</v>
      </c>
      <c r="I48" s="192">
        <f t="shared" si="13"/>
        <v>604.84210526315792</v>
      </c>
      <c r="J48" s="189">
        <f t="shared" si="13"/>
        <v>118.42105263157895</v>
      </c>
      <c r="K48" s="190">
        <f t="shared" si="13"/>
        <v>108.89473684210526</v>
      </c>
      <c r="L48" s="191">
        <f t="shared" si="13"/>
        <v>310.4736842105263</v>
      </c>
      <c r="M48" s="189">
        <f t="shared" si="13"/>
        <v>300</v>
      </c>
      <c r="N48" s="194">
        <f t="shared" si="13"/>
        <v>569.63157894736844</v>
      </c>
      <c r="O48" s="207">
        <f t="shared" si="13"/>
        <v>586.73684210526312</v>
      </c>
      <c r="P48" s="189">
        <f t="shared" si="13"/>
        <v>260.31578947368422</v>
      </c>
      <c r="Q48" s="190">
        <f t="shared" si="13"/>
        <v>258.89473684210526</v>
      </c>
      <c r="R48" s="191">
        <f t="shared" si="13"/>
        <v>422.36842105263156</v>
      </c>
      <c r="S48" s="192">
        <f t="shared" si="13"/>
        <v>400.57894736842104</v>
      </c>
      <c r="T48" s="198">
        <f t="shared" si="13"/>
        <v>68.84210526315789</v>
      </c>
      <c r="U48" s="189">
        <f t="shared" si="13"/>
        <v>82.473684210526315</v>
      </c>
      <c r="V48" s="191">
        <f t="shared" si="13"/>
        <v>290.84210526315792</v>
      </c>
      <c r="W48" s="208">
        <f t="shared" si="13"/>
        <v>368.21052631578948</v>
      </c>
      <c r="X48" s="189">
        <f t="shared" si="13"/>
        <v>219.36842105263159</v>
      </c>
      <c r="Y48" s="193">
        <f t="shared" si="13"/>
        <v>148.47368421052633</v>
      </c>
      <c r="Z48" s="191">
        <f t="shared" si="13"/>
        <v>656.68421052631584</v>
      </c>
      <c r="AA48" s="189">
        <f t="shared" si="13"/>
        <v>768.68421052631584</v>
      </c>
      <c r="AB48" s="172">
        <f t="shared" si="5"/>
        <v>4372.8421052631584</v>
      </c>
      <c r="AC48" s="173">
        <f t="shared" si="6"/>
        <v>4531.9473684210534</v>
      </c>
    </row>
    <row r="49" spans="1:29" x14ac:dyDescent="0.2">
      <c r="A49" s="146" t="s">
        <v>26</v>
      </c>
      <c r="B49" s="203">
        <f t="shared" ref="B49:AA49" si="14">+B17/$B$65</f>
        <v>277.05263157894734</v>
      </c>
      <c r="C49" s="197">
        <f t="shared" si="14"/>
        <v>362.89473684210526</v>
      </c>
      <c r="D49" s="198">
        <f t="shared" si="14"/>
        <v>144.63157894736841</v>
      </c>
      <c r="E49" s="199">
        <f t="shared" si="14"/>
        <v>191.42105263157896</v>
      </c>
      <c r="F49" s="196">
        <f t="shared" si="14"/>
        <v>372.36842105263156</v>
      </c>
      <c r="G49" s="200">
        <f t="shared" si="14"/>
        <v>328</v>
      </c>
      <c r="H49" s="198">
        <f t="shared" si="14"/>
        <v>556.84210526315792</v>
      </c>
      <c r="I49" s="199">
        <f t="shared" si="14"/>
        <v>577.78947368421052</v>
      </c>
      <c r="J49" s="196">
        <f t="shared" si="14"/>
        <v>115.78947368421052</v>
      </c>
      <c r="K49" s="197">
        <f t="shared" si="14"/>
        <v>95.10526315789474</v>
      </c>
      <c r="L49" s="198">
        <f t="shared" si="14"/>
        <v>306</v>
      </c>
      <c r="M49" s="196">
        <f t="shared" si="14"/>
        <v>271.4736842105263</v>
      </c>
      <c r="N49" s="201">
        <f t="shared" si="14"/>
        <v>565.42105263157896</v>
      </c>
      <c r="O49" s="204">
        <f t="shared" si="14"/>
        <v>522.21052631578948</v>
      </c>
      <c r="P49" s="196">
        <f t="shared" si="14"/>
        <v>288.94736842105266</v>
      </c>
      <c r="Q49" s="197">
        <f t="shared" si="14"/>
        <v>240.73684210526315</v>
      </c>
      <c r="R49" s="198">
        <f t="shared" si="14"/>
        <v>386.15789473684208</v>
      </c>
      <c r="S49" s="199">
        <f t="shared" si="14"/>
        <v>376.63157894736844</v>
      </c>
      <c r="T49" s="196">
        <f t="shared" si="14"/>
        <v>74.684210526315795</v>
      </c>
      <c r="U49" s="200">
        <f t="shared" si="14"/>
        <v>84.78947368421052</v>
      </c>
      <c r="V49" s="198">
        <f t="shared" si="14"/>
        <v>283.73684210526318</v>
      </c>
      <c r="W49" s="205">
        <f t="shared" si="14"/>
        <v>337.42105263157896</v>
      </c>
      <c r="X49" s="196">
        <f t="shared" si="14"/>
        <v>217.57894736842104</v>
      </c>
      <c r="Y49" s="200">
        <f t="shared" si="14"/>
        <v>132.89473684210526</v>
      </c>
      <c r="Z49" s="198">
        <f t="shared" si="14"/>
        <v>649.26315789473688</v>
      </c>
      <c r="AA49" s="196">
        <f t="shared" si="14"/>
        <v>678.68421052631584</v>
      </c>
      <c r="AB49" s="172">
        <f t="shared" si="5"/>
        <v>4238.4736842105267</v>
      </c>
      <c r="AC49" s="173">
        <f t="shared" si="6"/>
        <v>4200.0526315789466</v>
      </c>
    </row>
    <row r="50" spans="1:29" x14ac:dyDescent="0.2">
      <c r="A50" s="137" t="s">
        <v>27</v>
      </c>
      <c r="B50" s="206">
        <f t="shared" ref="B50:AA50" si="15">+B18/$B$65</f>
        <v>258.36842105263156</v>
      </c>
      <c r="C50" s="190">
        <f t="shared" si="15"/>
        <v>403.05263157894734</v>
      </c>
      <c r="D50" s="191">
        <f t="shared" si="15"/>
        <v>164.89473684210526</v>
      </c>
      <c r="E50" s="192">
        <f t="shared" si="15"/>
        <v>184.94736842105263</v>
      </c>
      <c r="F50" s="189">
        <f t="shared" si="15"/>
        <v>348</v>
      </c>
      <c r="G50" s="193">
        <f t="shared" si="15"/>
        <v>405.94736842105266</v>
      </c>
      <c r="H50" s="191">
        <f t="shared" si="15"/>
        <v>525.89473684210532</v>
      </c>
      <c r="I50" s="192">
        <f t="shared" si="15"/>
        <v>639.63157894736844</v>
      </c>
      <c r="J50" s="189">
        <f t="shared" si="15"/>
        <v>126.94736842105263</v>
      </c>
      <c r="K50" s="190">
        <f t="shared" si="15"/>
        <v>76.736842105263165</v>
      </c>
      <c r="L50" s="191">
        <f t="shared" si="15"/>
        <v>363.63157894736844</v>
      </c>
      <c r="M50" s="189">
        <f t="shared" si="15"/>
        <v>240.47368421052633</v>
      </c>
      <c r="N50" s="194">
        <f t="shared" si="15"/>
        <v>639.15789473684208</v>
      </c>
      <c r="O50" s="207">
        <f t="shared" si="15"/>
        <v>511.89473684210526</v>
      </c>
      <c r="P50" s="189">
        <f t="shared" si="15"/>
        <v>323.26315789473682</v>
      </c>
      <c r="Q50" s="190">
        <f t="shared" si="15"/>
        <v>264.10526315789474</v>
      </c>
      <c r="R50" s="191">
        <f t="shared" si="15"/>
        <v>410.05263157894734</v>
      </c>
      <c r="S50" s="192">
        <f t="shared" si="15"/>
        <v>389.10526315789474</v>
      </c>
      <c r="T50" s="189">
        <f t="shared" si="15"/>
        <v>90.578947368421055</v>
      </c>
      <c r="U50" s="193">
        <f t="shared" si="15"/>
        <v>67.84210526315789</v>
      </c>
      <c r="V50" s="191">
        <f t="shared" si="15"/>
        <v>333.89473684210526</v>
      </c>
      <c r="W50" s="208">
        <f t="shared" si="15"/>
        <v>343.26315789473682</v>
      </c>
      <c r="X50" s="189">
        <f t="shared" si="15"/>
        <v>236.21052631578948</v>
      </c>
      <c r="Y50" s="193">
        <f t="shared" si="15"/>
        <v>127.52631578947368</v>
      </c>
      <c r="Z50" s="191">
        <f t="shared" si="15"/>
        <v>663.68421052631584</v>
      </c>
      <c r="AA50" s="189">
        <f t="shared" si="15"/>
        <v>678.15789473684208</v>
      </c>
      <c r="AB50" s="172">
        <f t="shared" si="5"/>
        <v>4484.5789473684217</v>
      </c>
      <c r="AC50" s="173">
        <f t="shared" si="6"/>
        <v>4332.6842105263149</v>
      </c>
    </row>
    <row r="51" spans="1:29" x14ac:dyDescent="0.2">
      <c r="A51" s="146" t="s">
        <v>28</v>
      </c>
      <c r="B51" s="203">
        <f t="shared" ref="B51:AA51" si="16">+B19/$B$65</f>
        <v>282.4736842105263</v>
      </c>
      <c r="C51" s="197">
        <f t="shared" si="16"/>
        <v>511</v>
      </c>
      <c r="D51" s="198">
        <f t="shared" si="16"/>
        <v>198.36842105263159</v>
      </c>
      <c r="E51" s="199">
        <f t="shared" si="16"/>
        <v>201.89473684210526</v>
      </c>
      <c r="F51" s="196">
        <f t="shared" si="16"/>
        <v>346.63157894736844</v>
      </c>
      <c r="G51" s="200">
        <f t="shared" si="16"/>
        <v>602.78947368421052</v>
      </c>
      <c r="H51" s="198">
        <f t="shared" si="16"/>
        <v>594.52631578947364</v>
      </c>
      <c r="I51" s="199">
        <f t="shared" si="16"/>
        <v>826.84210526315792</v>
      </c>
      <c r="J51" s="196">
        <f t="shared" si="16"/>
        <v>165.15789473684211</v>
      </c>
      <c r="K51" s="197">
        <f t="shared" si="16"/>
        <v>67.21052631578948</v>
      </c>
      <c r="L51" s="198">
        <f t="shared" si="16"/>
        <v>481.05263157894734</v>
      </c>
      <c r="M51" s="196">
        <f t="shared" si="16"/>
        <v>205.94736842105263</v>
      </c>
      <c r="N51" s="201">
        <f t="shared" si="16"/>
        <v>853.31578947368416</v>
      </c>
      <c r="O51" s="204">
        <f t="shared" si="16"/>
        <v>562.21052631578948</v>
      </c>
      <c r="P51" s="196">
        <f t="shared" si="16"/>
        <v>385.5263157894737</v>
      </c>
      <c r="Q51" s="197">
        <f t="shared" si="16"/>
        <v>290</v>
      </c>
      <c r="R51" s="198">
        <f t="shared" si="16"/>
        <v>416.26315789473682</v>
      </c>
      <c r="S51" s="199">
        <f t="shared" si="16"/>
        <v>481.36842105263156</v>
      </c>
      <c r="T51" s="196">
        <f t="shared" si="16"/>
        <v>155.57894736842104</v>
      </c>
      <c r="U51" s="200">
        <f t="shared" si="16"/>
        <v>44.263157894736842</v>
      </c>
      <c r="V51" s="198">
        <f t="shared" si="16"/>
        <v>484.78947368421052</v>
      </c>
      <c r="W51" s="205">
        <f t="shared" si="16"/>
        <v>363.10526315789474</v>
      </c>
      <c r="X51" s="196">
        <f t="shared" si="16"/>
        <v>363</v>
      </c>
      <c r="Y51" s="200">
        <f t="shared" si="16"/>
        <v>128.05263157894737</v>
      </c>
      <c r="Z51" s="198">
        <f t="shared" si="16"/>
        <v>705.68421052631584</v>
      </c>
      <c r="AA51" s="196">
        <f t="shared" si="16"/>
        <v>776.52631578947364</v>
      </c>
      <c r="AB51" s="172">
        <f t="shared" si="5"/>
        <v>5432.3684210526317</v>
      </c>
      <c r="AC51" s="173">
        <f t="shared" si="6"/>
        <v>5061.2105263157891</v>
      </c>
    </row>
    <row r="52" spans="1:29" x14ac:dyDescent="0.2">
      <c r="A52" s="137" t="s">
        <v>29</v>
      </c>
      <c r="B52" s="206">
        <f t="shared" ref="B52:AA52" si="17">+B20/$B$65</f>
        <v>366.84210526315792</v>
      </c>
      <c r="C52" s="190">
        <f t="shared" si="17"/>
        <v>773</v>
      </c>
      <c r="D52" s="191">
        <f t="shared" si="17"/>
        <v>280.68421052631578</v>
      </c>
      <c r="E52" s="192">
        <f t="shared" si="17"/>
        <v>255.26315789473685</v>
      </c>
      <c r="F52" s="189">
        <f t="shared" si="17"/>
        <v>465.89473684210526</v>
      </c>
      <c r="G52" s="193">
        <f t="shared" si="17"/>
        <v>945.57894736842104</v>
      </c>
      <c r="H52" s="191">
        <f t="shared" si="17"/>
        <v>677.57894736842104</v>
      </c>
      <c r="I52" s="192">
        <f t="shared" si="17"/>
        <v>1172.2105263157894</v>
      </c>
      <c r="J52" s="189">
        <f t="shared" si="17"/>
        <v>240.57894736842104</v>
      </c>
      <c r="K52" s="190">
        <f t="shared" si="17"/>
        <v>70.684210526315795</v>
      </c>
      <c r="L52" s="191">
        <f t="shared" si="17"/>
        <v>801.68421052631584</v>
      </c>
      <c r="M52" s="189">
        <f t="shared" si="17"/>
        <v>209.94736842105263</v>
      </c>
      <c r="N52" s="194">
        <f t="shared" si="17"/>
        <v>1131.2105263157894</v>
      </c>
      <c r="O52" s="207">
        <f t="shared" si="17"/>
        <v>702.9473684210526</v>
      </c>
      <c r="P52" s="189">
        <f t="shared" si="17"/>
        <v>606.47368421052636</v>
      </c>
      <c r="Q52" s="190">
        <f t="shared" si="17"/>
        <v>430</v>
      </c>
      <c r="R52" s="191">
        <f t="shared" si="17"/>
        <v>562.57894736842104</v>
      </c>
      <c r="S52" s="192">
        <f t="shared" si="17"/>
        <v>678.21052631578948</v>
      </c>
      <c r="T52" s="189">
        <f t="shared" si="17"/>
        <v>284.84210526315792</v>
      </c>
      <c r="U52" s="193">
        <f t="shared" si="17"/>
        <v>53.842105263157897</v>
      </c>
      <c r="V52" s="191">
        <f t="shared" si="17"/>
        <v>654.36842105263156</v>
      </c>
      <c r="W52" s="208">
        <f t="shared" si="17"/>
        <v>458.4736842105263</v>
      </c>
      <c r="X52" s="189">
        <f t="shared" si="17"/>
        <v>584.0526315789474</v>
      </c>
      <c r="Y52" s="193">
        <f t="shared" si="17"/>
        <v>151.36842105263159</v>
      </c>
      <c r="Z52" s="191">
        <f t="shared" si="17"/>
        <v>885.36842105263156</v>
      </c>
      <c r="AA52" s="189">
        <f t="shared" si="17"/>
        <v>899.89473684210532</v>
      </c>
      <c r="AB52" s="172">
        <f t="shared" si="5"/>
        <v>7542.1578947368425</v>
      </c>
      <c r="AC52" s="173">
        <f t="shared" si="6"/>
        <v>6801.4210526315783</v>
      </c>
    </row>
    <row r="53" spans="1:29" x14ac:dyDescent="0.2">
      <c r="A53" s="146" t="s">
        <v>30</v>
      </c>
      <c r="B53" s="203">
        <f t="shared" ref="B53:AA53" si="18">+B21/$B$65</f>
        <v>442.73684210526318</v>
      </c>
      <c r="C53" s="197">
        <f t="shared" si="18"/>
        <v>973</v>
      </c>
      <c r="D53" s="198">
        <f t="shared" si="18"/>
        <v>281.05263157894734</v>
      </c>
      <c r="E53" s="199">
        <f t="shared" si="18"/>
        <v>327.73684210526318</v>
      </c>
      <c r="F53" s="196">
        <f t="shared" si="18"/>
        <v>511.4736842105263</v>
      </c>
      <c r="G53" s="200">
        <f t="shared" si="18"/>
        <v>1235.9473684210527</v>
      </c>
      <c r="H53" s="198">
        <f t="shared" si="18"/>
        <v>838</v>
      </c>
      <c r="I53" s="199">
        <f t="shared" si="18"/>
        <v>1349.0526315789473</v>
      </c>
      <c r="J53" s="196">
        <f t="shared" si="18"/>
        <v>331.21052631578948</v>
      </c>
      <c r="K53" s="197">
        <f t="shared" si="18"/>
        <v>77.15789473684211</v>
      </c>
      <c r="L53" s="198">
        <f t="shared" si="18"/>
        <v>855.84210526315792</v>
      </c>
      <c r="M53" s="196">
        <f t="shared" si="18"/>
        <v>234.21052631578948</v>
      </c>
      <c r="N53" s="201">
        <f t="shared" si="18"/>
        <v>1418</v>
      </c>
      <c r="O53" s="204">
        <f t="shared" si="18"/>
        <v>894.0526315789474</v>
      </c>
      <c r="P53" s="196">
        <f t="shared" si="18"/>
        <v>681.52631578947364</v>
      </c>
      <c r="Q53" s="197">
        <f t="shared" si="18"/>
        <v>588.36842105263156</v>
      </c>
      <c r="R53" s="198">
        <f t="shared" si="18"/>
        <v>606.89473684210532</v>
      </c>
      <c r="S53" s="199">
        <f t="shared" si="18"/>
        <v>816.36842105263156</v>
      </c>
      <c r="T53" s="196">
        <f t="shared" si="18"/>
        <v>270.89473684210526</v>
      </c>
      <c r="U53" s="200">
        <f t="shared" si="18"/>
        <v>52.736842105263158</v>
      </c>
      <c r="V53" s="198">
        <f t="shared" si="18"/>
        <v>716.63157894736844</v>
      </c>
      <c r="W53" s="205">
        <f t="shared" si="18"/>
        <v>528.42105263157896</v>
      </c>
      <c r="X53" s="196">
        <f t="shared" si="18"/>
        <v>726.31578947368416</v>
      </c>
      <c r="Y53" s="200">
        <f t="shared" si="18"/>
        <v>198.94736842105263</v>
      </c>
      <c r="Z53" s="198">
        <f t="shared" si="18"/>
        <v>894.31578947368416</v>
      </c>
      <c r="AA53" s="196">
        <f t="shared" si="18"/>
        <v>1085.0526315789473</v>
      </c>
      <c r="AB53" s="172">
        <f t="shared" si="5"/>
        <v>8574.8947368421032</v>
      </c>
      <c r="AC53" s="173">
        <f t="shared" si="6"/>
        <v>8361.0526315789484</v>
      </c>
    </row>
    <row r="54" spans="1:29" x14ac:dyDescent="0.2">
      <c r="A54" s="137" t="s">
        <v>31</v>
      </c>
      <c r="B54" s="206">
        <f t="shared" ref="B54:AA54" si="19">+B22/$B$65</f>
        <v>495.4736842105263</v>
      </c>
      <c r="C54" s="190">
        <f t="shared" si="19"/>
        <v>869.31578947368416</v>
      </c>
      <c r="D54" s="191">
        <f t="shared" si="19"/>
        <v>166.84210526315789</v>
      </c>
      <c r="E54" s="192">
        <f t="shared" si="19"/>
        <v>317.31578947368422</v>
      </c>
      <c r="F54" s="189">
        <f t="shared" si="19"/>
        <v>383.26315789473682</v>
      </c>
      <c r="G54" s="193">
        <f t="shared" si="19"/>
        <v>1100.1578947368421</v>
      </c>
      <c r="H54" s="191">
        <f t="shared" si="19"/>
        <v>706.63157894736844</v>
      </c>
      <c r="I54" s="192">
        <f t="shared" si="19"/>
        <v>1167.7368421052631</v>
      </c>
      <c r="J54" s="189">
        <f t="shared" si="19"/>
        <v>211.63157894736841</v>
      </c>
      <c r="K54" s="190">
        <f t="shared" si="19"/>
        <v>75.368421052631575</v>
      </c>
      <c r="L54" s="191">
        <f t="shared" si="19"/>
        <v>757.42105263157896</v>
      </c>
      <c r="M54" s="189">
        <f t="shared" si="19"/>
        <v>209.05263157894737</v>
      </c>
      <c r="N54" s="194">
        <f t="shared" si="19"/>
        <v>1098.5263157894738</v>
      </c>
      <c r="O54" s="207">
        <f t="shared" si="19"/>
        <v>800.73684210526312</v>
      </c>
      <c r="P54" s="189">
        <f t="shared" si="19"/>
        <v>466.73684210526318</v>
      </c>
      <c r="Q54" s="190">
        <f t="shared" si="19"/>
        <v>547.26315789473688</v>
      </c>
      <c r="R54" s="191">
        <f t="shared" si="19"/>
        <v>496.42105263157896</v>
      </c>
      <c r="S54" s="192">
        <f t="shared" si="19"/>
        <v>730.0526315789474</v>
      </c>
      <c r="T54" s="189">
        <f t="shared" si="19"/>
        <v>140.94736842105263</v>
      </c>
      <c r="U54" s="193">
        <f t="shared" si="19"/>
        <v>47.631578947368418</v>
      </c>
      <c r="V54" s="191">
        <f t="shared" si="19"/>
        <v>776.31578947368416</v>
      </c>
      <c r="W54" s="208">
        <f t="shared" si="19"/>
        <v>424.15789473684208</v>
      </c>
      <c r="X54" s="189">
        <f t="shared" si="19"/>
        <v>529.42105263157896</v>
      </c>
      <c r="Y54" s="193">
        <f t="shared" si="19"/>
        <v>207.89473684210526</v>
      </c>
      <c r="Z54" s="191">
        <f t="shared" si="19"/>
        <v>672.73684210526312</v>
      </c>
      <c r="AA54" s="189">
        <f t="shared" si="19"/>
        <v>952.57894736842104</v>
      </c>
      <c r="AB54" s="172">
        <f t="shared" si="5"/>
        <v>6902.3684210526317</v>
      </c>
      <c r="AC54" s="173">
        <f t="shared" si="6"/>
        <v>7449.2631578947357</v>
      </c>
    </row>
    <row r="55" spans="1:29" x14ac:dyDescent="0.2">
      <c r="A55" s="146" t="s">
        <v>32</v>
      </c>
      <c r="B55" s="203">
        <f t="shared" ref="B55:AA55" si="20">+B23/$B$65</f>
        <v>406</v>
      </c>
      <c r="C55" s="197">
        <f t="shared" si="20"/>
        <v>626.78947368421052</v>
      </c>
      <c r="D55" s="198">
        <f t="shared" si="20"/>
        <v>89.473684210526315</v>
      </c>
      <c r="E55" s="199">
        <f t="shared" si="20"/>
        <v>284.05263157894734</v>
      </c>
      <c r="F55" s="196">
        <f t="shared" si="20"/>
        <v>297.84210526315792</v>
      </c>
      <c r="G55" s="200">
        <f t="shared" si="20"/>
        <v>966.42105263157896</v>
      </c>
      <c r="H55" s="198">
        <f t="shared" si="20"/>
        <v>541.47368421052636</v>
      </c>
      <c r="I55" s="199">
        <f t="shared" si="20"/>
        <v>1000.7894736842105</v>
      </c>
      <c r="J55" s="196">
        <f t="shared" si="20"/>
        <v>151.42105263157896</v>
      </c>
      <c r="K55" s="197">
        <f t="shared" si="20"/>
        <v>69.94736842105263</v>
      </c>
      <c r="L55" s="198">
        <f t="shared" si="20"/>
        <v>596.42105263157896</v>
      </c>
      <c r="M55" s="196">
        <f t="shared" si="20"/>
        <v>234</v>
      </c>
      <c r="N55" s="201">
        <f t="shared" si="20"/>
        <v>812.68421052631584</v>
      </c>
      <c r="O55" s="204">
        <f t="shared" si="20"/>
        <v>749.78947368421052</v>
      </c>
      <c r="P55" s="196">
        <f t="shared" si="20"/>
        <v>326.15789473684208</v>
      </c>
      <c r="Q55" s="197">
        <f t="shared" si="20"/>
        <v>438.15789473684208</v>
      </c>
      <c r="R55" s="198">
        <f t="shared" si="20"/>
        <v>380</v>
      </c>
      <c r="S55" s="199">
        <f t="shared" si="20"/>
        <v>562.42105263157896</v>
      </c>
      <c r="T55" s="196">
        <f t="shared" si="20"/>
        <v>70</v>
      </c>
      <c r="U55" s="200">
        <f t="shared" si="20"/>
        <v>57.684210526315788</v>
      </c>
      <c r="V55" s="198">
        <f t="shared" si="20"/>
        <v>548.36842105263156</v>
      </c>
      <c r="W55" s="205">
        <f t="shared" si="20"/>
        <v>305.5263157894737</v>
      </c>
      <c r="X55" s="196">
        <f t="shared" si="20"/>
        <v>241.57894736842104</v>
      </c>
      <c r="Y55" s="200">
        <f t="shared" si="20"/>
        <v>216.57894736842104</v>
      </c>
      <c r="Z55" s="198">
        <f t="shared" si="20"/>
        <v>507.10526315789474</v>
      </c>
      <c r="AA55" s="196">
        <f t="shared" si="20"/>
        <v>655.10526315789468</v>
      </c>
      <c r="AB55" s="172">
        <f t="shared" si="5"/>
        <v>4968.5263157894733</v>
      </c>
      <c r="AC55" s="173">
        <f t="shared" si="6"/>
        <v>6167.2631578947367</v>
      </c>
    </row>
    <row r="56" spans="1:29" x14ac:dyDescent="0.2">
      <c r="A56" s="137" t="s">
        <v>33</v>
      </c>
      <c r="B56" s="206">
        <f t="shared" ref="B56:AA56" si="21">+B24/$B$65</f>
        <v>120.73684210526316</v>
      </c>
      <c r="C56" s="190">
        <f t="shared" si="21"/>
        <v>215.47368421052633</v>
      </c>
      <c r="D56" s="191">
        <f t="shared" si="21"/>
        <v>56.473684210526315</v>
      </c>
      <c r="E56" s="192">
        <f t="shared" si="21"/>
        <v>119.94736842105263</v>
      </c>
      <c r="F56" s="189">
        <f t="shared" si="21"/>
        <v>226.47368421052633</v>
      </c>
      <c r="G56" s="193">
        <f t="shared" si="21"/>
        <v>289.68421052631578</v>
      </c>
      <c r="H56" s="191">
        <f t="shared" si="21"/>
        <v>249</v>
      </c>
      <c r="I56" s="192">
        <f t="shared" si="21"/>
        <v>339.26315789473682</v>
      </c>
      <c r="J56" s="189">
        <f t="shared" si="21"/>
        <v>40.89473684210526</v>
      </c>
      <c r="K56" s="190">
        <f t="shared" si="21"/>
        <v>19.578947368421051</v>
      </c>
      <c r="L56" s="191">
        <f t="shared" si="21"/>
        <v>148.63157894736841</v>
      </c>
      <c r="M56" s="189">
        <f t="shared" si="21"/>
        <v>182.47368421052633</v>
      </c>
      <c r="N56" s="194">
        <f t="shared" si="21"/>
        <v>233.89473684210526</v>
      </c>
      <c r="O56" s="207">
        <f t="shared" si="21"/>
        <v>405.4736842105263</v>
      </c>
      <c r="P56" s="189">
        <f t="shared" si="21"/>
        <v>149.31578947368422</v>
      </c>
      <c r="Q56" s="190">
        <f t="shared" si="21"/>
        <v>203.68421052631578</v>
      </c>
      <c r="R56" s="191">
        <f t="shared" si="21"/>
        <v>184.84210526315789</v>
      </c>
      <c r="S56" s="192">
        <f t="shared" si="21"/>
        <v>199.63157894736841</v>
      </c>
      <c r="T56" s="189">
        <f t="shared" si="21"/>
        <v>25.631578947368421</v>
      </c>
      <c r="U56" s="193">
        <f t="shared" si="21"/>
        <v>62.421052631578945</v>
      </c>
      <c r="V56" s="191">
        <f t="shared" si="21"/>
        <v>137.68421052631578</v>
      </c>
      <c r="W56" s="208">
        <f t="shared" si="21"/>
        <v>181.15789473684211</v>
      </c>
      <c r="X56" s="189">
        <f t="shared" si="21"/>
        <v>98.315789473684205</v>
      </c>
      <c r="Y56" s="193">
        <f t="shared" si="21"/>
        <v>167.10526315789474</v>
      </c>
      <c r="Z56" s="191">
        <f t="shared" si="21"/>
        <v>288.26315789473682</v>
      </c>
      <c r="AA56" s="189">
        <f t="shared" si="21"/>
        <v>245.84210526315789</v>
      </c>
      <c r="AB56" s="172">
        <f t="shared" si="5"/>
        <v>1960.1578947368421</v>
      </c>
      <c r="AC56" s="173">
        <f t="shared" si="6"/>
        <v>2631.7368421052629</v>
      </c>
    </row>
    <row r="57" spans="1:29" x14ac:dyDescent="0.2">
      <c r="A57" s="146" t="s">
        <v>34</v>
      </c>
      <c r="B57" s="203">
        <f t="shared" ref="B57:AA57" si="22">+B25/$B$65</f>
        <v>14.578947368421053</v>
      </c>
      <c r="C57" s="197">
        <f t="shared" si="22"/>
        <v>65.89473684210526</v>
      </c>
      <c r="D57" s="198">
        <f t="shared" si="22"/>
        <v>27.578947368421051</v>
      </c>
      <c r="E57" s="199">
        <f t="shared" si="22"/>
        <v>57.421052631578945</v>
      </c>
      <c r="F57" s="196">
        <f t="shared" si="22"/>
        <v>55.10526315789474</v>
      </c>
      <c r="G57" s="200">
        <f t="shared" si="22"/>
        <v>92.15789473684211</v>
      </c>
      <c r="H57" s="198">
        <f t="shared" si="22"/>
        <v>75</v>
      </c>
      <c r="I57" s="199">
        <f t="shared" si="22"/>
        <v>110.15789473684211</v>
      </c>
      <c r="J57" s="196">
        <f t="shared" si="22"/>
        <v>10.789473684210526</v>
      </c>
      <c r="K57" s="197">
        <f t="shared" si="22"/>
        <v>9.8947368421052637</v>
      </c>
      <c r="L57" s="198">
        <f t="shared" si="22"/>
        <v>48.526315789473685</v>
      </c>
      <c r="M57" s="196">
        <f t="shared" si="22"/>
        <v>70.78947368421052</v>
      </c>
      <c r="N57" s="201">
        <f t="shared" si="22"/>
        <v>84.94736842105263</v>
      </c>
      <c r="O57" s="204">
        <f t="shared" si="22"/>
        <v>150.78947368421052</v>
      </c>
      <c r="P57" s="196">
        <f t="shared" si="22"/>
        <v>63.421052631578945</v>
      </c>
      <c r="Q57" s="197">
        <f t="shared" si="22"/>
        <v>80.05263157894737</v>
      </c>
      <c r="R57" s="198">
        <f t="shared" si="22"/>
        <v>64.10526315789474</v>
      </c>
      <c r="S57" s="199">
        <f t="shared" si="22"/>
        <v>55.578947368421055</v>
      </c>
      <c r="T57" s="196">
        <f t="shared" si="22"/>
        <v>21.736842105263158</v>
      </c>
      <c r="U57" s="200">
        <f t="shared" si="22"/>
        <v>33.526315789473685</v>
      </c>
      <c r="V57" s="198">
        <f t="shared" si="22"/>
        <v>46</v>
      </c>
      <c r="W57" s="205">
        <f t="shared" si="22"/>
        <v>96.94736842105263</v>
      </c>
      <c r="X57" s="196">
        <f t="shared" si="22"/>
        <v>36.526315789473685</v>
      </c>
      <c r="Y57" s="200">
        <f t="shared" si="22"/>
        <v>84.631578947368425</v>
      </c>
      <c r="Z57" s="198">
        <f t="shared" si="22"/>
        <v>128.05263157894737</v>
      </c>
      <c r="AA57" s="196">
        <f t="shared" si="22"/>
        <v>98.684210526315795</v>
      </c>
      <c r="AB57" s="172">
        <f t="shared" si="5"/>
        <v>676.36842105263156</v>
      </c>
      <c r="AC57" s="173">
        <f t="shared" si="6"/>
        <v>1006.5263157894738</v>
      </c>
    </row>
    <row r="58" spans="1:29" x14ac:dyDescent="0.2">
      <c r="A58" s="137" t="s">
        <v>35</v>
      </c>
      <c r="B58" s="206">
        <f t="shared" ref="B58:AA58" si="23">+B26/$B$65</f>
        <v>0</v>
      </c>
      <c r="C58" s="190">
        <f t="shared" si="23"/>
        <v>28</v>
      </c>
      <c r="D58" s="191">
        <f t="shared" si="23"/>
        <v>0.31578947368421051</v>
      </c>
      <c r="E58" s="192">
        <f t="shared" si="23"/>
        <v>21.684210526315791</v>
      </c>
      <c r="F58" s="189">
        <f t="shared" si="23"/>
        <v>0.42105263157894735</v>
      </c>
      <c r="G58" s="193">
        <f t="shared" si="23"/>
        <v>27.368421052631579</v>
      </c>
      <c r="H58" s="191">
        <f t="shared" si="23"/>
        <v>6.1052631578947372</v>
      </c>
      <c r="I58" s="192">
        <f t="shared" si="23"/>
        <v>30.263157894736842</v>
      </c>
      <c r="J58" s="189">
        <f t="shared" si="23"/>
        <v>3.3157894736842106</v>
      </c>
      <c r="K58" s="190">
        <f t="shared" si="23"/>
        <v>1.8421052631578947</v>
      </c>
      <c r="L58" s="191">
        <f t="shared" si="23"/>
        <v>13.789473684210526</v>
      </c>
      <c r="M58" s="189">
        <f t="shared" si="23"/>
        <v>4.2105263157894735</v>
      </c>
      <c r="N58" s="194">
        <f t="shared" si="23"/>
        <v>11.263157894736842</v>
      </c>
      <c r="O58" s="207">
        <f t="shared" si="23"/>
        <v>9.3684210526315788</v>
      </c>
      <c r="P58" s="189">
        <f t="shared" si="23"/>
        <v>7.4210526315789478</v>
      </c>
      <c r="Q58" s="190">
        <f t="shared" si="23"/>
        <v>4.1578947368421053</v>
      </c>
      <c r="R58" s="191">
        <f t="shared" si="23"/>
        <v>4.2105263157894735</v>
      </c>
      <c r="S58" s="192">
        <f t="shared" si="23"/>
        <v>2.9473684210526314</v>
      </c>
      <c r="T58" s="189">
        <f t="shared" si="23"/>
        <v>2.736842105263158</v>
      </c>
      <c r="U58" s="193">
        <f t="shared" si="23"/>
        <v>2.0526315789473686</v>
      </c>
      <c r="V58" s="191">
        <f t="shared" si="23"/>
        <v>5.3157894736842106</v>
      </c>
      <c r="W58" s="208">
        <f t="shared" si="23"/>
        <v>4.2631578947368425</v>
      </c>
      <c r="X58" s="189">
        <f t="shared" si="23"/>
        <v>2.5789473684210527</v>
      </c>
      <c r="Y58" s="193">
        <f t="shared" si="23"/>
        <v>6</v>
      </c>
      <c r="Z58" s="191">
        <f t="shared" si="23"/>
        <v>4.8421052631578947</v>
      </c>
      <c r="AA58" s="189">
        <f t="shared" si="23"/>
        <v>4.4736842105263159</v>
      </c>
      <c r="AB58" s="172">
        <f t="shared" si="5"/>
        <v>62.315789473684212</v>
      </c>
      <c r="AC58" s="173">
        <f t="shared" si="6"/>
        <v>146.63157894736847</v>
      </c>
    </row>
    <row r="59" spans="1:29" x14ac:dyDescent="0.2">
      <c r="A59" s="146" t="s">
        <v>36</v>
      </c>
      <c r="B59" s="203">
        <f t="shared" ref="B59:AA59" si="24">+B27/$B$65</f>
        <v>5.2631578947368418E-2</v>
      </c>
      <c r="C59" s="197">
        <f t="shared" si="24"/>
        <v>0.68421052631578949</v>
      </c>
      <c r="D59" s="198">
        <f t="shared" si="24"/>
        <v>0.10526315789473684</v>
      </c>
      <c r="E59" s="199">
        <f t="shared" si="24"/>
        <v>0.63157894736842102</v>
      </c>
      <c r="F59" s="196">
        <f t="shared" si="24"/>
        <v>0</v>
      </c>
      <c r="G59" s="200">
        <f t="shared" si="24"/>
        <v>0.10526315789473684</v>
      </c>
      <c r="H59" s="198">
        <f t="shared" si="24"/>
        <v>0</v>
      </c>
      <c r="I59" s="199">
        <f t="shared" si="24"/>
        <v>0.15789473684210525</v>
      </c>
      <c r="J59" s="196">
        <f t="shared" si="24"/>
        <v>0</v>
      </c>
      <c r="K59" s="200">
        <f t="shared" si="24"/>
        <v>0</v>
      </c>
      <c r="L59" s="198">
        <f t="shared" si="24"/>
        <v>0</v>
      </c>
      <c r="M59" s="196">
        <f t="shared" si="24"/>
        <v>0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0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0.15789473684210525</v>
      </c>
      <c r="AC59" s="173">
        <f t="shared" si="6"/>
        <v>1.5789473684210527</v>
      </c>
    </row>
    <row r="60" spans="1:29" x14ac:dyDescent="0.2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</v>
      </c>
      <c r="AC60" s="173">
        <f t="shared" si="6"/>
        <v>0</v>
      </c>
    </row>
    <row r="61" spans="1:29" x14ac:dyDescent="0.2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3.5" thickBot="1" x14ac:dyDescent="0.25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80" customFormat="1" ht="14.25" thickTop="1" thickBot="1" x14ac:dyDescent="0.25">
      <c r="A63" s="270" t="s">
        <v>47</v>
      </c>
      <c r="B63" s="20">
        <f t="shared" ref="B63:AA63" si="27">SUM(B39:B62)</f>
        <v>7453.1052631578968</v>
      </c>
      <c r="C63" s="21">
        <f t="shared" si="27"/>
        <v>7718.0526315789484</v>
      </c>
      <c r="D63" s="282">
        <f t="shared" si="27"/>
        <v>3554.21052631579</v>
      </c>
      <c r="E63" s="283">
        <f t="shared" si="27"/>
        <v>3592.3157894736842</v>
      </c>
      <c r="F63" s="20">
        <f t="shared" si="27"/>
        <v>9865.1578947368434</v>
      </c>
      <c r="G63" s="21">
        <f t="shared" si="27"/>
        <v>8829.0526315789448</v>
      </c>
      <c r="H63" s="282">
        <f t="shared" si="27"/>
        <v>11405.421052631578</v>
      </c>
      <c r="I63" s="283">
        <f t="shared" si="27"/>
        <v>12106.684210526315</v>
      </c>
      <c r="J63" s="20">
        <f t="shared" si="27"/>
        <v>2253.7894736842109</v>
      </c>
      <c r="K63" s="21">
        <f t="shared" si="27"/>
        <v>2233.0000000000005</v>
      </c>
      <c r="L63" s="282">
        <f t="shared" si="27"/>
        <v>6636.1052631578959</v>
      </c>
      <c r="M63" s="283">
        <f t="shared" si="27"/>
        <v>6526.3157894736851</v>
      </c>
      <c r="N63" s="20">
        <f t="shared" si="27"/>
        <v>12997.263157894738</v>
      </c>
      <c r="O63" s="21">
        <f t="shared" si="27"/>
        <v>13007.631578947368</v>
      </c>
      <c r="P63" s="282">
        <f t="shared" si="27"/>
        <v>6620.6842105263158</v>
      </c>
      <c r="Q63" s="283">
        <f t="shared" si="27"/>
        <v>6596.6842105263158</v>
      </c>
      <c r="R63" s="20">
        <f t="shared" si="27"/>
        <v>8089.4210526315792</v>
      </c>
      <c r="S63" s="21">
        <f t="shared" si="27"/>
        <v>8205.7368421052652</v>
      </c>
      <c r="T63" s="282">
        <f t="shared" si="27"/>
        <v>1797.1578947368421</v>
      </c>
      <c r="U63" s="283">
        <f t="shared" si="27"/>
        <v>1973.2631578947367</v>
      </c>
      <c r="V63" s="20">
        <f t="shared" si="27"/>
        <v>6341.7894736842109</v>
      </c>
      <c r="W63" s="21">
        <f t="shared" si="27"/>
        <v>7330.3157894736851</v>
      </c>
      <c r="X63" s="282">
        <f t="shared" si="27"/>
        <v>5866.78947368421</v>
      </c>
      <c r="Y63" s="283">
        <f t="shared" si="27"/>
        <v>3781.2105263157896</v>
      </c>
      <c r="Z63" s="20">
        <f t="shared" si="27"/>
        <v>11555.315789473683</v>
      </c>
      <c r="AA63" s="21">
        <f t="shared" si="27"/>
        <v>12357.157894736842</v>
      </c>
      <c r="AB63" s="282">
        <f>AB31/B65</f>
        <v>94436.210526315786</v>
      </c>
      <c r="AC63" s="21">
        <f>SUM(AC39:AC62)</f>
        <v>94257.421052631587</v>
      </c>
    </row>
    <row r="64" spans="1:29" ht="15.75" thickTop="1" x14ac:dyDescent="0.2">
      <c r="A64" s="124"/>
      <c r="AB64" s="284" t="str">
        <f>IF(AB63='Daily Total'!D45,"Correct","Wrong")</f>
        <v>Correct</v>
      </c>
      <c r="AC64" s="284" t="str">
        <f>IF(AC63='Daily Total'!E45,"Correct","Wrong")</f>
        <v>Correct</v>
      </c>
    </row>
    <row r="65" spans="1:30" x14ac:dyDescent="0.2">
      <c r="A65" s="272" t="s">
        <v>82</v>
      </c>
      <c r="B65" s="272">
        <f>COUNTIF('Daily Total'!$G$7:$G$37,1)</f>
        <v>19</v>
      </c>
    </row>
    <row r="67" spans="1:30" s="124" customFormat="1" x14ac:dyDescent="0.2">
      <c r="A67" s="285" t="s">
        <v>52</v>
      </c>
      <c r="B67" s="286"/>
      <c r="C67" s="286"/>
      <c r="AB67" s="285"/>
      <c r="AC67" s="285"/>
    </row>
    <row r="68" spans="1:30" s="124" customFormat="1" ht="13.5" thickBot="1" x14ac:dyDescent="0.25">
      <c r="A68" s="285"/>
      <c r="B68" s="286"/>
      <c r="C68" s="286"/>
      <c r="AB68" s="285"/>
      <c r="AC68" s="285"/>
    </row>
    <row r="69" spans="1:30" s="124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0" s="287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3.5" thickTop="1" x14ac:dyDescent="0.2">
      <c r="A71" s="244" t="s">
        <v>16</v>
      </c>
      <c r="B71" s="245">
        <f>B7/B31</f>
        <v>0</v>
      </c>
      <c r="C71" s="246">
        <f t="shared" ref="C71:AC71" si="28">C7/C31</f>
        <v>0</v>
      </c>
      <c r="D71" s="247">
        <f t="shared" si="28"/>
        <v>0</v>
      </c>
      <c r="E71" s="248">
        <f t="shared" si="28"/>
        <v>0</v>
      </c>
      <c r="F71" s="245">
        <f t="shared" si="28"/>
        <v>0</v>
      </c>
      <c r="G71" s="246">
        <f t="shared" si="28"/>
        <v>0</v>
      </c>
      <c r="H71" s="247">
        <f t="shared" si="28"/>
        <v>0</v>
      </c>
      <c r="I71" s="248">
        <f t="shared" si="28"/>
        <v>0</v>
      </c>
      <c r="J71" s="245">
        <f t="shared" si="28"/>
        <v>0</v>
      </c>
      <c r="K71" s="246">
        <f t="shared" si="28"/>
        <v>0</v>
      </c>
      <c r="L71" s="247">
        <f t="shared" si="28"/>
        <v>0</v>
      </c>
      <c r="M71" s="245">
        <f t="shared" si="28"/>
        <v>0</v>
      </c>
      <c r="N71" s="249">
        <f t="shared" si="28"/>
        <v>0</v>
      </c>
      <c r="O71" s="250">
        <f t="shared" si="28"/>
        <v>0</v>
      </c>
      <c r="P71" s="245">
        <f t="shared" si="28"/>
        <v>0</v>
      </c>
      <c r="Q71" s="246">
        <f t="shared" si="28"/>
        <v>0</v>
      </c>
      <c r="R71" s="247">
        <f t="shared" si="28"/>
        <v>0</v>
      </c>
      <c r="S71" s="248">
        <f t="shared" si="28"/>
        <v>0</v>
      </c>
      <c r="T71" s="245">
        <f t="shared" si="28"/>
        <v>0</v>
      </c>
      <c r="U71" s="246">
        <f t="shared" si="28"/>
        <v>0</v>
      </c>
      <c r="V71" s="247">
        <f t="shared" si="28"/>
        <v>0</v>
      </c>
      <c r="W71" s="248">
        <f t="shared" si="28"/>
        <v>0</v>
      </c>
      <c r="X71" s="245">
        <f t="shared" si="28"/>
        <v>0</v>
      </c>
      <c r="Y71" s="246">
        <f t="shared" si="28"/>
        <v>0</v>
      </c>
      <c r="Z71" s="247">
        <f t="shared" si="28"/>
        <v>0</v>
      </c>
      <c r="AA71" s="245">
        <f t="shared" si="28"/>
        <v>0</v>
      </c>
      <c r="AB71" s="251">
        <f t="shared" si="28"/>
        <v>0</v>
      </c>
      <c r="AC71" s="252">
        <f t="shared" si="28"/>
        <v>0</v>
      </c>
      <c r="AD71" s="286"/>
    </row>
    <row r="72" spans="1:30" s="124" customFormat="1" x14ac:dyDescent="0.2">
      <c r="A72" s="253" t="s">
        <v>17</v>
      </c>
      <c r="B72" s="254">
        <f>B8/B31</f>
        <v>1.3134758384001017E-2</v>
      </c>
      <c r="C72" s="255">
        <f t="shared" ref="C72:AC72" si="29">C8/C31</f>
        <v>0</v>
      </c>
      <c r="D72" s="256">
        <f t="shared" si="29"/>
        <v>1.8273359988153413E-2</v>
      </c>
      <c r="E72" s="257">
        <f t="shared" si="29"/>
        <v>1.904650276906848E-4</v>
      </c>
      <c r="F72" s="254">
        <f t="shared" si="29"/>
        <v>3.0554103223465894E-2</v>
      </c>
      <c r="G72" s="255">
        <f t="shared" si="29"/>
        <v>6.5572988697601222E-5</v>
      </c>
      <c r="H72" s="256">
        <f t="shared" si="29"/>
        <v>1.5126694138982847E-2</v>
      </c>
      <c r="I72" s="257">
        <f t="shared" si="29"/>
        <v>1.2433323044686059E-3</v>
      </c>
      <c r="J72" s="254">
        <f t="shared" si="29"/>
        <v>3.1992900845359863E-3</v>
      </c>
      <c r="K72" s="255">
        <f t="shared" si="29"/>
        <v>3.3704952035260565E-3</v>
      </c>
      <c r="L72" s="256">
        <f t="shared" si="29"/>
        <v>9.358691686626588E-4</v>
      </c>
      <c r="M72" s="254">
        <f t="shared" si="29"/>
        <v>3.056451612903226E-3</v>
      </c>
      <c r="N72" s="258">
        <f t="shared" si="29"/>
        <v>6.1267959246481037E-3</v>
      </c>
      <c r="O72" s="259">
        <f t="shared" si="29"/>
        <v>3.795342814946691E-3</v>
      </c>
      <c r="P72" s="254">
        <f t="shared" si="29"/>
        <v>2.9413401381634908E-3</v>
      </c>
      <c r="Q72" s="255">
        <f t="shared" si="29"/>
        <v>3.9573310355282163E-3</v>
      </c>
      <c r="R72" s="256">
        <f t="shared" si="29"/>
        <v>1.2166637388662256E-3</v>
      </c>
      <c r="S72" s="257">
        <f t="shared" si="29"/>
        <v>1.4816335169874734E-3</v>
      </c>
      <c r="T72" s="254">
        <f t="shared" si="29"/>
        <v>2.9286007145785744E-5</v>
      </c>
      <c r="U72" s="255">
        <f t="shared" si="29"/>
        <v>1.3336178384722075E-4</v>
      </c>
      <c r="V72" s="256">
        <f t="shared" si="29"/>
        <v>1.6598336846647966E-5</v>
      </c>
      <c r="W72" s="257">
        <f t="shared" si="29"/>
        <v>0</v>
      </c>
      <c r="X72" s="254">
        <f t="shared" si="29"/>
        <v>6.2797728516448517E-5</v>
      </c>
      <c r="Y72" s="255">
        <f t="shared" si="29"/>
        <v>0</v>
      </c>
      <c r="Z72" s="256">
        <f t="shared" si="29"/>
        <v>0</v>
      </c>
      <c r="AA72" s="254">
        <f t="shared" si="29"/>
        <v>0</v>
      </c>
      <c r="AB72" s="260">
        <f t="shared" si="29"/>
        <v>8.0444165039280213E-3</v>
      </c>
      <c r="AC72" s="261">
        <f t="shared" si="29"/>
        <v>1.3970699500974655E-3</v>
      </c>
      <c r="AD72" s="286"/>
    </row>
    <row r="73" spans="1:30" s="124" customFormat="1" x14ac:dyDescent="0.2">
      <c r="A73" s="262" t="s">
        <v>18</v>
      </c>
      <c r="B73" s="263">
        <f>B9/B31</f>
        <v>7.7466827673382338E-2</v>
      </c>
      <c r="C73" s="264">
        <f t="shared" ref="C73:AC73" si="30">C9/C31</f>
        <v>5.0121724187312047E-3</v>
      </c>
      <c r="D73" s="265">
        <f t="shared" si="30"/>
        <v>7.9061158003850135E-2</v>
      </c>
      <c r="E73" s="266">
        <f t="shared" si="30"/>
        <v>1.3039528818823806E-2</v>
      </c>
      <c r="F73" s="263">
        <f t="shared" si="30"/>
        <v>0.10112677258613514</v>
      </c>
      <c r="G73" s="264">
        <f t="shared" si="30"/>
        <v>1.8056416615003099E-2</v>
      </c>
      <c r="H73" s="265">
        <f t="shared" si="30"/>
        <v>6.4018495360008865E-2</v>
      </c>
      <c r="I73" s="266">
        <f t="shared" si="30"/>
        <v>2.1271415964212895E-2</v>
      </c>
      <c r="J73" s="263">
        <f t="shared" si="30"/>
        <v>1.5926392975573304E-2</v>
      </c>
      <c r="K73" s="264">
        <f t="shared" si="30"/>
        <v>3.9526716477714663E-2</v>
      </c>
      <c r="L73" s="265">
        <f t="shared" si="30"/>
        <v>2.0081531652998749E-2</v>
      </c>
      <c r="M73" s="263">
        <f t="shared" si="30"/>
        <v>4.6790322580645159E-2</v>
      </c>
      <c r="N73" s="267">
        <f t="shared" si="30"/>
        <v>4.6058279475841069E-2</v>
      </c>
      <c r="O73" s="268">
        <f t="shared" si="30"/>
        <v>4.9638875963503207E-2</v>
      </c>
      <c r="P73" s="263">
        <f t="shared" si="30"/>
        <v>4.106746798311512E-2</v>
      </c>
      <c r="Q73" s="264">
        <f t="shared" si="30"/>
        <v>6.7817164923366605E-2</v>
      </c>
      <c r="R73" s="265">
        <f t="shared" si="30"/>
        <v>3.6577986844416682E-2</v>
      </c>
      <c r="S73" s="266">
        <f t="shared" si="30"/>
        <v>4.713005663560154E-2</v>
      </c>
      <c r="T73" s="263">
        <f t="shared" si="30"/>
        <v>1.8069466408949804E-2</v>
      </c>
      <c r="U73" s="264">
        <f t="shared" si="30"/>
        <v>7.2708844553504751E-2</v>
      </c>
      <c r="V73" s="265">
        <f t="shared" si="30"/>
        <v>2.9163277839560475E-2</v>
      </c>
      <c r="W73" s="266">
        <f t="shared" si="30"/>
        <v>5.5235647204112698E-2</v>
      </c>
      <c r="X73" s="263">
        <f t="shared" si="30"/>
        <v>5.2866716306775877E-2</v>
      </c>
      <c r="Y73" s="264">
        <f t="shared" si="30"/>
        <v>5.0178862241276115E-2</v>
      </c>
      <c r="Z73" s="265">
        <f t="shared" si="30"/>
        <v>4.8626515023844116E-2</v>
      </c>
      <c r="AA73" s="263">
        <f t="shared" si="30"/>
        <v>3.687613401139761E-2</v>
      </c>
      <c r="AB73" s="260">
        <f t="shared" si="30"/>
        <v>5.3064502465601952E-2</v>
      </c>
      <c r="AC73" s="261">
        <f t="shared" si="30"/>
        <v>3.7871651596886692E-2</v>
      </c>
      <c r="AD73" s="286"/>
    </row>
    <row r="74" spans="1:30" s="124" customFormat="1" x14ac:dyDescent="0.2">
      <c r="A74" s="253" t="s">
        <v>19</v>
      </c>
      <c r="B74" s="254">
        <f>B10/B31</f>
        <v>0.1226616952312353</v>
      </c>
      <c r="C74" s="255">
        <f t="shared" ref="C74:AC74" si="31">C10/C31</f>
        <v>4.7680421158868815E-2</v>
      </c>
      <c r="D74" s="256">
        <f t="shared" si="31"/>
        <v>0.11855471642233081</v>
      </c>
      <c r="E74" s="257">
        <f t="shared" si="31"/>
        <v>5.5674392709584783E-2</v>
      </c>
      <c r="F74" s="254">
        <f t="shared" si="31"/>
        <v>0.11445384607176773</v>
      </c>
      <c r="G74" s="255">
        <f t="shared" si="31"/>
        <v>4.8625351709666649E-2</v>
      </c>
      <c r="H74" s="256">
        <f t="shared" si="31"/>
        <v>9.1826139924228098E-2</v>
      </c>
      <c r="I74" s="257">
        <f t="shared" si="31"/>
        <v>5.0663617749220742E-2</v>
      </c>
      <c r="J74" s="254">
        <f t="shared" si="31"/>
        <v>3.7994488814160947E-2</v>
      </c>
      <c r="K74" s="255">
        <f t="shared" si="31"/>
        <v>9.7013694109882864E-2</v>
      </c>
      <c r="L74" s="256">
        <f t="shared" si="31"/>
        <v>4.1590660342940532E-2</v>
      </c>
      <c r="M74" s="254">
        <f t="shared" si="31"/>
        <v>0.10281451612903225</v>
      </c>
      <c r="N74" s="258">
        <f t="shared" si="31"/>
        <v>7.7344218215980698E-2</v>
      </c>
      <c r="O74" s="259">
        <f t="shared" si="31"/>
        <v>9.1529264197131241E-2</v>
      </c>
      <c r="P74" s="254">
        <f t="shared" si="31"/>
        <v>8.1650012321830306E-2</v>
      </c>
      <c r="Q74" s="255">
        <f t="shared" si="31"/>
        <v>9.2087731475940862E-2</v>
      </c>
      <c r="R74" s="256">
        <f t="shared" si="31"/>
        <v>7.8822894098204935E-2</v>
      </c>
      <c r="S74" s="257">
        <f t="shared" si="31"/>
        <v>7.1259516769397527E-2</v>
      </c>
      <c r="T74" s="254">
        <f t="shared" si="31"/>
        <v>4.9961928190710478E-2</v>
      </c>
      <c r="U74" s="255">
        <f t="shared" si="31"/>
        <v>0.13256161314413742</v>
      </c>
      <c r="V74" s="256">
        <f t="shared" si="31"/>
        <v>5.1081381645559115E-2</v>
      </c>
      <c r="W74" s="257">
        <f t="shared" si="31"/>
        <v>9.1810505758350328E-2</v>
      </c>
      <c r="X74" s="254">
        <f t="shared" si="31"/>
        <v>8.9074092348545339E-2</v>
      </c>
      <c r="Y74" s="255">
        <f t="shared" si="31"/>
        <v>0.10344779588825634</v>
      </c>
      <c r="Z74" s="256">
        <f t="shared" si="31"/>
        <v>7.9607927087555971E-2</v>
      </c>
      <c r="AA74" s="254">
        <f t="shared" si="31"/>
        <v>7.0779348002010342E-2</v>
      </c>
      <c r="AB74" s="260">
        <f t="shared" si="31"/>
        <v>8.379535503776428E-2</v>
      </c>
      <c r="AC74" s="261">
        <f t="shared" si="31"/>
        <v>7.5129083791252507E-2</v>
      </c>
      <c r="AD74" s="286"/>
    </row>
    <row r="75" spans="1:30" s="124" customFormat="1" x14ac:dyDescent="0.2">
      <c r="A75" s="262" t="s">
        <v>20</v>
      </c>
      <c r="B75" s="263">
        <f>B11/B31</f>
        <v>0.11862946564130811</v>
      </c>
      <c r="C75" s="264">
        <f t="shared" ref="C75:AC75" si="32">C11/C31</f>
        <v>6.0391563184059249E-2</v>
      </c>
      <c r="D75" s="265">
        <f t="shared" si="32"/>
        <v>0.10795202132385606</v>
      </c>
      <c r="E75" s="266">
        <f t="shared" si="32"/>
        <v>8.2251589650423423E-2</v>
      </c>
      <c r="F75" s="263">
        <f t="shared" si="32"/>
        <v>0.11477928701757381</v>
      </c>
      <c r="G75" s="264">
        <f t="shared" si="32"/>
        <v>5.7590967618865944E-2</v>
      </c>
      <c r="H75" s="265">
        <f t="shared" si="32"/>
        <v>8.8803569862899917E-2</v>
      </c>
      <c r="I75" s="266">
        <f t="shared" si="32"/>
        <v>6.4175075099879575E-2</v>
      </c>
      <c r="J75" s="263">
        <f t="shared" si="32"/>
        <v>5.3640652001307736E-2</v>
      </c>
      <c r="K75" s="264">
        <f t="shared" si="32"/>
        <v>0.15087090767671529</v>
      </c>
      <c r="L75" s="265">
        <f t="shared" si="32"/>
        <v>5.0053138334152883E-2</v>
      </c>
      <c r="M75" s="263">
        <f t="shared" si="32"/>
        <v>0.14855645161290323</v>
      </c>
      <c r="N75" s="267">
        <f t="shared" si="32"/>
        <v>7.8984239597000183E-2</v>
      </c>
      <c r="O75" s="268">
        <f t="shared" si="32"/>
        <v>0.11252098970240143</v>
      </c>
      <c r="P75" s="263">
        <f t="shared" si="32"/>
        <v>9.9218557471401431E-2</v>
      </c>
      <c r="Q75" s="264">
        <f t="shared" si="32"/>
        <v>9.8677964208493896E-2</v>
      </c>
      <c r="R75" s="265">
        <f t="shared" si="32"/>
        <v>0.10517960429150483</v>
      </c>
      <c r="S75" s="266">
        <f t="shared" si="32"/>
        <v>7.7346400785073349E-2</v>
      </c>
      <c r="T75" s="263">
        <f t="shared" si="32"/>
        <v>5.2685526855268554E-2</v>
      </c>
      <c r="U75" s="264">
        <f t="shared" si="32"/>
        <v>0.1764109676731036</v>
      </c>
      <c r="V75" s="265">
        <f t="shared" si="32"/>
        <v>5.9521635932079604E-2</v>
      </c>
      <c r="W75" s="266">
        <f t="shared" si="32"/>
        <v>9.7030356989000255E-2</v>
      </c>
      <c r="X75" s="263">
        <f t="shared" si="32"/>
        <v>9.0572266728866327E-2</v>
      </c>
      <c r="Y75" s="264">
        <f t="shared" si="32"/>
        <v>0.14901938950210877</v>
      </c>
      <c r="Z75" s="265">
        <f t="shared" si="32"/>
        <v>8.5524547827156336E-2</v>
      </c>
      <c r="AA75" s="263">
        <f t="shared" si="32"/>
        <v>7.4949102587036701E-2</v>
      </c>
      <c r="AB75" s="260">
        <f t="shared" si="32"/>
        <v>8.8865889979757987E-2</v>
      </c>
      <c r="AC75" s="261">
        <f t="shared" si="32"/>
        <v>9.1787830750168498E-2</v>
      </c>
      <c r="AD75" s="286"/>
    </row>
    <row r="76" spans="1:30" s="124" customFormat="1" x14ac:dyDescent="0.2">
      <c r="A76" s="253" t="s">
        <v>21</v>
      </c>
      <c r="B76" s="254">
        <f>B12/B31</f>
        <v>9.4605568855086891E-2</v>
      </c>
      <c r="C76" s="255">
        <f t="shared" ref="C76:AC76" si="33">C12/C31</f>
        <v>5.4124642840094654E-2</v>
      </c>
      <c r="D76" s="256">
        <f t="shared" si="33"/>
        <v>7.6217977195320599E-2</v>
      </c>
      <c r="E76" s="257">
        <f t="shared" si="33"/>
        <v>6.7439270958478625E-2</v>
      </c>
      <c r="F76" s="254">
        <f t="shared" si="33"/>
        <v>9.645856229793319E-2</v>
      </c>
      <c r="G76" s="255">
        <f t="shared" si="33"/>
        <v>4.7152940054365967E-2</v>
      </c>
      <c r="H76" s="256">
        <f t="shared" si="33"/>
        <v>8.3422933692657686E-2</v>
      </c>
      <c r="I76" s="257">
        <f t="shared" si="33"/>
        <v>5.7584544423045989E-2</v>
      </c>
      <c r="J76" s="254">
        <f t="shared" si="33"/>
        <v>4.7615711550137781E-2</v>
      </c>
      <c r="K76" s="255">
        <f t="shared" si="33"/>
        <v>0.13281636693614915</v>
      </c>
      <c r="L76" s="256">
        <f t="shared" si="33"/>
        <v>4.3573434005361421E-2</v>
      </c>
      <c r="M76" s="254">
        <f t="shared" si="33"/>
        <v>0.12304838709677419</v>
      </c>
      <c r="N76" s="258">
        <f t="shared" si="33"/>
        <v>6.654032427879554E-2</v>
      </c>
      <c r="O76" s="259">
        <f t="shared" si="33"/>
        <v>9.5021141435189874E-2</v>
      </c>
      <c r="P76" s="254">
        <f t="shared" si="33"/>
        <v>7.9797762991581409E-2</v>
      </c>
      <c r="Q76" s="255">
        <f t="shared" si="33"/>
        <v>7.8460470571339674E-2</v>
      </c>
      <c r="R76" s="256">
        <f t="shared" si="33"/>
        <v>9.1510029343066637E-2</v>
      </c>
      <c r="S76" s="257">
        <f t="shared" si="33"/>
        <v>6.3607617263916769E-2</v>
      </c>
      <c r="T76" s="254">
        <f t="shared" si="33"/>
        <v>6.1764189070462133E-2</v>
      </c>
      <c r="U76" s="255">
        <f t="shared" si="33"/>
        <v>0.12701376293609304</v>
      </c>
      <c r="V76" s="256">
        <f t="shared" si="33"/>
        <v>5.1322057529835513E-2</v>
      </c>
      <c r="W76" s="257">
        <f t="shared" si="33"/>
        <v>8.8378471524167834E-2</v>
      </c>
      <c r="X76" s="254">
        <f t="shared" si="33"/>
        <v>7.289919170352295E-2</v>
      </c>
      <c r="Y76" s="255">
        <f t="shared" si="33"/>
        <v>0.11284328327046476</v>
      </c>
      <c r="Z76" s="256">
        <f t="shared" si="33"/>
        <v>7.3964591370569932E-2</v>
      </c>
      <c r="AA76" s="254">
        <f t="shared" si="33"/>
        <v>6.8483640421490202E-2</v>
      </c>
      <c r="AB76" s="260">
        <f t="shared" si="33"/>
        <v>7.5477292385614791E-2</v>
      </c>
      <c r="AC76" s="261">
        <f t="shared" si="33"/>
        <v>7.7660226110913499E-2</v>
      </c>
      <c r="AD76" s="286"/>
    </row>
    <row r="77" spans="1:30" s="124" customFormat="1" x14ac:dyDescent="0.2">
      <c r="A77" s="262" t="s">
        <v>22</v>
      </c>
      <c r="B77" s="263">
        <f>B13/B31</f>
        <v>7.4868122788805794E-2</v>
      </c>
      <c r="C77" s="264">
        <f t="shared" ref="C77:AC77" si="34">C13/C31</f>
        <v>6.521961498332686E-2</v>
      </c>
      <c r="D77" s="265">
        <f t="shared" si="34"/>
        <v>6.7184954834888191E-2</v>
      </c>
      <c r="E77" s="266">
        <f t="shared" si="34"/>
        <v>6.2765552202068739E-2</v>
      </c>
      <c r="F77" s="263">
        <f t="shared" si="34"/>
        <v>8.6908737822640025E-2</v>
      </c>
      <c r="G77" s="264">
        <f t="shared" si="34"/>
        <v>3.8056178167771473E-2</v>
      </c>
      <c r="H77" s="265">
        <f t="shared" si="34"/>
        <v>7.6353349976696211E-2</v>
      </c>
      <c r="I77" s="266">
        <f t="shared" si="34"/>
        <v>5.7080255796058722E-2</v>
      </c>
      <c r="J77" s="263">
        <f t="shared" si="34"/>
        <v>5.7587221521647754E-2</v>
      </c>
      <c r="K77" s="264">
        <f t="shared" si="34"/>
        <v>0.13069507624861526</v>
      </c>
      <c r="L77" s="265">
        <f t="shared" si="34"/>
        <v>4.4437923322176928E-2</v>
      </c>
      <c r="M77" s="263">
        <f t="shared" si="34"/>
        <v>0.11608064516129032</v>
      </c>
      <c r="N77" s="267">
        <f t="shared" si="34"/>
        <v>5.9174401088488267E-2</v>
      </c>
      <c r="O77" s="268">
        <f t="shared" si="34"/>
        <v>8.4598110421007913E-2</v>
      </c>
      <c r="P77" s="263">
        <f t="shared" si="34"/>
        <v>6.5146709276350828E-2</v>
      </c>
      <c r="Q77" s="264">
        <f t="shared" si="34"/>
        <v>6.3963554257721184E-2</v>
      </c>
      <c r="R77" s="265">
        <f t="shared" si="34"/>
        <v>8.074873616614292E-2</v>
      </c>
      <c r="S77" s="266">
        <f t="shared" si="34"/>
        <v>6.2414613652835946E-2</v>
      </c>
      <c r="T77" s="263">
        <f t="shared" si="34"/>
        <v>4.7033327476131905E-2</v>
      </c>
      <c r="U77" s="264">
        <f t="shared" si="34"/>
        <v>8.3404459618051846E-2</v>
      </c>
      <c r="V77" s="265">
        <f t="shared" si="34"/>
        <v>4.5877803044134975E-2</v>
      </c>
      <c r="W77" s="266">
        <f t="shared" si="34"/>
        <v>8.7717912633906769E-2</v>
      </c>
      <c r="X77" s="263">
        <f t="shared" si="34"/>
        <v>5.5100521221146684E-2</v>
      </c>
      <c r="Y77" s="264">
        <f t="shared" si="34"/>
        <v>7.5094302854836245E-2</v>
      </c>
      <c r="Z77" s="265">
        <f t="shared" si="34"/>
        <v>6.9209431977080502E-2</v>
      </c>
      <c r="AA77" s="263">
        <f t="shared" si="34"/>
        <v>6.795975909977596E-2</v>
      </c>
      <c r="AB77" s="260">
        <f t="shared" si="34"/>
        <v>6.6730647476882191E-2</v>
      </c>
      <c r="AC77" s="261">
        <f t="shared" si="34"/>
        <v>7.1836867793740655E-2</v>
      </c>
      <c r="AD77" s="286"/>
    </row>
    <row r="78" spans="1:30" s="124" customFormat="1" x14ac:dyDescent="0.2">
      <c r="A78" s="253" t="s">
        <v>23</v>
      </c>
      <c r="B78" s="254">
        <f>B14/B31</f>
        <v>5.2051776370145963E-2</v>
      </c>
      <c r="C78" s="255">
        <f t="shared" ref="C78:AC78" si="35">C14/C31</f>
        <v>4.5293672388044437E-2</v>
      </c>
      <c r="D78" s="256">
        <f t="shared" si="35"/>
        <v>4.814156671109137E-2</v>
      </c>
      <c r="E78" s="257">
        <f t="shared" si="35"/>
        <v>5.7359275646848534E-2</v>
      </c>
      <c r="F78" s="254">
        <f t="shared" si="35"/>
        <v>5.9155560772095307E-2</v>
      </c>
      <c r="G78" s="255">
        <f t="shared" si="35"/>
        <v>3.6428775811912825E-2</v>
      </c>
      <c r="H78" s="256">
        <f t="shared" si="35"/>
        <v>5.7991813680475117E-2</v>
      </c>
      <c r="I78" s="257">
        <f t="shared" si="35"/>
        <v>5.1989549052937262E-2</v>
      </c>
      <c r="J78" s="254">
        <f t="shared" si="35"/>
        <v>5.4621456260800526E-2</v>
      </c>
      <c r="K78" s="255">
        <f t="shared" si="35"/>
        <v>8.372027246800387E-2</v>
      </c>
      <c r="L78" s="256">
        <f t="shared" si="35"/>
        <v>4.5040686515552875E-2</v>
      </c>
      <c r="M78" s="254">
        <f t="shared" si="35"/>
        <v>7.3758064516129027E-2</v>
      </c>
      <c r="N78" s="258">
        <f t="shared" si="35"/>
        <v>4.8532484571650714E-2</v>
      </c>
      <c r="O78" s="259">
        <f t="shared" si="35"/>
        <v>6.1987901839001394E-2</v>
      </c>
      <c r="P78" s="254">
        <f t="shared" si="35"/>
        <v>4.8253877401763214E-2</v>
      </c>
      <c r="Q78" s="255">
        <f t="shared" si="35"/>
        <v>4.6267263457717991E-2</v>
      </c>
      <c r="R78" s="256">
        <f t="shared" si="35"/>
        <v>6.4105817214165348E-2</v>
      </c>
      <c r="S78" s="257">
        <f t="shared" si="35"/>
        <v>5.4557466214266014E-2</v>
      </c>
      <c r="T78" s="254">
        <f t="shared" si="35"/>
        <v>5.4969835412639841E-2</v>
      </c>
      <c r="U78" s="255">
        <f t="shared" si="35"/>
        <v>5.5905259788754935E-2</v>
      </c>
      <c r="V78" s="256">
        <f t="shared" si="35"/>
        <v>4.4915099507029398E-2</v>
      </c>
      <c r="W78" s="257">
        <f t="shared" si="35"/>
        <v>5.9888279387690625E-2</v>
      </c>
      <c r="X78" s="254">
        <f t="shared" si="35"/>
        <v>4.4720953807785124E-2</v>
      </c>
      <c r="Y78" s="255">
        <f t="shared" si="35"/>
        <v>5.0526843255431983E-2</v>
      </c>
      <c r="Z78" s="256">
        <f t="shared" si="35"/>
        <v>5.9735551193116861E-2</v>
      </c>
      <c r="AA78" s="254">
        <f t="shared" si="35"/>
        <v>6.4079629960900567E-2</v>
      </c>
      <c r="AB78" s="260">
        <f t="shared" si="35"/>
        <v>5.3275728311174123E-2</v>
      </c>
      <c r="AC78" s="261">
        <f t="shared" si="35"/>
        <v>5.5872747140948274E-2</v>
      </c>
      <c r="AD78" s="286"/>
    </row>
    <row r="79" spans="1:30" s="124" customFormat="1" x14ac:dyDescent="0.2">
      <c r="A79" s="262" t="s">
        <v>24</v>
      </c>
      <c r="B79" s="263">
        <f>B15/B31</f>
        <v>4.5703309817878804E-2</v>
      </c>
      <c r="C79" s="264">
        <f t="shared" ref="C79:AC79" si="36">C15/C31</f>
        <v>4.9378422427255306E-2</v>
      </c>
      <c r="D79" s="265">
        <f t="shared" si="36"/>
        <v>4.6098030504960759E-2</v>
      </c>
      <c r="E79" s="266">
        <f t="shared" si="36"/>
        <v>5.8487414657016436E-2</v>
      </c>
      <c r="F79" s="263">
        <f t="shared" si="36"/>
        <v>4.9232279473745984E-2</v>
      </c>
      <c r="G79" s="264">
        <f t="shared" si="36"/>
        <v>3.6977204444656395E-2</v>
      </c>
      <c r="H79" s="265">
        <f t="shared" si="36"/>
        <v>5.4581616313572029E-2</v>
      </c>
      <c r="I79" s="266">
        <f t="shared" si="36"/>
        <v>5.0172371069483149E-2</v>
      </c>
      <c r="J79" s="263">
        <f t="shared" si="36"/>
        <v>5.669982719163047E-2</v>
      </c>
      <c r="K79" s="264">
        <f t="shared" si="36"/>
        <v>6.0857472835694253E-2</v>
      </c>
      <c r="L79" s="265">
        <f t="shared" si="36"/>
        <v>4.8530368161413637E-2</v>
      </c>
      <c r="M79" s="263">
        <f t="shared" si="36"/>
        <v>5.4532258064516129E-2</v>
      </c>
      <c r="N79" s="267">
        <f t="shared" si="36"/>
        <v>4.6499667946288285E-2</v>
      </c>
      <c r="O79" s="268">
        <f t="shared" si="36"/>
        <v>4.7619818325274635E-2</v>
      </c>
      <c r="P79" s="263">
        <f t="shared" si="36"/>
        <v>4.435063954274085E-2</v>
      </c>
      <c r="Q79" s="264">
        <f t="shared" si="36"/>
        <v>4.1631760772956113E-2</v>
      </c>
      <c r="R79" s="265">
        <f t="shared" si="36"/>
        <v>5.5537121256481824E-2</v>
      </c>
      <c r="S79" s="266">
        <f t="shared" si="36"/>
        <v>5.0298571602665661E-2</v>
      </c>
      <c r="T79" s="263">
        <f t="shared" si="36"/>
        <v>4.4163298775844899E-2</v>
      </c>
      <c r="U79" s="264">
        <f t="shared" si="36"/>
        <v>5.3238024111810521E-2</v>
      </c>
      <c r="V79" s="265">
        <f t="shared" si="36"/>
        <v>4.3537437548757614E-2</v>
      </c>
      <c r="W79" s="266">
        <f t="shared" si="36"/>
        <v>5.4618168241477354E-2</v>
      </c>
      <c r="X79" s="263">
        <f t="shared" si="36"/>
        <v>3.9894499816092367E-2</v>
      </c>
      <c r="Y79" s="264">
        <f t="shared" si="36"/>
        <v>4.3817769302506852E-2</v>
      </c>
      <c r="Z79" s="265">
        <f t="shared" si="36"/>
        <v>5.9243638152411057E-2</v>
      </c>
      <c r="AA79" s="263">
        <f t="shared" si="36"/>
        <v>6.3048904108422135E-2</v>
      </c>
      <c r="AB79" s="260">
        <f t="shared" si="36"/>
        <v>4.9598503696173635E-2</v>
      </c>
      <c r="AC79" s="261">
        <f t="shared" si="36"/>
        <v>5.0647415169320746E-2</v>
      </c>
      <c r="AD79" s="286"/>
    </row>
    <row r="80" spans="1:30" s="124" customFormat="1" x14ac:dyDescent="0.2">
      <c r="A80" s="253" t="s">
        <v>25</v>
      </c>
      <c r="B80" s="254">
        <f>B16/B31</f>
        <v>4.3401196251650669E-2</v>
      </c>
      <c r="C80" s="255">
        <f t="shared" ref="C80:AC80" si="37">C16/C31</f>
        <v>4.7209890686906293E-2</v>
      </c>
      <c r="D80" s="256">
        <f t="shared" si="37"/>
        <v>4.1685176958388866E-2</v>
      </c>
      <c r="E80" s="257">
        <f t="shared" si="37"/>
        <v>5.6538810912180971E-2</v>
      </c>
      <c r="F80" s="254">
        <f t="shared" si="37"/>
        <v>4.2472710976429538E-2</v>
      </c>
      <c r="G80" s="255">
        <f t="shared" si="37"/>
        <v>3.8133673518050457E-2</v>
      </c>
      <c r="H80" s="256">
        <f t="shared" si="37"/>
        <v>4.9560919784220801E-2</v>
      </c>
      <c r="I80" s="257">
        <f t="shared" si="37"/>
        <v>4.9959352597738524E-2</v>
      </c>
      <c r="J80" s="254">
        <f t="shared" si="37"/>
        <v>5.2543085329970575E-2</v>
      </c>
      <c r="K80" s="255">
        <f t="shared" si="37"/>
        <v>4.8766115916751125E-2</v>
      </c>
      <c r="L80" s="256">
        <f t="shared" si="37"/>
        <v>4.6785527338483256E-2</v>
      </c>
      <c r="M80" s="254">
        <f t="shared" si="37"/>
        <v>4.596774193548387E-2</v>
      </c>
      <c r="N80" s="258">
        <f t="shared" si="37"/>
        <v>4.3827040510552827E-2</v>
      </c>
      <c r="O80" s="259">
        <f t="shared" si="37"/>
        <v>4.5107123348641483E-2</v>
      </c>
      <c r="P80" s="254">
        <f t="shared" si="37"/>
        <v>3.9318563036098986E-2</v>
      </c>
      <c r="Q80" s="255">
        <f t="shared" si="37"/>
        <v>3.9246192265651805E-2</v>
      </c>
      <c r="R80" s="256">
        <f t="shared" si="37"/>
        <v>5.2212441200007807E-2</v>
      </c>
      <c r="S80" s="257">
        <f t="shared" si="37"/>
        <v>4.8816938085678184E-2</v>
      </c>
      <c r="T80" s="265">
        <f t="shared" si="37"/>
        <v>3.8306097346687752E-2</v>
      </c>
      <c r="U80" s="254">
        <f t="shared" si="37"/>
        <v>4.179558305771898E-2</v>
      </c>
      <c r="V80" s="256">
        <f t="shared" si="37"/>
        <v>4.5861204707288328E-2</v>
      </c>
      <c r="W80" s="257">
        <f t="shared" si="37"/>
        <v>5.0231195611591374E-2</v>
      </c>
      <c r="X80" s="254">
        <f t="shared" si="37"/>
        <v>3.7391561779508205E-2</v>
      </c>
      <c r="Y80" s="255">
        <f t="shared" si="37"/>
        <v>3.9266177637348104E-2</v>
      </c>
      <c r="Z80" s="256">
        <f t="shared" si="37"/>
        <v>5.6829620452651095E-2</v>
      </c>
      <c r="AA80" s="254">
        <f t="shared" si="37"/>
        <v>6.2205582956394334E-2</v>
      </c>
      <c r="AB80" s="260">
        <f t="shared" si="37"/>
        <v>4.6304718083161681E-2</v>
      </c>
      <c r="AC80" s="261">
        <f t="shared" si="37"/>
        <v>4.8080536448058535E-2</v>
      </c>
      <c r="AD80" s="286"/>
    </row>
    <row r="81" spans="1:30" s="124" customFormat="1" x14ac:dyDescent="0.2">
      <c r="A81" s="262" t="s">
        <v>26</v>
      </c>
      <c r="B81" s="263">
        <f>B17/B31</f>
        <v>3.717277856633406E-2</v>
      </c>
      <c r="C81" s="264">
        <f t="shared" ref="C81:AC81" si="38">C17/C31</f>
        <v>4.7018950785240349E-2</v>
      </c>
      <c r="D81" s="265">
        <f t="shared" si="38"/>
        <v>4.0693025322079079E-2</v>
      </c>
      <c r="E81" s="266">
        <f t="shared" si="38"/>
        <v>5.3286254285463124E-2</v>
      </c>
      <c r="F81" s="263">
        <f t="shared" si="38"/>
        <v>3.7745814616033033E-2</v>
      </c>
      <c r="G81" s="264">
        <f t="shared" si="38"/>
        <v>3.7150078687586435E-2</v>
      </c>
      <c r="H81" s="265">
        <f t="shared" si="38"/>
        <v>4.8822582059316208E-2</v>
      </c>
      <c r="I81" s="266">
        <f t="shared" si="38"/>
        <v>4.7724832302294948E-2</v>
      </c>
      <c r="J81" s="263">
        <f t="shared" si="38"/>
        <v>5.1375461211526786E-2</v>
      </c>
      <c r="K81" s="264">
        <f t="shared" si="38"/>
        <v>4.2590803026374711E-2</v>
      </c>
      <c r="L81" s="265">
        <f t="shared" si="38"/>
        <v>4.6111384293260158E-2</v>
      </c>
      <c r="M81" s="263">
        <f t="shared" si="38"/>
        <v>4.1596774193548389E-2</v>
      </c>
      <c r="N81" s="267">
        <f t="shared" si="38"/>
        <v>4.3503085669857625E-2</v>
      </c>
      <c r="O81" s="268">
        <f t="shared" si="38"/>
        <v>4.014647271844464E-2</v>
      </c>
      <c r="P81" s="263">
        <f t="shared" si="38"/>
        <v>4.3643127995993417E-2</v>
      </c>
      <c r="Q81" s="264">
        <f t="shared" si="38"/>
        <v>3.6493613218762218E-2</v>
      </c>
      <c r="R81" s="265">
        <f t="shared" si="38"/>
        <v>4.7736159636692498E-2</v>
      </c>
      <c r="S81" s="266">
        <f t="shared" si="38"/>
        <v>4.5898569037066496E-2</v>
      </c>
      <c r="T81" s="263">
        <f t="shared" si="38"/>
        <v>4.1556844139869972E-2</v>
      </c>
      <c r="U81" s="264">
        <f t="shared" si="38"/>
        <v>4.2969166755574523E-2</v>
      </c>
      <c r="V81" s="265">
        <f t="shared" si="38"/>
        <v>4.4740816970139589E-2</v>
      </c>
      <c r="W81" s="266">
        <f t="shared" si="38"/>
        <v>4.6030902668083518E-2</v>
      </c>
      <c r="X81" s="263">
        <f t="shared" si="38"/>
        <v>3.708654424099974E-2</v>
      </c>
      <c r="Y81" s="264">
        <f t="shared" si="38"/>
        <v>3.5146082429742632E-2</v>
      </c>
      <c r="Z81" s="265">
        <f t="shared" si="38"/>
        <v>5.6187400649507405E-2</v>
      </c>
      <c r="AA81" s="263">
        <f t="shared" si="38"/>
        <v>5.4922354825245115E-2</v>
      </c>
      <c r="AB81" s="260">
        <f t="shared" si="38"/>
        <v>4.4881869577236208E-2</v>
      </c>
      <c r="AC81" s="261">
        <f t="shared" si="38"/>
        <v>4.4559384127788905E-2</v>
      </c>
      <c r="AD81" s="286"/>
    </row>
    <row r="82" spans="1:30" s="124" customFormat="1" x14ac:dyDescent="0.2">
      <c r="A82" s="253" t="s">
        <v>27</v>
      </c>
      <c r="B82" s="254">
        <f>B18/B31</f>
        <v>3.4665875756484402E-2</v>
      </c>
      <c r="C82" s="255">
        <f t="shared" ref="C82:AC82" si="39">C18/C31</f>
        <v>5.2222063105637498E-2</v>
      </c>
      <c r="D82" s="256">
        <f t="shared" si="39"/>
        <v>4.6394195172515917E-2</v>
      </c>
      <c r="E82" s="257">
        <f t="shared" si="39"/>
        <v>5.1484162100389717E-2</v>
      </c>
      <c r="F82" s="254">
        <f t="shared" si="39"/>
        <v>3.5275664486390169E-2</v>
      </c>
      <c r="G82" s="255">
        <f t="shared" si="39"/>
        <v>4.5978587438599838E-2</v>
      </c>
      <c r="H82" s="256">
        <f t="shared" si="39"/>
        <v>4.610919092029183E-2</v>
      </c>
      <c r="I82" s="257">
        <f t="shared" si="39"/>
        <v>5.2832928308415968E-2</v>
      </c>
      <c r="J82" s="254">
        <f t="shared" si="39"/>
        <v>5.6326187473728459E-2</v>
      </c>
      <c r="K82" s="255">
        <f t="shared" si="39"/>
        <v>3.4364909138048884E-2</v>
      </c>
      <c r="L82" s="256">
        <f t="shared" si="39"/>
        <v>5.4795932934663644E-2</v>
      </c>
      <c r="M82" s="254">
        <f t="shared" si="39"/>
        <v>3.6846774193548384E-2</v>
      </c>
      <c r="N82" s="258">
        <f t="shared" si="39"/>
        <v>4.9176344817532434E-2</v>
      </c>
      <c r="O82" s="259">
        <f t="shared" si="39"/>
        <v>3.9353416010843835E-2</v>
      </c>
      <c r="P82" s="254">
        <f t="shared" si="39"/>
        <v>4.8826246293513946E-2</v>
      </c>
      <c r="Q82" s="255">
        <f t="shared" si="39"/>
        <v>4.0036062774759247E-2</v>
      </c>
      <c r="R82" s="256">
        <f t="shared" si="39"/>
        <v>5.0689984970624401E-2</v>
      </c>
      <c r="S82" s="257">
        <f t="shared" si="39"/>
        <v>4.7418686541508187E-2</v>
      </c>
      <c r="T82" s="254">
        <f t="shared" si="39"/>
        <v>5.0401218297897267E-2</v>
      </c>
      <c r="U82" s="255">
        <f t="shared" si="39"/>
        <v>3.4380667875813509E-2</v>
      </c>
      <c r="V82" s="256">
        <f t="shared" si="39"/>
        <v>5.2649924477567348E-2</v>
      </c>
      <c r="W82" s="257">
        <f t="shared" si="39"/>
        <v>4.6827881329159368E-2</v>
      </c>
      <c r="X82" s="254">
        <f t="shared" si="39"/>
        <v>4.0262315083117277E-2</v>
      </c>
      <c r="Y82" s="255">
        <f t="shared" si="39"/>
        <v>3.3726319891986691E-2</v>
      </c>
      <c r="Z82" s="256">
        <f t="shared" si="39"/>
        <v>5.7435402252779537E-2</v>
      </c>
      <c r="AA82" s="254">
        <f t="shared" si="39"/>
        <v>5.4879762847869974E-2</v>
      </c>
      <c r="AB82" s="260">
        <f t="shared" si="39"/>
        <v>4.7487917212844316E-2</v>
      </c>
      <c r="AC82" s="261">
        <f t="shared" si="39"/>
        <v>4.5966504940836712E-2</v>
      </c>
      <c r="AD82" s="286"/>
    </row>
    <row r="83" spans="1:30" s="124" customFormat="1" x14ac:dyDescent="0.2">
      <c r="A83" s="262" t="s">
        <v>28</v>
      </c>
      <c r="B83" s="263">
        <f>B19/B31</f>
        <v>3.7900133466093257E-2</v>
      </c>
      <c r="C83" s="264">
        <f t="shared" ref="C83:AC83" si="40">C19/C31</f>
        <v>6.620841090266838E-2</v>
      </c>
      <c r="D83" s="265">
        <f t="shared" si="40"/>
        <v>5.5812231600770028E-2</v>
      </c>
      <c r="E83" s="266">
        <f t="shared" si="40"/>
        <v>5.6201834324728223E-2</v>
      </c>
      <c r="F83" s="263">
        <f t="shared" si="40"/>
        <v>3.5136951952112166E-2</v>
      </c>
      <c r="G83" s="264">
        <f t="shared" si="40"/>
        <v>6.8273403595784252E-2</v>
      </c>
      <c r="H83" s="265">
        <f t="shared" si="40"/>
        <v>5.212664337826426E-2</v>
      </c>
      <c r="I83" s="266">
        <f t="shared" si="40"/>
        <v>6.8296330430775515E-2</v>
      </c>
      <c r="J83" s="263">
        <f t="shared" si="40"/>
        <v>7.3280089673532292E-2</v>
      </c>
      <c r="K83" s="264">
        <f t="shared" si="40"/>
        <v>3.0098757866452965E-2</v>
      </c>
      <c r="L83" s="265">
        <f t="shared" si="40"/>
        <v>7.2490205098107635E-2</v>
      </c>
      <c r="M83" s="263">
        <f t="shared" si="40"/>
        <v>3.1556451612903227E-2</v>
      </c>
      <c r="N83" s="267">
        <f t="shared" si="40"/>
        <v>6.5653497902392402E-2</v>
      </c>
      <c r="O83" s="268">
        <f t="shared" si="40"/>
        <v>4.3221590564243663E-2</v>
      </c>
      <c r="P83" s="263">
        <f t="shared" si="40"/>
        <v>5.8230585167696136E-2</v>
      </c>
      <c r="Q83" s="264">
        <f t="shared" si="40"/>
        <v>4.3961479850323525E-2</v>
      </c>
      <c r="R83" s="265">
        <f t="shared" si="40"/>
        <v>5.1457719308518599E-2</v>
      </c>
      <c r="S83" s="266">
        <f t="shared" si="40"/>
        <v>5.8662424876049488E-2</v>
      </c>
      <c r="T83" s="263">
        <f t="shared" si="40"/>
        <v>8.6569437122942655E-2</v>
      </c>
      <c r="U83" s="264">
        <f t="shared" si="40"/>
        <v>2.243145204310253E-2</v>
      </c>
      <c r="V83" s="265">
        <f t="shared" si="40"/>
        <v>7.6443640347237204E-2</v>
      </c>
      <c r="W83" s="266">
        <f t="shared" si="40"/>
        <v>4.9534736781642205E-2</v>
      </c>
      <c r="X83" s="263">
        <f t="shared" si="40"/>
        <v>6.1873704796849345E-2</v>
      </c>
      <c r="Y83" s="264">
        <f t="shared" si="40"/>
        <v>3.3865512297649038E-2</v>
      </c>
      <c r="Z83" s="265">
        <f t="shared" si="40"/>
        <v>6.1070093053550198E-2</v>
      </c>
      <c r="AA83" s="263">
        <f t="shared" si="40"/>
        <v>6.2840203419283938E-2</v>
      </c>
      <c r="AB83" s="260">
        <f t="shared" si="40"/>
        <v>5.7524210160241833E-2</v>
      </c>
      <c r="AC83" s="261">
        <f t="shared" si="40"/>
        <v>5.3695618549649306E-2</v>
      </c>
      <c r="AD83" s="286"/>
    </row>
    <row r="84" spans="1:30" s="124" customFormat="1" x14ac:dyDescent="0.2">
      <c r="A84" s="253" t="s">
        <v>29</v>
      </c>
      <c r="B84" s="254">
        <f>B20/B31</f>
        <v>4.9220035449724239E-2</v>
      </c>
      <c r="C84" s="255">
        <f t="shared" ref="C84:AC84" si="41">C20/C31</f>
        <v>0.10015479770599346</v>
      </c>
      <c r="D84" s="256">
        <f t="shared" si="41"/>
        <v>7.8972308603583591E-2</v>
      </c>
      <c r="E84" s="257">
        <f t="shared" si="41"/>
        <v>7.1058106484601632E-2</v>
      </c>
      <c r="F84" s="254">
        <f t="shared" si="41"/>
        <v>4.7226282824187199E-2</v>
      </c>
      <c r="G84" s="255">
        <f t="shared" si="41"/>
        <v>0.10709857408555487</v>
      </c>
      <c r="H84" s="256">
        <f t="shared" si="41"/>
        <v>5.9408499190135806E-2</v>
      </c>
      <c r="I84" s="257">
        <f t="shared" si="41"/>
        <v>9.6823416381555213E-2</v>
      </c>
      <c r="J84" s="254">
        <f t="shared" si="41"/>
        <v>0.10674419690813133</v>
      </c>
      <c r="K84" s="255">
        <f t="shared" si="41"/>
        <v>3.1654371037311148E-2</v>
      </c>
      <c r="L84" s="256">
        <f t="shared" si="41"/>
        <v>0.12080643370397982</v>
      </c>
      <c r="M84" s="254">
        <f t="shared" si="41"/>
        <v>3.2169354838709675E-2</v>
      </c>
      <c r="N84" s="258">
        <f t="shared" si="41"/>
        <v>8.703451738827607E-2</v>
      </c>
      <c r="O84" s="259">
        <f t="shared" si="41"/>
        <v>5.4041149932226022E-2</v>
      </c>
      <c r="P84" s="254">
        <f t="shared" si="41"/>
        <v>9.1602871383940285E-2</v>
      </c>
      <c r="Q84" s="255">
        <f t="shared" si="41"/>
        <v>6.5184263226341785E-2</v>
      </c>
      <c r="R84" s="256">
        <f t="shared" si="41"/>
        <v>6.9545019811449657E-2</v>
      </c>
      <c r="S84" s="257">
        <f t="shared" si="41"/>
        <v>8.2650777055846683E-2</v>
      </c>
      <c r="T84" s="254">
        <f t="shared" si="41"/>
        <v>0.15849587067299245</v>
      </c>
      <c r="U84" s="255">
        <f t="shared" si="41"/>
        <v>2.7285820975141362E-2</v>
      </c>
      <c r="V84" s="256">
        <f t="shared" si="41"/>
        <v>0.10318356100718708</v>
      </c>
      <c r="W84" s="257">
        <f t="shared" si="41"/>
        <v>6.2544874924610125E-2</v>
      </c>
      <c r="X84" s="254">
        <f t="shared" si="41"/>
        <v>9.9552341906718467E-2</v>
      </c>
      <c r="Y84" s="255">
        <f t="shared" si="41"/>
        <v>4.0031735868491014E-2</v>
      </c>
      <c r="Z84" s="256">
        <f t="shared" si="41"/>
        <v>7.6620010840305897E-2</v>
      </c>
      <c r="AA84" s="254">
        <f t="shared" si="41"/>
        <v>7.2823762916017137E-2</v>
      </c>
      <c r="AB84" s="260">
        <f t="shared" si="41"/>
        <v>7.9865105267381831E-2</v>
      </c>
      <c r="AC84" s="261">
        <f t="shared" si="41"/>
        <v>7.2157937026876562E-2</v>
      </c>
      <c r="AD84" s="286"/>
    </row>
    <row r="85" spans="1:30" s="124" customFormat="1" x14ac:dyDescent="0.2">
      <c r="A85" s="262" t="s">
        <v>30</v>
      </c>
      <c r="B85" s="263">
        <f>B21/B31</f>
        <v>5.9403004046352986E-2</v>
      </c>
      <c r="C85" s="264">
        <f t="shared" ref="C85:AC85" si="42">C21/C31</f>
        <v>0.12606807007494392</v>
      </c>
      <c r="D85" s="265">
        <f t="shared" si="42"/>
        <v>7.9075966237227902E-2</v>
      </c>
      <c r="E85" s="266">
        <f t="shared" si="42"/>
        <v>9.1232748263838023E-2</v>
      </c>
      <c r="F85" s="263">
        <f t="shared" si="42"/>
        <v>5.1846477235139084E-2</v>
      </c>
      <c r="G85" s="264">
        <f t="shared" si="42"/>
        <v>0.13998640850779723</v>
      </c>
      <c r="H85" s="265">
        <f t="shared" si="42"/>
        <v>7.3473832849568307E-2</v>
      </c>
      <c r="I85" s="266">
        <f t="shared" si="42"/>
        <v>0.11143039730118638</v>
      </c>
      <c r="J85" s="263">
        <f t="shared" si="42"/>
        <v>0.14695717154733548</v>
      </c>
      <c r="K85" s="264">
        <f t="shared" si="42"/>
        <v>3.4553468310274116E-2</v>
      </c>
      <c r="L85" s="265">
        <f t="shared" si="42"/>
        <v>0.1289675300985042</v>
      </c>
      <c r="M85" s="263">
        <f t="shared" si="42"/>
        <v>3.588709677419355E-2</v>
      </c>
      <c r="N85" s="267">
        <f t="shared" si="42"/>
        <v>0.10909989147512837</v>
      </c>
      <c r="O85" s="268">
        <f t="shared" si="42"/>
        <v>6.8732930061300046E-2</v>
      </c>
      <c r="P85" s="263">
        <f t="shared" si="42"/>
        <v>0.1029389552677812</v>
      </c>
      <c r="Q85" s="264">
        <f t="shared" si="42"/>
        <v>8.9191539609213555E-2</v>
      </c>
      <c r="R85" s="265">
        <f t="shared" si="42"/>
        <v>7.502325974794892E-2</v>
      </c>
      <c r="S85" s="266">
        <f t="shared" si="42"/>
        <v>9.9487521567067971E-2</v>
      </c>
      <c r="T85" s="263">
        <f t="shared" si="42"/>
        <v>0.15073507877935921</v>
      </c>
      <c r="U85" s="264">
        <f t="shared" si="42"/>
        <v>2.6725701482983037E-2</v>
      </c>
      <c r="V85" s="265">
        <f t="shared" si="42"/>
        <v>0.11300147725197936</v>
      </c>
      <c r="W85" s="266">
        <f t="shared" si="42"/>
        <v>7.2087078893707454E-2</v>
      </c>
      <c r="X85" s="263">
        <f t="shared" si="42"/>
        <v>0.12380123621814136</v>
      </c>
      <c r="Y85" s="264">
        <f t="shared" si="42"/>
        <v>5.2614729340367192E-2</v>
      </c>
      <c r="Z85" s="265">
        <f t="shared" si="42"/>
        <v>7.7394318404379853E-2</v>
      </c>
      <c r="AA85" s="263">
        <f t="shared" si="42"/>
        <v>8.7807620556591956E-2</v>
      </c>
      <c r="AB85" s="260">
        <f t="shared" si="42"/>
        <v>9.0800919361886168E-2</v>
      </c>
      <c r="AC85" s="261">
        <f t="shared" si="42"/>
        <v>8.8704449349513728E-2</v>
      </c>
      <c r="AD85" s="286"/>
    </row>
    <row r="86" spans="1:30" s="124" customFormat="1" x14ac:dyDescent="0.2">
      <c r="A86" s="253" t="s">
        <v>31</v>
      </c>
      <c r="B86" s="254">
        <f>B22/B31</f>
        <v>6.6478825498379343E-2</v>
      </c>
      <c r="C86" s="255">
        <f t="shared" ref="C86:AC86" si="43">C22/C31</f>
        <v>0.11263408413630381</v>
      </c>
      <c r="D86" s="256">
        <f t="shared" si="43"/>
        <v>4.6942099807492969E-2</v>
      </c>
      <c r="E86" s="257">
        <f t="shared" si="43"/>
        <v>8.8331819380549126E-2</v>
      </c>
      <c r="F86" s="254">
        <f t="shared" si="43"/>
        <v>3.8850179792784816E-2</v>
      </c>
      <c r="G86" s="255">
        <f t="shared" si="43"/>
        <v>0.1246065620678144</v>
      </c>
      <c r="H86" s="256">
        <f t="shared" si="43"/>
        <v>6.1955764341056652E-2</v>
      </c>
      <c r="I86" s="257">
        <f t="shared" si="43"/>
        <v>9.6453894542814542E-2</v>
      </c>
      <c r="J86" s="254">
        <f t="shared" si="43"/>
        <v>9.3900331605249632E-2</v>
      </c>
      <c r="K86" s="255">
        <f t="shared" si="43"/>
        <v>3.3752091828316871E-2</v>
      </c>
      <c r="L86" s="256">
        <f t="shared" si="43"/>
        <v>0.11413638310359596</v>
      </c>
      <c r="M86" s="254">
        <f t="shared" si="43"/>
        <v>3.203225806451613E-2</v>
      </c>
      <c r="N86" s="258">
        <f t="shared" si="43"/>
        <v>8.4519817937379532E-2</v>
      </c>
      <c r="O86" s="259">
        <f t="shared" si="43"/>
        <v>6.1559003823666268E-2</v>
      </c>
      <c r="P86" s="254">
        <f t="shared" si="43"/>
        <v>7.0496768500631996E-2</v>
      </c>
      <c r="Q86" s="255">
        <f t="shared" si="43"/>
        <v>8.2960338926254817E-2</v>
      </c>
      <c r="R86" s="256">
        <f t="shared" si="43"/>
        <v>6.1366697245915716E-2</v>
      </c>
      <c r="S86" s="257">
        <f t="shared" si="43"/>
        <v>8.8968564996247806E-2</v>
      </c>
      <c r="T86" s="254">
        <f t="shared" si="43"/>
        <v>7.8427927136414222E-2</v>
      </c>
      <c r="U86" s="255">
        <f t="shared" si="43"/>
        <v>2.4138482876346953E-2</v>
      </c>
      <c r="V86" s="256">
        <f t="shared" si="43"/>
        <v>0.12241273424402875</v>
      </c>
      <c r="W86" s="257">
        <f t="shared" si="43"/>
        <v>5.7863522789281717E-2</v>
      </c>
      <c r="X86" s="254">
        <f t="shared" si="43"/>
        <v>9.0240335878136527E-2</v>
      </c>
      <c r="Y86" s="255">
        <f t="shared" si="43"/>
        <v>5.4981000236627088E-2</v>
      </c>
      <c r="Z86" s="256">
        <f t="shared" si="43"/>
        <v>5.82188193176073E-2</v>
      </c>
      <c r="AA86" s="254">
        <f t="shared" si="43"/>
        <v>7.7087219851268818E-2</v>
      </c>
      <c r="AB86" s="260">
        <f t="shared" si="43"/>
        <v>7.3090273133410016E-2</v>
      </c>
      <c r="AC86" s="261">
        <f t="shared" si="43"/>
        <v>7.9031052141085079E-2</v>
      </c>
      <c r="AD86" s="286"/>
    </row>
    <row r="87" spans="1:30" s="124" customFormat="1" x14ac:dyDescent="0.2">
      <c r="A87" s="262" t="s">
        <v>32</v>
      </c>
      <c r="B87" s="263">
        <f>B23/B31</f>
        <v>5.4473938803324649E-2</v>
      </c>
      <c r="C87" s="264">
        <f t="shared" ref="C87:AC87" si="44">C23/C31</f>
        <v>8.1210831747850223E-2</v>
      </c>
      <c r="D87" s="265">
        <f t="shared" si="44"/>
        <v>2.5173996742188658E-2</v>
      </c>
      <c r="E87" s="266">
        <f t="shared" si="44"/>
        <v>7.9072288803586604E-2</v>
      </c>
      <c r="F87" s="263">
        <f t="shared" si="44"/>
        <v>3.0191316595354196E-2</v>
      </c>
      <c r="G87" s="264">
        <f t="shared" si="44"/>
        <v>0.10945920167866852</v>
      </c>
      <c r="H87" s="265">
        <f t="shared" si="44"/>
        <v>4.7475115711365326E-2</v>
      </c>
      <c r="I87" s="266">
        <f t="shared" si="44"/>
        <v>8.2664208984162726E-2</v>
      </c>
      <c r="J87" s="263">
        <f t="shared" si="44"/>
        <v>6.7185091775255709E-2</v>
      </c>
      <c r="K87" s="264">
        <f t="shared" si="44"/>
        <v>3.1324392485916987E-2</v>
      </c>
      <c r="L87" s="265">
        <f t="shared" si="44"/>
        <v>8.9875164570213981E-2</v>
      </c>
      <c r="M87" s="263">
        <f t="shared" si="44"/>
        <v>3.5854838709677421E-2</v>
      </c>
      <c r="N87" s="267">
        <f t="shared" si="44"/>
        <v>6.2527333689683662E-2</v>
      </c>
      <c r="O87" s="268">
        <f t="shared" si="44"/>
        <v>5.7642274777964353E-2</v>
      </c>
      <c r="P87" s="263">
        <f t="shared" si="44"/>
        <v>4.9263472530267978E-2</v>
      </c>
      <c r="Q87" s="264">
        <f t="shared" si="44"/>
        <v>6.6420929174944354E-2</v>
      </c>
      <c r="R87" s="265">
        <f t="shared" si="44"/>
        <v>4.6974931522000794E-2</v>
      </c>
      <c r="S87" s="266">
        <f t="shared" si="44"/>
        <v>6.8539981655965976E-2</v>
      </c>
      <c r="T87" s="263">
        <f t="shared" si="44"/>
        <v>3.8950389503895039E-2</v>
      </c>
      <c r="U87" s="264">
        <f t="shared" si="44"/>
        <v>2.9232903019310787E-2</v>
      </c>
      <c r="V87" s="265">
        <f t="shared" si="44"/>
        <v>8.6469035802612573E-2</v>
      </c>
      <c r="W87" s="266">
        <f t="shared" si="44"/>
        <v>4.1679829977885635E-2</v>
      </c>
      <c r="X87" s="263">
        <f t="shared" si="44"/>
        <v>4.1177367698642671E-2</v>
      </c>
      <c r="Y87" s="264">
        <f t="shared" si="44"/>
        <v>5.7277674930055818E-2</v>
      </c>
      <c r="Z87" s="265">
        <f t="shared" si="44"/>
        <v>4.3885019881485396E-2</v>
      </c>
      <c r="AA87" s="263">
        <f t="shared" si="44"/>
        <v>5.3014234238838776E-2</v>
      </c>
      <c r="AB87" s="260">
        <f t="shared" si="44"/>
        <v>5.2612512595525358E-2</v>
      </c>
      <c r="AC87" s="261">
        <f t="shared" si="44"/>
        <v>6.5430001044172986E-2</v>
      </c>
      <c r="AD87" s="286"/>
    </row>
    <row r="88" spans="1:30" s="124" customFormat="1" x14ac:dyDescent="0.2">
      <c r="A88" s="253" t="s">
        <v>33</v>
      </c>
      <c r="B88" s="254">
        <f>B24/B31</f>
        <v>1.6199535340267922E-2</v>
      </c>
      <c r="C88" s="255">
        <f t="shared" ref="C88:AC88" si="45">C24/C31</f>
        <v>2.7918141336442926E-2</v>
      </c>
      <c r="D88" s="256">
        <f t="shared" si="45"/>
        <v>1.5889234414334371E-2</v>
      </c>
      <c r="E88" s="257">
        <f t="shared" si="45"/>
        <v>3.3389984469774668E-2</v>
      </c>
      <c r="F88" s="254">
        <f t="shared" si="45"/>
        <v>2.2956924423009208E-2</v>
      </c>
      <c r="G88" s="255">
        <f t="shared" si="45"/>
        <v>3.2810339071963374E-2</v>
      </c>
      <c r="H88" s="256">
        <f t="shared" si="45"/>
        <v>2.1831723603272683E-2</v>
      </c>
      <c r="I88" s="257">
        <f t="shared" si="45"/>
        <v>2.8022797323792425E-2</v>
      </c>
      <c r="J88" s="254">
        <f t="shared" si="45"/>
        <v>1.8144878800616507E-2</v>
      </c>
      <c r="K88" s="255">
        <f t="shared" si="45"/>
        <v>8.7680015084733772E-3</v>
      </c>
      <c r="L88" s="256">
        <f t="shared" si="45"/>
        <v>2.2397411290706343E-2</v>
      </c>
      <c r="M88" s="254">
        <f t="shared" si="45"/>
        <v>2.7959677419354838E-2</v>
      </c>
      <c r="N88" s="258">
        <f t="shared" si="45"/>
        <v>1.7995691400618755E-2</v>
      </c>
      <c r="O88" s="259">
        <f t="shared" si="45"/>
        <v>3.1171984057941693E-2</v>
      </c>
      <c r="P88" s="254">
        <f t="shared" si="45"/>
        <v>2.2552924248567089E-2</v>
      </c>
      <c r="Q88" s="255">
        <f t="shared" si="45"/>
        <v>3.0876756265109266E-2</v>
      </c>
      <c r="R88" s="256">
        <f t="shared" si="45"/>
        <v>2.2849855887156066E-2</v>
      </c>
      <c r="S88" s="257">
        <f t="shared" si="45"/>
        <v>2.4328294068976134E-2</v>
      </c>
      <c r="T88" s="254">
        <f t="shared" si="45"/>
        <v>1.4262285479997657E-2</v>
      </c>
      <c r="U88" s="255">
        <f t="shared" si="45"/>
        <v>3.1633415128560757E-2</v>
      </c>
      <c r="V88" s="256">
        <f t="shared" si="45"/>
        <v>2.1710624595415541E-2</v>
      </c>
      <c r="W88" s="257">
        <f t="shared" si="45"/>
        <v>2.471351848128895E-2</v>
      </c>
      <c r="X88" s="254">
        <f t="shared" si="45"/>
        <v>1.6758022409817976E-2</v>
      </c>
      <c r="Y88" s="255">
        <f t="shared" si="45"/>
        <v>4.419358879779519E-2</v>
      </c>
      <c r="Z88" s="256">
        <f t="shared" si="45"/>
        <v>2.4946367814311938E-2</v>
      </c>
      <c r="AA88" s="254">
        <f t="shared" si="45"/>
        <v>1.989471263192865E-2</v>
      </c>
      <c r="AB88" s="260">
        <f t="shared" si="45"/>
        <v>2.0756422603283309E-2</v>
      </c>
      <c r="AC88" s="261">
        <f t="shared" si="45"/>
        <v>2.7920738894773606E-2</v>
      </c>
      <c r="AD88" s="286"/>
    </row>
    <row r="89" spans="1:30" s="124" customFormat="1" x14ac:dyDescent="0.2">
      <c r="A89" s="262" t="s">
        <v>34</v>
      </c>
      <c r="B89" s="263">
        <f>B25/B31</f>
        <v>1.9560903614883234E-3</v>
      </c>
      <c r="C89" s="264">
        <f t="shared" ref="C89:AC89" si="46">C25/C31</f>
        <v>8.5377413173489351E-3</v>
      </c>
      <c r="D89" s="265">
        <f t="shared" si="46"/>
        <v>7.7595142899452097E-3</v>
      </c>
      <c r="E89" s="266">
        <f t="shared" si="46"/>
        <v>1.5984411170041315E-2</v>
      </c>
      <c r="F89" s="263">
        <f t="shared" si="46"/>
        <v>5.5858470534256664E-3</v>
      </c>
      <c r="G89" s="264">
        <f t="shared" si="46"/>
        <v>1.0438027564499975E-2</v>
      </c>
      <c r="H89" s="265">
        <f t="shared" si="46"/>
        <v>6.5758203624315305E-3</v>
      </c>
      <c r="I89" s="266">
        <f t="shared" si="46"/>
        <v>9.0989318645202516E-3</v>
      </c>
      <c r="J89" s="263">
        <f t="shared" si="46"/>
        <v>4.7872588856195412E-3</v>
      </c>
      <c r="K89" s="264">
        <f t="shared" si="46"/>
        <v>4.4311405472929975E-3</v>
      </c>
      <c r="L89" s="265">
        <f t="shared" si="46"/>
        <v>7.3124692670082326E-3</v>
      </c>
      <c r="M89" s="263">
        <f t="shared" si="46"/>
        <v>1.0846774193548387E-2</v>
      </c>
      <c r="N89" s="267">
        <f t="shared" si="46"/>
        <v>6.5357889110258032E-3</v>
      </c>
      <c r="O89" s="268">
        <f t="shared" si="46"/>
        <v>1.1592385037123955E-2</v>
      </c>
      <c r="P89" s="263">
        <f t="shared" si="46"/>
        <v>9.5792293688838018E-3</v>
      </c>
      <c r="Q89" s="264">
        <f t="shared" si="46"/>
        <v>1.2135283276287131E-2</v>
      </c>
      <c r="R89" s="265">
        <f t="shared" si="46"/>
        <v>7.9245798606366984E-3</v>
      </c>
      <c r="S89" s="266">
        <f t="shared" si="46"/>
        <v>6.7731817919427359E-3</v>
      </c>
      <c r="T89" s="263">
        <f t="shared" si="46"/>
        <v>1.2095120951209511E-2</v>
      </c>
      <c r="U89" s="264">
        <f t="shared" si="46"/>
        <v>1.6990291262135922E-2</v>
      </c>
      <c r="V89" s="265">
        <f t="shared" si="46"/>
        <v>7.2534732019851611E-3</v>
      </c>
      <c r="W89" s="266">
        <f t="shared" si="46"/>
        <v>1.3225537781096528E-2</v>
      </c>
      <c r="X89" s="263">
        <f t="shared" si="46"/>
        <v>6.225946227202182E-3</v>
      </c>
      <c r="Y89" s="264">
        <f t="shared" si="46"/>
        <v>2.2382138830505407E-2</v>
      </c>
      <c r="Z89" s="265">
        <f t="shared" si="46"/>
        <v>1.1081707667011309E-2</v>
      </c>
      <c r="AA89" s="263">
        <f t="shared" si="46"/>
        <v>7.9859957578390529E-3</v>
      </c>
      <c r="AB89" s="260">
        <f t="shared" si="46"/>
        <v>7.1621724048759172E-3</v>
      </c>
      <c r="AC89" s="261">
        <f t="shared" si="46"/>
        <v>1.0678483503462802E-2</v>
      </c>
      <c r="AD89" s="286"/>
    </row>
    <row r="90" spans="1:30" s="124" customFormat="1" x14ac:dyDescent="0.2">
      <c r="A90" s="253" t="s">
        <v>35</v>
      </c>
      <c r="B90" s="254">
        <f>B26/B31</f>
        <v>0</v>
      </c>
      <c r="C90" s="255">
        <f t="shared" ref="C90:AC90" si="47">C26/C31</f>
        <v>3.627858131653062E-3</v>
      </c>
      <c r="D90" s="256">
        <f t="shared" si="47"/>
        <v>8.8849400266548207E-5</v>
      </c>
      <c r="E90" s="257">
        <f t="shared" si="47"/>
        <v>6.0362762621970871E-3</v>
      </c>
      <c r="F90" s="254">
        <f t="shared" si="47"/>
        <v>4.2680779777846539E-5</v>
      </c>
      <c r="G90" s="255">
        <f t="shared" si="47"/>
        <v>3.0998140111593306E-3</v>
      </c>
      <c r="H90" s="256">
        <f t="shared" si="47"/>
        <v>5.3529485055582983E-4</v>
      </c>
      <c r="I90" s="257">
        <f t="shared" si="47"/>
        <v>2.4997065561868826E-3</v>
      </c>
      <c r="J90" s="254">
        <f t="shared" si="47"/>
        <v>1.4712063892391761E-3</v>
      </c>
      <c r="K90" s="255">
        <f t="shared" si="47"/>
        <v>8.2494637848539842E-4</v>
      </c>
      <c r="L90" s="256">
        <f t="shared" si="47"/>
        <v>2.0779467982170899E-3</v>
      </c>
      <c r="M90" s="254">
        <f t="shared" si="47"/>
        <v>6.4516129032258064E-4</v>
      </c>
      <c r="N90" s="258">
        <f t="shared" si="47"/>
        <v>8.6657919885967897E-4</v>
      </c>
      <c r="O90" s="259">
        <f t="shared" si="47"/>
        <v>7.202249691476663E-4</v>
      </c>
      <c r="P90" s="254">
        <f t="shared" si="47"/>
        <v>1.1208890796785196E-3</v>
      </c>
      <c r="Q90" s="255">
        <f t="shared" si="47"/>
        <v>6.3030070928776023E-4</v>
      </c>
      <c r="R90" s="256">
        <f t="shared" si="47"/>
        <v>5.2049785619945473E-4</v>
      </c>
      <c r="S90" s="257">
        <f t="shared" si="47"/>
        <v>3.5918388290605415E-4</v>
      </c>
      <c r="T90" s="254">
        <f t="shared" si="47"/>
        <v>1.5228723715808587E-3</v>
      </c>
      <c r="U90" s="255">
        <f t="shared" si="47"/>
        <v>1.0402219140083217E-3</v>
      </c>
      <c r="V90" s="256">
        <f t="shared" si="47"/>
        <v>8.3821601075572229E-4</v>
      </c>
      <c r="W90" s="257">
        <f t="shared" si="47"/>
        <v>5.8157902294724147E-4</v>
      </c>
      <c r="X90" s="254">
        <f t="shared" si="47"/>
        <v>4.3958409961513962E-4</v>
      </c>
      <c r="Y90" s="255">
        <f t="shared" si="47"/>
        <v>1.5867934245507565E-3</v>
      </c>
      <c r="Z90" s="256">
        <f t="shared" si="47"/>
        <v>4.1903703467531463E-4</v>
      </c>
      <c r="AA90" s="254">
        <f t="shared" si="47"/>
        <v>3.6203180768870375E-4</v>
      </c>
      <c r="AB90" s="260">
        <f t="shared" si="47"/>
        <v>6.5987177086398617E-4</v>
      </c>
      <c r="AC90" s="261">
        <f t="shared" si="47"/>
        <v>1.5556502322028533E-3</v>
      </c>
      <c r="AD90" s="286"/>
    </row>
    <row r="91" spans="1:30" s="124" customFormat="1" x14ac:dyDescent="0.2">
      <c r="A91" s="262" t="s">
        <v>36</v>
      </c>
      <c r="B91" s="263">
        <f>B27/B31</f>
        <v>7.0616980559145253E-6</v>
      </c>
      <c r="C91" s="264">
        <f t="shared" ref="C91:AC91" si="48">C27/C31</f>
        <v>8.8650668630619947E-5</v>
      </c>
      <c r="D91" s="265">
        <f t="shared" si="48"/>
        <v>2.9616466755516066E-5</v>
      </c>
      <c r="E91" s="266">
        <f t="shared" si="48"/>
        <v>1.7581387171447828E-4</v>
      </c>
      <c r="F91" s="263">
        <f t="shared" si="48"/>
        <v>0</v>
      </c>
      <c r="G91" s="264">
        <f t="shared" si="48"/>
        <v>1.1922361581382041E-5</v>
      </c>
      <c r="H91" s="265">
        <f t="shared" si="48"/>
        <v>0</v>
      </c>
      <c r="I91" s="266">
        <f t="shared" si="48"/>
        <v>1.3041947249670691E-5</v>
      </c>
      <c r="J91" s="263">
        <f t="shared" si="48"/>
        <v>0</v>
      </c>
      <c r="K91" s="264">
        <f t="shared" si="48"/>
        <v>0</v>
      </c>
      <c r="L91" s="265">
        <f t="shared" si="48"/>
        <v>0</v>
      </c>
      <c r="M91" s="263">
        <f t="shared" si="48"/>
        <v>0</v>
      </c>
      <c r="N91" s="267">
        <f t="shared" si="48"/>
        <v>0</v>
      </c>
      <c r="O91" s="268">
        <f t="shared" si="48"/>
        <v>0</v>
      </c>
      <c r="P91" s="263">
        <f t="shared" si="48"/>
        <v>0</v>
      </c>
      <c r="Q91" s="264">
        <f t="shared" si="48"/>
        <v>0</v>
      </c>
      <c r="R91" s="265">
        <f t="shared" si="48"/>
        <v>0</v>
      </c>
      <c r="S91" s="266">
        <f t="shared" si="48"/>
        <v>0</v>
      </c>
      <c r="T91" s="263">
        <f t="shared" si="48"/>
        <v>0</v>
      </c>
      <c r="U91" s="264">
        <f t="shared" si="48"/>
        <v>0</v>
      </c>
      <c r="V91" s="265">
        <f t="shared" si="48"/>
        <v>0</v>
      </c>
      <c r="W91" s="266">
        <f t="shared" si="48"/>
        <v>0</v>
      </c>
      <c r="X91" s="263">
        <f t="shared" si="48"/>
        <v>0</v>
      </c>
      <c r="Y91" s="264">
        <f t="shared" si="48"/>
        <v>0</v>
      </c>
      <c r="Z91" s="265">
        <f t="shared" si="48"/>
        <v>0</v>
      </c>
      <c r="AA91" s="263">
        <f t="shared" si="48"/>
        <v>0</v>
      </c>
      <c r="AB91" s="260">
        <f t="shared" si="48"/>
        <v>1.6719723923918568E-6</v>
      </c>
      <c r="AC91" s="261">
        <f t="shared" si="48"/>
        <v>1.6751438250569131E-5</v>
      </c>
      <c r="AD91" s="286"/>
    </row>
    <row r="92" spans="1:30" s="124" customFormat="1" x14ac:dyDescent="0.2">
      <c r="A92" s="253" t="s">
        <v>37</v>
      </c>
      <c r="B92" s="254">
        <f>B28/B31</f>
        <v>0</v>
      </c>
      <c r="C92" s="255">
        <f t="shared" ref="C92:AC92" si="49">C28/C31</f>
        <v>0</v>
      </c>
      <c r="D92" s="256">
        <f t="shared" si="49"/>
        <v>0</v>
      </c>
      <c r="E92" s="257">
        <f t="shared" si="49"/>
        <v>0</v>
      </c>
      <c r="F92" s="254">
        <f t="shared" si="49"/>
        <v>0</v>
      </c>
      <c r="G92" s="255">
        <f t="shared" si="49"/>
        <v>0</v>
      </c>
      <c r="H92" s="256">
        <f t="shared" si="49"/>
        <v>0</v>
      </c>
      <c r="I92" s="257">
        <f t="shared" si="49"/>
        <v>0</v>
      </c>
      <c r="J92" s="254">
        <f t="shared" si="49"/>
        <v>0</v>
      </c>
      <c r="K92" s="255">
        <f t="shared" si="49"/>
        <v>0</v>
      </c>
      <c r="L92" s="256">
        <f t="shared" si="49"/>
        <v>0</v>
      </c>
      <c r="M92" s="254">
        <f t="shared" si="49"/>
        <v>0</v>
      </c>
      <c r="N92" s="258">
        <f t="shared" si="49"/>
        <v>0</v>
      </c>
      <c r="O92" s="259">
        <f t="shared" si="49"/>
        <v>0</v>
      </c>
      <c r="P92" s="254">
        <f t="shared" si="49"/>
        <v>0</v>
      </c>
      <c r="Q92" s="255">
        <f t="shared" si="49"/>
        <v>0</v>
      </c>
      <c r="R92" s="256">
        <f t="shared" si="49"/>
        <v>0</v>
      </c>
      <c r="S92" s="257">
        <f t="shared" si="49"/>
        <v>0</v>
      </c>
      <c r="T92" s="254">
        <f t="shared" si="49"/>
        <v>0</v>
      </c>
      <c r="U92" s="255">
        <f t="shared" si="49"/>
        <v>0</v>
      </c>
      <c r="V92" s="256">
        <f t="shared" si="49"/>
        <v>0</v>
      </c>
      <c r="W92" s="257">
        <f t="shared" si="49"/>
        <v>0</v>
      </c>
      <c r="X92" s="254">
        <f t="shared" si="49"/>
        <v>0</v>
      </c>
      <c r="Y92" s="255">
        <f t="shared" si="49"/>
        <v>0</v>
      </c>
      <c r="Z92" s="256">
        <f t="shared" si="49"/>
        <v>0</v>
      </c>
      <c r="AA92" s="254">
        <f t="shared" si="49"/>
        <v>0</v>
      </c>
      <c r="AB92" s="260">
        <f t="shared" si="49"/>
        <v>0</v>
      </c>
      <c r="AC92" s="261">
        <f t="shared" si="49"/>
        <v>0</v>
      </c>
      <c r="AD92" s="286"/>
    </row>
    <row r="93" spans="1:30" s="124" customFormat="1" x14ac:dyDescent="0.2">
      <c r="A93" s="262" t="s">
        <v>38</v>
      </c>
      <c r="B93" s="263">
        <f>B29/B31</f>
        <v>0</v>
      </c>
      <c r="C93" s="264">
        <f t="shared" ref="C93:AC93" si="50">C29/C31</f>
        <v>0</v>
      </c>
      <c r="D93" s="265">
        <f t="shared" si="50"/>
        <v>0</v>
      </c>
      <c r="E93" s="266">
        <f t="shared" si="50"/>
        <v>0</v>
      </c>
      <c r="F93" s="263">
        <f t="shared" si="50"/>
        <v>0</v>
      </c>
      <c r="G93" s="264">
        <f t="shared" si="50"/>
        <v>0</v>
      </c>
      <c r="H93" s="265">
        <f t="shared" si="50"/>
        <v>0</v>
      </c>
      <c r="I93" s="266">
        <f t="shared" si="50"/>
        <v>0</v>
      </c>
      <c r="J93" s="263">
        <f t="shared" si="50"/>
        <v>0</v>
      </c>
      <c r="K93" s="264">
        <f t="shared" si="50"/>
        <v>0</v>
      </c>
      <c r="L93" s="265">
        <f t="shared" si="50"/>
        <v>0</v>
      </c>
      <c r="M93" s="263">
        <f t="shared" si="50"/>
        <v>0</v>
      </c>
      <c r="N93" s="267">
        <f t="shared" si="50"/>
        <v>0</v>
      </c>
      <c r="O93" s="268">
        <f t="shared" si="50"/>
        <v>0</v>
      </c>
      <c r="P93" s="263">
        <f t="shared" si="50"/>
        <v>0</v>
      </c>
      <c r="Q93" s="264">
        <f t="shared" si="50"/>
        <v>0</v>
      </c>
      <c r="R93" s="265">
        <f t="shared" si="50"/>
        <v>0</v>
      </c>
      <c r="S93" s="266">
        <f t="shared" si="50"/>
        <v>0</v>
      </c>
      <c r="T93" s="263">
        <f t="shared" si="50"/>
        <v>0</v>
      </c>
      <c r="U93" s="264">
        <f t="shared" si="50"/>
        <v>0</v>
      </c>
      <c r="V93" s="265">
        <f t="shared" si="50"/>
        <v>0</v>
      </c>
      <c r="W93" s="266">
        <f t="shared" si="50"/>
        <v>0</v>
      </c>
      <c r="X93" s="263">
        <f t="shared" si="50"/>
        <v>0</v>
      </c>
      <c r="Y93" s="264">
        <f t="shared" si="50"/>
        <v>0</v>
      </c>
      <c r="Z93" s="265">
        <f t="shared" si="50"/>
        <v>0</v>
      </c>
      <c r="AA93" s="263">
        <f t="shared" si="50"/>
        <v>0</v>
      </c>
      <c r="AB93" s="260">
        <f t="shared" si="50"/>
        <v>0</v>
      </c>
      <c r="AC93" s="261">
        <f t="shared" si="50"/>
        <v>0</v>
      </c>
      <c r="AD93" s="286"/>
    </row>
    <row r="94" spans="1:30" s="124" customFormat="1" ht="13.5" thickBot="1" x14ac:dyDescent="0.25">
      <c r="A94" s="253" t="s">
        <v>39</v>
      </c>
      <c r="B94" s="254">
        <f>B30/B31</f>
        <v>0</v>
      </c>
      <c r="C94" s="255">
        <f t="shared" ref="C94:AC94" si="51">C30/C31</f>
        <v>0</v>
      </c>
      <c r="D94" s="256">
        <f t="shared" si="51"/>
        <v>0</v>
      </c>
      <c r="E94" s="257">
        <f t="shared" si="51"/>
        <v>0</v>
      </c>
      <c r="F94" s="254">
        <f t="shared" si="51"/>
        <v>0</v>
      </c>
      <c r="G94" s="255">
        <f t="shared" si="51"/>
        <v>0</v>
      </c>
      <c r="H94" s="256">
        <f t="shared" si="51"/>
        <v>0</v>
      </c>
      <c r="I94" s="257">
        <f t="shared" si="51"/>
        <v>0</v>
      </c>
      <c r="J94" s="254">
        <f t="shared" si="51"/>
        <v>0</v>
      </c>
      <c r="K94" s="255">
        <f t="shared" si="51"/>
        <v>0</v>
      </c>
      <c r="L94" s="256">
        <f t="shared" si="51"/>
        <v>0</v>
      </c>
      <c r="M94" s="254">
        <f t="shared" si="51"/>
        <v>0</v>
      </c>
      <c r="N94" s="258">
        <f t="shared" si="51"/>
        <v>0</v>
      </c>
      <c r="O94" s="259">
        <f t="shared" si="51"/>
        <v>0</v>
      </c>
      <c r="P94" s="254">
        <f t="shared" si="51"/>
        <v>0</v>
      </c>
      <c r="Q94" s="255">
        <f t="shared" si="51"/>
        <v>0</v>
      </c>
      <c r="R94" s="256">
        <f t="shared" si="51"/>
        <v>0</v>
      </c>
      <c r="S94" s="257">
        <f t="shared" si="51"/>
        <v>0</v>
      </c>
      <c r="T94" s="254">
        <f t="shared" si="51"/>
        <v>0</v>
      </c>
      <c r="U94" s="255">
        <f t="shared" si="51"/>
        <v>0</v>
      </c>
      <c r="V94" s="256">
        <f t="shared" si="51"/>
        <v>0</v>
      </c>
      <c r="W94" s="257">
        <f t="shared" si="51"/>
        <v>0</v>
      </c>
      <c r="X94" s="254">
        <f t="shared" si="51"/>
        <v>0</v>
      </c>
      <c r="Y94" s="255">
        <f t="shared" si="51"/>
        <v>0</v>
      </c>
      <c r="Z94" s="256">
        <f t="shared" si="51"/>
        <v>0</v>
      </c>
      <c r="AA94" s="254">
        <f t="shared" si="51"/>
        <v>0</v>
      </c>
      <c r="AB94" s="260">
        <f t="shared" si="51"/>
        <v>0</v>
      </c>
      <c r="AC94" s="261">
        <f t="shared" si="51"/>
        <v>0</v>
      </c>
      <c r="AD94" s="286"/>
    </row>
    <row r="95" spans="1:30" s="124" customFormat="1" ht="14.25" thickTop="1" thickBot="1" x14ac:dyDescent="0.25">
      <c r="A95" s="270" t="s">
        <v>13</v>
      </c>
      <c r="B95" s="288">
        <f>SUM(B71:B94)</f>
        <v>1</v>
      </c>
      <c r="C95" s="289">
        <f t="shared" ref="C95:AC95" si="52">SUM(C71:C94)</f>
        <v>1.0000000000000002</v>
      </c>
      <c r="D95" s="288">
        <f t="shared" si="52"/>
        <v>0.99999999999999989</v>
      </c>
      <c r="E95" s="289">
        <f t="shared" si="52"/>
        <v>1.0000000000000002</v>
      </c>
      <c r="F95" s="288">
        <f t="shared" si="52"/>
        <v>1</v>
      </c>
      <c r="G95" s="289">
        <f t="shared" si="52"/>
        <v>1</v>
      </c>
      <c r="H95" s="288">
        <f t="shared" si="52"/>
        <v>1.0000000000000002</v>
      </c>
      <c r="I95" s="289">
        <f t="shared" si="52"/>
        <v>1.0000000000000002</v>
      </c>
      <c r="J95" s="288">
        <f t="shared" si="52"/>
        <v>1.0000000000000002</v>
      </c>
      <c r="K95" s="288">
        <f t="shared" si="52"/>
        <v>1</v>
      </c>
      <c r="L95" s="288">
        <f t="shared" si="52"/>
        <v>1</v>
      </c>
      <c r="M95" s="289">
        <f t="shared" si="52"/>
        <v>0.99999999999999989</v>
      </c>
      <c r="N95" s="288">
        <f t="shared" si="52"/>
        <v>0.99999999999999989</v>
      </c>
      <c r="O95" s="289">
        <f t="shared" si="52"/>
        <v>1</v>
      </c>
      <c r="P95" s="288">
        <f t="shared" si="52"/>
        <v>1.0000000000000002</v>
      </c>
      <c r="Q95" s="289">
        <f t="shared" si="52"/>
        <v>0.99999999999999989</v>
      </c>
      <c r="R95" s="288">
        <f t="shared" si="52"/>
        <v>1</v>
      </c>
      <c r="S95" s="289">
        <f t="shared" si="52"/>
        <v>0.99999999999999989</v>
      </c>
      <c r="T95" s="288">
        <f t="shared" si="52"/>
        <v>1</v>
      </c>
      <c r="U95" s="289">
        <f t="shared" si="52"/>
        <v>1</v>
      </c>
      <c r="V95" s="288">
        <f t="shared" si="52"/>
        <v>0.99999999999999989</v>
      </c>
      <c r="W95" s="289">
        <f t="shared" si="52"/>
        <v>1.0000000000000002</v>
      </c>
      <c r="X95" s="288">
        <f t="shared" si="52"/>
        <v>0.99999999999999989</v>
      </c>
      <c r="Y95" s="289">
        <f t="shared" si="52"/>
        <v>1</v>
      </c>
      <c r="Z95" s="288">
        <f t="shared" si="52"/>
        <v>1</v>
      </c>
      <c r="AA95" s="288">
        <f t="shared" si="52"/>
        <v>1</v>
      </c>
      <c r="AB95" s="288">
        <f t="shared" si="52"/>
        <v>0.99999999999999989</v>
      </c>
      <c r="AC95" s="290">
        <f t="shared" si="52"/>
        <v>1</v>
      </c>
      <c r="AD95" s="291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92" customWidth="1"/>
    <col min="2" max="27" width="7.7109375" customWidth="1"/>
    <col min="28" max="28" width="10.140625" style="92" bestFit="1" customWidth="1"/>
    <col min="29" max="29" width="10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298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292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299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93" t="s">
        <v>16</v>
      </c>
      <c r="B7" s="35">
        <f>SUM(Daily!B288,Daily!B505,Daily!B722)</f>
        <v>0</v>
      </c>
      <c r="C7" s="42">
        <f>SUM(Daily!C288,Daily!C505,Daily!C722)</f>
        <v>0</v>
      </c>
      <c r="D7" s="35">
        <f>SUM(Daily!D288,Daily!D505,Daily!D722)</f>
        <v>0</v>
      </c>
      <c r="E7" s="42">
        <f>SUM(Daily!E288,Daily!E505,Daily!E722)</f>
        <v>0</v>
      </c>
      <c r="F7" s="35">
        <f>SUM(Daily!F288,Daily!F505,Daily!F722)</f>
        <v>0</v>
      </c>
      <c r="G7" s="42">
        <f>SUM(Daily!G288,Daily!G505,Daily!G722)</f>
        <v>0</v>
      </c>
      <c r="H7" s="35">
        <f>SUM(Daily!H288,Daily!H505,Daily!H722)</f>
        <v>0</v>
      </c>
      <c r="I7" s="42">
        <f>SUM(Daily!I288,Daily!I505,Daily!I722)</f>
        <v>0</v>
      </c>
      <c r="J7" s="35">
        <f>SUM(Daily!J288,Daily!J505,Daily!J722)</f>
        <v>0</v>
      </c>
      <c r="K7" s="42">
        <f>SUM(Daily!K288,Daily!K505,Daily!K722)</f>
        <v>0</v>
      </c>
      <c r="L7" s="35">
        <f>SUM(Daily!L288,Daily!L505,Daily!L722)</f>
        <v>0</v>
      </c>
      <c r="M7" s="42">
        <f>SUM(Daily!M288,Daily!M505,Daily!M722)</f>
        <v>0</v>
      </c>
      <c r="N7" s="35">
        <f>SUM(Daily!N288,Daily!N505,Daily!N722)</f>
        <v>0</v>
      </c>
      <c r="O7" s="42">
        <f>SUM(Daily!O288,Daily!O505,Daily!O722)</f>
        <v>0</v>
      </c>
      <c r="P7" s="35">
        <f>SUM(Daily!P288,Daily!P505,Daily!P722)</f>
        <v>0</v>
      </c>
      <c r="Q7" s="42">
        <f>SUM(Daily!Q288,Daily!Q505,Daily!Q722)</f>
        <v>0</v>
      </c>
      <c r="R7" s="35">
        <f>SUM(Daily!R288,Daily!R505,Daily!R722)</f>
        <v>0</v>
      </c>
      <c r="S7" s="42">
        <f>SUM(Daily!S288,Daily!S505,Daily!S722)</f>
        <v>0</v>
      </c>
      <c r="T7" s="35">
        <f>SUM(Daily!T288,Daily!T505,Daily!T722)</f>
        <v>0</v>
      </c>
      <c r="U7" s="42">
        <f>SUM(Daily!U288,Daily!U505,Daily!U722)</f>
        <v>0</v>
      </c>
      <c r="V7" s="35">
        <f>SUM(Daily!V288,Daily!V505,Daily!V722)</f>
        <v>0</v>
      </c>
      <c r="W7" s="42">
        <f>SUM(Daily!W288,Daily!W505,Daily!W722)</f>
        <v>0</v>
      </c>
      <c r="X7" s="35">
        <f>SUM(Daily!X288,Daily!X505,Daily!X722)</f>
        <v>0</v>
      </c>
      <c r="Y7" s="42">
        <f>SUM(Daily!Y288,Daily!Y505,Daily!Y722)</f>
        <v>0</v>
      </c>
      <c r="Z7" s="35">
        <f>SUM(Daily!Z288,Daily!Z505,Daily!Z722)</f>
        <v>0</v>
      </c>
      <c r="AA7" s="42">
        <f>SUM(Daily!AA288,Daily!AA505,Daily!AA722)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x14ac:dyDescent="0.2">
      <c r="A8" s="94" t="s">
        <v>17</v>
      </c>
      <c r="B8" s="3">
        <f>SUM(Daily!B289,Daily!B506,Daily!B723)</f>
        <v>163</v>
      </c>
      <c r="C8" s="32">
        <f>SUM(Daily!C289,Daily!C506,Daily!C723)</f>
        <v>0</v>
      </c>
      <c r="D8" s="3">
        <f>SUM(Daily!D289,Daily!D506,Daily!D723)</f>
        <v>124</v>
      </c>
      <c r="E8" s="32">
        <f>SUM(Daily!E289,Daily!E506,Daily!E723)</f>
        <v>2</v>
      </c>
      <c r="F8" s="3">
        <f>SUM(Daily!F289,Daily!F506,Daily!F723)</f>
        <v>593</v>
      </c>
      <c r="G8" s="32">
        <f>SUM(Daily!G289,Daily!G506,Daily!G723)</f>
        <v>3</v>
      </c>
      <c r="H8" s="3">
        <f>SUM(Daily!H289,Daily!H506,Daily!H723)</f>
        <v>330</v>
      </c>
      <c r="I8" s="32">
        <f>SUM(Daily!I289,Daily!I506,Daily!I723)</f>
        <v>50</v>
      </c>
      <c r="J8" s="3">
        <f>SUM(Daily!J289,Daily!J506,Daily!J723)</f>
        <v>14</v>
      </c>
      <c r="K8" s="32">
        <f>SUM(Daily!K289,Daily!K506,Daily!K723)</f>
        <v>19</v>
      </c>
      <c r="L8" s="3">
        <f>SUM(Daily!L289,Daily!L506,Daily!L723)</f>
        <v>7</v>
      </c>
      <c r="M8" s="32">
        <f>SUM(Daily!M289,Daily!M506,Daily!M723)</f>
        <v>54</v>
      </c>
      <c r="N8" s="3">
        <f>SUM(Daily!N289,Daily!N506,Daily!N723)</f>
        <v>165</v>
      </c>
      <c r="O8" s="32">
        <f>SUM(Daily!O289,Daily!O506,Daily!O723)</f>
        <v>73</v>
      </c>
      <c r="P8" s="3">
        <f>SUM(Daily!P289,Daily!P506,Daily!P723)</f>
        <v>45</v>
      </c>
      <c r="Q8" s="32">
        <f>SUM(Daily!Q289,Daily!Q506,Daily!Q723)</f>
        <v>63</v>
      </c>
      <c r="R8" s="3">
        <f>SUM(Daily!R289,Daily!R506,Daily!R723)</f>
        <v>14</v>
      </c>
      <c r="S8" s="32">
        <f>SUM(Daily!S289,Daily!S506,Daily!S723)</f>
        <v>32</v>
      </c>
      <c r="T8" s="3">
        <f>SUM(Daily!T289,Daily!T506,Daily!T723)</f>
        <v>0</v>
      </c>
      <c r="U8" s="32">
        <f>SUM(Daily!U289,Daily!U506,Daily!U723)</f>
        <v>1</v>
      </c>
      <c r="V8" s="3">
        <f>SUM(Daily!V289,Daily!V506,Daily!V723)</f>
        <v>0</v>
      </c>
      <c r="W8" s="32">
        <f>SUM(Daily!W289,Daily!W506,Daily!W723)</f>
        <v>0</v>
      </c>
      <c r="X8" s="3">
        <f>SUM(Daily!X289,Daily!X506,Daily!X723)</f>
        <v>1</v>
      </c>
      <c r="Y8" s="32">
        <f>SUM(Daily!Y289,Daily!Y506,Daily!Y723)</f>
        <v>0</v>
      </c>
      <c r="Z8" s="3">
        <f>SUM(Daily!Z289,Daily!Z506,Daily!Z723)</f>
        <v>0</v>
      </c>
      <c r="AA8" s="32">
        <f>SUM(Daily!AA289,Daily!AA506,Daily!AA723)</f>
        <v>0</v>
      </c>
      <c r="AB8" s="11">
        <f>B8+D8+F8+H8+J8+L8+N8+P8+R8+T8+V8+X8+Z8</f>
        <v>1456</v>
      </c>
      <c r="AC8" s="7">
        <f t="shared" ref="AB8:AC30" si="0">C8+E8+G8+I8+K8+M8+O8+Q8+S8+U8+W8+Y8+AA8</f>
        <v>297</v>
      </c>
    </row>
    <row r="9" spans="1:29" x14ac:dyDescent="0.2">
      <c r="A9" s="95" t="s">
        <v>18</v>
      </c>
      <c r="B9" s="3">
        <f>SUM(Daily!B290,Daily!B507,Daily!B724)</f>
        <v>868</v>
      </c>
      <c r="C9" s="32">
        <f>SUM(Daily!C290,Daily!C507,Daily!C724)</f>
        <v>180</v>
      </c>
      <c r="D9" s="3">
        <f>SUM(Daily!D290,Daily!D507,Daily!D724)</f>
        <v>455</v>
      </c>
      <c r="E9" s="32">
        <f>SUM(Daily!E290,Daily!E507,Daily!E724)</f>
        <v>136</v>
      </c>
      <c r="F9" s="3">
        <f>SUM(Daily!F290,Daily!F507,Daily!F724)</f>
        <v>2117</v>
      </c>
      <c r="G9" s="32">
        <f>SUM(Daily!G290,Daily!G507,Daily!G724)</f>
        <v>492</v>
      </c>
      <c r="H9" s="3">
        <f>SUM(Daily!H290,Daily!H507,Daily!H724)</f>
        <v>1429</v>
      </c>
      <c r="I9" s="32">
        <f>SUM(Daily!I290,Daily!I507,Daily!I724)</f>
        <v>722</v>
      </c>
      <c r="J9" s="3">
        <f>SUM(Daily!J290,Daily!J507,Daily!J724)</f>
        <v>72</v>
      </c>
      <c r="K9" s="32">
        <f>SUM(Daily!K290,Daily!K507,Daily!K724)</f>
        <v>118</v>
      </c>
      <c r="L9" s="3">
        <f>SUM(Daily!L290,Daily!L507,Daily!L724)</f>
        <v>362</v>
      </c>
      <c r="M9" s="32">
        <f>SUM(Daily!M290,Daily!M507,Daily!M724)</f>
        <v>577</v>
      </c>
      <c r="N9" s="3">
        <f>SUM(Daily!N290,Daily!N507,Daily!N724)</f>
        <v>1448</v>
      </c>
      <c r="O9" s="32">
        <f>SUM(Daily!O290,Daily!O507,Daily!O724)</f>
        <v>1365</v>
      </c>
      <c r="P9" s="3">
        <f>SUM(Daily!P290,Daily!P507,Daily!P724)</f>
        <v>681</v>
      </c>
      <c r="Q9" s="32">
        <f>SUM(Daily!Q290,Daily!Q507,Daily!Q724)</f>
        <v>1074</v>
      </c>
      <c r="R9" s="3">
        <f>SUM(Daily!R290,Daily!R507,Daily!R724)</f>
        <v>737</v>
      </c>
      <c r="S9" s="32">
        <f>SUM(Daily!S290,Daily!S507,Daily!S724)</f>
        <v>861</v>
      </c>
      <c r="T9" s="3">
        <f>SUM(Daily!T290,Daily!T507,Daily!T724)</f>
        <v>79</v>
      </c>
      <c r="U9" s="32">
        <f>SUM(Daily!U290,Daily!U507,Daily!U724)</f>
        <v>254</v>
      </c>
      <c r="V9" s="3">
        <f>SUM(Daily!V290,Daily!V507,Daily!V724)</f>
        <v>454</v>
      </c>
      <c r="W9" s="32">
        <f>SUM(Daily!W290,Daily!W507,Daily!W724)</f>
        <v>728</v>
      </c>
      <c r="X9" s="3">
        <f>SUM(Daily!X290,Daily!X507,Daily!X724)</f>
        <v>751</v>
      </c>
      <c r="Y9" s="32">
        <f>SUM(Daily!Y290,Daily!Y507,Daily!Y724)</f>
        <v>373</v>
      </c>
      <c r="Z9" s="3">
        <f>SUM(Daily!Z290,Daily!Z507,Daily!Z724)</f>
        <v>1067</v>
      </c>
      <c r="AA9" s="32">
        <f>SUM(Daily!AA290,Daily!AA507,Daily!AA724)</f>
        <v>971</v>
      </c>
      <c r="AB9" s="11">
        <f t="shared" si="0"/>
        <v>10520</v>
      </c>
      <c r="AC9" s="7">
        <f t="shared" si="0"/>
        <v>7851</v>
      </c>
    </row>
    <row r="10" spans="1:29" x14ac:dyDescent="0.2">
      <c r="A10" s="94" t="s">
        <v>19</v>
      </c>
      <c r="B10" s="3">
        <f>SUM(Daily!B291,Daily!B508,Daily!B725)</f>
        <v>1364</v>
      </c>
      <c r="C10" s="32">
        <f>SUM(Daily!C291,Daily!C508,Daily!C725)</f>
        <v>947</v>
      </c>
      <c r="D10" s="3">
        <f>SUM(Daily!D291,Daily!D508,Daily!D725)</f>
        <v>605</v>
      </c>
      <c r="E10" s="32">
        <f>SUM(Daily!E291,Daily!E508,Daily!E725)</f>
        <v>444</v>
      </c>
      <c r="F10" s="3">
        <f>SUM(Daily!F291,Daily!F508,Daily!F725)</f>
        <v>2342</v>
      </c>
      <c r="G10" s="32">
        <f>SUM(Daily!G291,Daily!G508,Daily!G725)</f>
        <v>1191</v>
      </c>
      <c r="H10" s="3">
        <f>SUM(Daily!H291,Daily!H508,Daily!H725)</f>
        <v>2064</v>
      </c>
      <c r="I10" s="32">
        <f>SUM(Daily!I291,Daily!I508,Daily!I725)</f>
        <v>1621</v>
      </c>
      <c r="J10" s="3">
        <f>SUM(Daily!J291,Daily!J508,Daily!J725)</f>
        <v>140</v>
      </c>
      <c r="K10" s="32">
        <f>SUM(Daily!K291,Daily!K508,Daily!K725)</f>
        <v>361</v>
      </c>
      <c r="L10" s="3">
        <f>SUM(Daily!L291,Daily!L508,Daily!L725)</f>
        <v>689</v>
      </c>
      <c r="M10" s="32">
        <f>SUM(Daily!M291,Daily!M508,Daily!M725)</f>
        <v>1084</v>
      </c>
      <c r="N10" s="3">
        <f>SUM(Daily!N291,Daily!N508,Daily!N725)</f>
        <v>2260</v>
      </c>
      <c r="O10" s="32">
        <f>SUM(Daily!O291,Daily!O508,Daily!O725)</f>
        <v>2285</v>
      </c>
      <c r="P10" s="3">
        <f>SUM(Daily!P291,Daily!P508,Daily!P725)</f>
        <v>1179</v>
      </c>
      <c r="Q10" s="32">
        <f>SUM(Daily!Q291,Daily!Q508,Daily!Q725)</f>
        <v>1264</v>
      </c>
      <c r="R10" s="3">
        <f>SUM(Daily!R291,Daily!R508,Daily!R725)</f>
        <v>1433</v>
      </c>
      <c r="S10" s="32">
        <f>SUM(Daily!S291,Daily!S508,Daily!S725)</f>
        <v>1292</v>
      </c>
      <c r="T10" s="3">
        <f>SUM(Daily!T291,Daily!T508,Daily!T725)</f>
        <v>300</v>
      </c>
      <c r="U10" s="32">
        <f>SUM(Daily!U291,Daily!U508,Daily!U725)</f>
        <v>383</v>
      </c>
      <c r="V10" s="3">
        <f>SUM(Daily!V291,Daily!V508,Daily!V725)</f>
        <v>760</v>
      </c>
      <c r="W10" s="32">
        <f>SUM(Daily!W291,Daily!W508,Daily!W725)</f>
        <v>1156</v>
      </c>
      <c r="X10" s="3">
        <f>SUM(Daily!X291,Daily!X508,Daily!X725)</f>
        <v>1043</v>
      </c>
      <c r="Y10" s="32">
        <f>SUM(Daily!Y291,Daily!Y508,Daily!Y725)</f>
        <v>694</v>
      </c>
      <c r="Z10" s="3">
        <f>SUM(Daily!Z291,Daily!Z508,Daily!Z725)</f>
        <v>1618</v>
      </c>
      <c r="AA10" s="32">
        <f>SUM(Daily!AA291,Daily!AA508,Daily!AA725)</f>
        <v>2037</v>
      </c>
      <c r="AB10" s="11">
        <f t="shared" si="0"/>
        <v>15797</v>
      </c>
      <c r="AC10" s="7">
        <f t="shared" si="0"/>
        <v>14759</v>
      </c>
    </row>
    <row r="11" spans="1:29" x14ac:dyDescent="0.2">
      <c r="A11" s="95" t="s">
        <v>20</v>
      </c>
      <c r="B11" s="3">
        <f>SUM(Daily!B292,Daily!B509,Daily!B726)</f>
        <v>1495</v>
      </c>
      <c r="C11" s="32">
        <f>SUM(Daily!C292,Daily!C509,Daily!C726)</f>
        <v>1367</v>
      </c>
      <c r="D11" s="3">
        <f>SUM(Daily!D292,Daily!D509,Daily!D726)</f>
        <v>582</v>
      </c>
      <c r="E11" s="32">
        <f>SUM(Daily!E292,Daily!E509,Daily!E726)</f>
        <v>551</v>
      </c>
      <c r="F11" s="3">
        <f>SUM(Daily!F292,Daily!F509,Daily!F726)</f>
        <v>2248</v>
      </c>
      <c r="G11" s="32">
        <f>SUM(Daily!G292,Daily!G509,Daily!G726)</f>
        <v>1366</v>
      </c>
      <c r="H11" s="3">
        <f>SUM(Daily!H292,Daily!H509,Daily!H726)</f>
        <v>2342</v>
      </c>
      <c r="I11" s="32">
        <f>SUM(Daily!I292,Daily!I509,Daily!I726)</f>
        <v>1906</v>
      </c>
      <c r="J11" s="3">
        <f>SUM(Daily!J292,Daily!J509,Daily!J726)</f>
        <v>186</v>
      </c>
      <c r="K11" s="32">
        <f>SUM(Daily!K292,Daily!K509,Daily!K726)</f>
        <v>534</v>
      </c>
      <c r="L11" s="3">
        <f>SUM(Daily!L292,Daily!L509,Daily!L726)</f>
        <v>743</v>
      </c>
      <c r="M11" s="32">
        <f>SUM(Daily!M292,Daily!M509,Daily!M726)</f>
        <v>1540</v>
      </c>
      <c r="N11" s="3">
        <f>SUM(Daily!N292,Daily!N509,Daily!N726)</f>
        <v>2470</v>
      </c>
      <c r="O11" s="32">
        <f>SUM(Daily!O292,Daily!O509,Daily!O726)</f>
        <v>2708</v>
      </c>
      <c r="P11" s="3">
        <f>SUM(Daily!P292,Daily!P509,Daily!P726)</f>
        <v>1267</v>
      </c>
      <c r="Q11" s="32">
        <f>SUM(Daily!Q292,Daily!Q509,Daily!Q726)</f>
        <v>1203</v>
      </c>
      <c r="R11" s="3">
        <f>SUM(Daily!R292,Daily!R509,Daily!R726)</f>
        <v>1754</v>
      </c>
      <c r="S11" s="32">
        <f>SUM(Daily!S292,Daily!S509,Daily!S726)</f>
        <v>1299</v>
      </c>
      <c r="T11" s="3">
        <f>SUM(Daily!T292,Daily!T509,Daily!T726)</f>
        <v>236</v>
      </c>
      <c r="U11" s="32">
        <f>SUM(Daily!U292,Daily!U509,Daily!U726)</f>
        <v>451</v>
      </c>
      <c r="V11" s="3">
        <f>SUM(Daily!V292,Daily!V509,Daily!V726)</f>
        <v>857</v>
      </c>
      <c r="W11" s="32">
        <f>SUM(Daily!W292,Daily!W509,Daily!W726)</f>
        <v>1315</v>
      </c>
      <c r="X11" s="3">
        <f>SUM(Daily!X292,Daily!X509,Daily!X726)</f>
        <v>1189</v>
      </c>
      <c r="Y11" s="32">
        <f>SUM(Daily!Y292,Daily!Y509,Daily!Y726)</f>
        <v>735</v>
      </c>
      <c r="Z11" s="3">
        <f>SUM(Daily!Z292,Daily!Z509,Daily!Z726)</f>
        <v>1786</v>
      </c>
      <c r="AA11" s="32">
        <f>SUM(Daily!AA292,Daily!AA509,Daily!AA726)</f>
        <v>1763</v>
      </c>
      <c r="AB11" s="11">
        <f t="shared" si="0"/>
        <v>17155</v>
      </c>
      <c r="AC11" s="7">
        <f t="shared" si="0"/>
        <v>16738</v>
      </c>
    </row>
    <row r="12" spans="1:29" x14ac:dyDescent="0.2">
      <c r="A12" s="94" t="s">
        <v>21</v>
      </c>
      <c r="B12" s="3">
        <f>SUM(Daily!B293,Daily!B510,Daily!B727)</f>
        <v>1312</v>
      </c>
      <c r="C12" s="32">
        <f>SUM(Daily!C293,Daily!C510,Daily!C727)</f>
        <v>1279</v>
      </c>
      <c r="D12" s="3">
        <f>SUM(Daily!D293,Daily!D510,Daily!D727)</f>
        <v>455</v>
      </c>
      <c r="E12" s="32">
        <f>SUM(Daily!E293,Daily!E510,Daily!E727)</f>
        <v>458</v>
      </c>
      <c r="F12" s="3">
        <f>SUM(Daily!F293,Daily!F510,Daily!F727)</f>
        <v>2071</v>
      </c>
      <c r="G12" s="32">
        <f>SUM(Daily!G293,Daily!G510,Daily!G727)</f>
        <v>998</v>
      </c>
      <c r="H12" s="3">
        <f>SUM(Daily!H293,Daily!H510,Daily!H727)</f>
        <v>2147</v>
      </c>
      <c r="I12" s="32">
        <f>SUM(Daily!I293,Daily!I510,Daily!I727)</f>
        <v>1885</v>
      </c>
      <c r="J12" s="3">
        <f>SUM(Daily!J293,Daily!J510,Daily!J727)</f>
        <v>199</v>
      </c>
      <c r="K12" s="32">
        <f>SUM(Daily!K293,Daily!K510,Daily!K727)</f>
        <v>499</v>
      </c>
      <c r="L12" s="3">
        <f>SUM(Daily!L293,Daily!L510,Daily!L727)</f>
        <v>586</v>
      </c>
      <c r="M12" s="32">
        <f>SUM(Daily!M293,Daily!M510,Daily!M727)</f>
        <v>1381</v>
      </c>
      <c r="N12" s="3">
        <f>SUM(Daily!N293,Daily!N510,Daily!N727)</f>
        <v>1988</v>
      </c>
      <c r="O12" s="32">
        <f>SUM(Daily!O293,Daily!O510,Daily!O727)</f>
        <v>2558</v>
      </c>
      <c r="P12" s="3">
        <f>SUM(Daily!P293,Daily!P510,Daily!P727)</f>
        <v>1175</v>
      </c>
      <c r="Q12" s="32">
        <f>SUM(Daily!Q293,Daily!Q510,Daily!Q727)</f>
        <v>894</v>
      </c>
      <c r="R12" s="3">
        <f>SUM(Daily!R293,Daily!R510,Daily!R727)</f>
        <v>1568</v>
      </c>
      <c r="S12" s="32">
        <f>SUM(Daily!S293,Daily!S510,Daily!S727)</f>
        <v>1166</v>
      </c>
      <c r="T12" s="3">
        <f>SUM(Daily!T293,Daily!T510,Daily!T727)</f>
        <v>203</v>
      </c>
      <c r="U12" s="32">
        <f>SUM(Daily!U293,Daily!U510,Daily!U727)</f>
        <v>279</v>
      </c>
      <c r="V12" s="3">
        <f>SUM(Daily!V293,Daily!V510,Daily!V727)</f>
        <v>730</v>
      </c>
      <c r="W12" s="32">
        <f>SUM(Daily!W293,Daily!W510,Daily!W727)</f>
        <v>1554</v>
      </c>
      <c r="X12" s="3">
        <f>SUM(Daily!X293,Daily!X510,Daily!X727)</f>
        <v>899</v>
      </c>
      <c r="Y12" s="32">
        <f>SUM(Daily!Y293,Daily!Y510,Daily!Y727)</f>
        <v>698</v>
      </c>
      <c r="Z12" s="3">
        <f>SUM(Daily!Z293,Daily!Z510,Daily!Z727)</f>
        <v>1611</v>
      </c>
      <c r="AA12" s="32">
        <f>SUM(Daily!AA293,Daily!AA510,Daily!AA727)</f>
        <v>1931</v>
      </c>
      <c r="AB12" s="11">
        <f t="shared" si="0"/>
        <v>14944</v>
      </c>
      <c r="AC12" s="7">
        <f t="shared" si="0"/>
        <v>15580</v>
      </c>
    </row>
    <row r="13" spans="1:29" x14ac:dyDescent="0.2">
      <c r="A13" s="95" t="s">
        <v>22</v>
      </c>
      <c r="B13" s="3">
        <f>SUM(Daily!B294,Daily!B511,Daily!B728)</f>
        <v>1272</v>
      </c>
      <c r="C13" s="32">
        <f>SUM(Daily!C294,Daily!C511,Daily!C728)</f>
        <v>1393</v>
      </c>
      <c r="D13" s="3">
        <f>SUM(Daily!D294,Daily!D511,Daily!D728)</f>
        <v>503</v>
      </c>
      <c r="E13" s="32">
        <f>SUM(Daily!E294,Daily!E511,Daily!E728)</f>
        <v>463</v>
      </c>
      <c r="F13" s="3">
        <f>SUM(Daily!F294,Daily!F511,Daily!F728)</f>
        <v>1862</v>
      </c>
      <c r="G13" s="32">
        <f>SUM(Daily!G294,Daily!G511,Daily!G728)</f>
        <v>875</v>
      </c>
      <c r="H13" s="3">
        <f>SUM(Daily!H294,Daily!H511,Daily!H728)</f>
        <v>1972</v>
      </c>
      <c r="I13" s="32">
        <f>SUM(Daily!I294,Daily!I511,Daily!I728)</f>
        <v>1781</v>
      </c>
      <c r="J13" s="3">
        <f>SUM(Daily!J294,Daily!J511,Daily!J728)</f>
        <v>221</v>
      </c>
      <c r="K13" s="32">
        <f>SUM(Daily!K294,Daily!K511,Daily!K728)</f>
        <v>566</v>
      </c>
      <c r="L13" s="3">
        <f>SUM(Daily!L294,Daily!L511,Daily!L728)</f>
        <v>519</v>
      </c>
      <c r="M13" s="32">
        <f>SUM(Daily!M294,Daily!M511,Daily!M728)</f>
        <v>1495</v>
      </c>
      <c r="N13" s="3">
        <f>SUM(Daily!N294,Daily!N511,Daily!N728)</f>
        <v>1780</v>
      </c>
      <c r="O13" s="32">
        <f>SUM(Daily!O294,Daily!O511,Daily!O728)</f>
        <v>2281</v>
      </c>
      <c r="P13" s="3">
        <f>SUM(Daily!P294,Daily!P511,Daily!P728)</f>
        <v>1009</v>
      </c>
      <c r="Q13" s="32">
        <f>SUM(Daily!Q294,Daily!Q511,Daily!Q728)</f>
        <v>839</v>
      </c>
      <c r="R13" s="3">
        <f>SUM(Daily!R294,Daily!R511,Daily!R728)</f>
        <v>1466</v>
      </c>
      <c r="S13" s="32">
        <f>SUM(Daily!S294,Daily!S511,Daily!S728)</f>
        <v>1036</v>
      </c>
      <c r="T13" s="3">
        <f>SUM(Daily!T294,Daily!T511,Daily!T728)</f>
        <v>158</v>
      </c>
      <c r="U13" s="32">
        <f>SUM(Daily!U294,Daily!U511,Daily!U728)</f>
        <v>184</v>
      </c>
      <c r="V13" s="3">
        <f>SUM(Daily!V294,Daily!V511,Daily!V728)</f>
        <v>641</v>
      </c>
      <c r="W13" s="32">
        <f>SUM(Daily!W294,Daily!W511,Daily!W728)</f>
        <v>1391</v>
      </c>
      <c r="X13" s="3">
        <f>SUM(Daily!X294,Daily!X511,Daily!X728)</f>
        <v>792</v>
      </c>
      <c r="Y13" s="32">
        <f>SUM(Daily!Y294,Daily!Y511,Daily!Y728)</f>
        <v>478</v>
      </c>
      <c r="Z13" s="3">
        <f>SUM(Daily!Z294,Daily!Z511,Daily!Z728)</f>
        <v>1445</v>
      </c>
      <c r="AA13" s="32">
        <f>SUM(Daily!AA294,Daily!AA511,Daily!AA728)</f>
        <v>1525</v>
      </c>
      <c r="AB13" s="11">
        <f t="shared" si="0"/>
        <v>13640</v>
      </c>
      <c r="AC13" s="7">
        <f t="shared" si="0"/>
        <v>14307</v>
      </c>
    </row>
    <row r="14" spans="1:29" x14ac:dyDescent="0.2">
      <c r="A14" s="94" t="s">
        <v>23</v>
      </c>
      <c r="B14" s="3">
        <f>SUM(Daily!B295,Daily!B512,Daily!B729)</f>
        <v>779</v>
      </c>
      <c r="C14" s="32">
        <f>SUM(Daily!C295,Daily!C512,Daily!C729)</f>
        <v>1033</v>
      </c>
      <c r="D14" s="3">
        <f>SUM(Daily!D295,Daily!D512,Daily!D729)</f>
        <v>305</v>
      </c>
      <c r="E14" s="32">
        <f>SUM(Daily!E295,Daily!E512,Daily!E729)</f>
        <v>369</v>
      </c>
      <c r="F14" s="3">
        <f>SUM(Daily!F295,Daily!F512,Daily!F729)</f>
        <v>1178</v>
      </c>
      <c r="G14" s="32">
        <f>SUM(Daily!G295,Daily!G512,Daily!G729)</f>
        <v>717</v>
      </c>
      <c r="H14" s="3">
        <f>SUM(Daily!H295,Daily!H512,Daily!H729)</f>
        <v>1411</v>
      </c>
      <c r="I14" s="32">
        <f>SUM(Daily!I295,Daily!I512,Daily!I729)</f>
        <v>1510</v>
      </c>
      <c r="J14" s="3">
        <f>SUM(Daily!J295,Daily!J512,Daily!J729)</f>
        <v>184</v>
      </c>
      <c r="K14" s="32">
        <f>SUM(Daily!K295,Daily!K512,Daily!K729)</f>
        <v>283</v>
      </c>
      <c r="L14" s="3">
        <f>SUM(Daily!L295,Daily!L512,Daily!L729)</f>
        <v>411</v>
      </c>
      <c r="M14" s="32">
        <f>SUM(Daily!M295,Daily!M512,Daily!M729)</f>
        <v>810</v>
      </c>
      <c r="N14" s="3">
        <f>SUM(Daily!N295,Daily!N512,Daily!N729)</f>
        <v>1386</v>
      </c>
      <c r="O14" s="32">
        <f>SUM(Daily!O295,Daily!O512,Daily!O729)</f>
        <v>1725</v>
      </c>
      <c r="P14" s="3">
        <f>SUM(Daily!P295,Daily!P512,Daily!P729)</f>
        <v>820</v>
      </c>
      <c r="Q14" s="32">
        <f>SUM(Daily!Q295,Daily!Q512,Daily!Q729)</f>
        <v>547</v>
      </c>
      <c r="R14" s="3">
        <f>SUM(Daily!R295,Daily!R512,Daily!R729)</f>
        <v>1190</v>
      </c>
      <c r="S14" s="32">
        <f>SUM(Daily!S295,Daily!S512,Daily!S729)</f>
        <v>883</v>
      </c>
      <c r="T14" s="3">
        <f>SUM(Daily!T295,Daily!T512,Daily!T729)</f>
        <v>186</v>
      </c>
      <c r="U14" s="32">
        <f>SUM(Daily!U295,Daily!U512,Daily!U729)</f>
        <v>141</v>
      </c>
      <c r="V14" s="3">
        <f>SUM(Daily!V295,Daily!V512,Daily!V729)</f>
        <v>647</v>
      </c>
      <c r="W14" s="32">
        <f>SUM(Daily!W295,Daily!W512,Daily!W729)</f>
        <v>959</v>
      </c>
      <c r="X14" s="3">
        <f>SUM(Daily!X295,Daily!X512,Daily!X729)</f>
        <v>520</v>
      </c>
      <c r="Y14" s="32">
        <f>SUM(Daily!Y295,Daily!Y512,Daily!Y729)</f>
        <v>335</v>
      </c>
      <c r="Z14" s="3">
        <f>SUM(Daily!Z295,Daily!Z512,Daily!Z729)</f>
        <v>1376</v>
      </c>
      <c r="AA14" s="32">
        <f>SUM(Daily!AA295,Daily!AA512,Daily!AA729)</f>
        <v>1493</v>
      </c>
      <c r="AB14" s="11">
        <f t="shared" si="0"/>
        <v>10393</v>
      </c>
      <c r="AC14" s="7">
        <f t="shared" si="0"/>
        <v>10805</v>
      </c>
    </row>
    <row r="15" spans="1:29" x14ac:dyDescent="0.2">
      <c r="A15" s="95" t="s">
        <v>24</v>
      </c>
      <c r="B15" s="3">
        <f>SUM(Daily!B296,Daily!B513,Daily!B730)</f>
        <v>757</v>
      </c>
      <c r="C15" s="32">
        <f>SUM(Daily!C296,Daily!C513,Daily!C730)</f>
        <v>1051</v>
      </c>
      <c r="D15" s="3">
        <f>SUM(Daily!D296,Daily!D513,Daily!D730)</f>
        <v>305</v>
      </c>
      <c r="E15" s="32">
        <f>SUM(Daily!E296,Daily!E513,Daily!E730)</f>
        <v>420</v>
      </c>
      <c r="F15" s="3">
        <f>SUM(Daily!F296,Daily!F513,Daily!F730)</f>
        <v>924</v>
      </c>
      <c r="G15" s="32">
        <f>SUM(Daily!G296,Daily!G513,Daily!G730)</f>
        <v>827</v>
      </c>
      <c r="H15" s="3">
        <f>SUM(Daily!H296,Daily!H513,Daily!H730)</f>
        <v>1387</v>
      </c>
      <c r="I15" s="32">
        <f>SUM(Daily!I296,Daily!I513,Daily!I730)</f>
        <v>1503</v>
      </c>
      <c r="J15" s="3">
        <f>SUM(Daily!J296,Daily!J513,Daily!J730)</f>
        <v>204</v>
      </c>
      <c r="K15" s="32">
        <f>SUM(Daily!K296,Daily!K513,Daily!K730)</f>
        <v>195</v>
      </c>
      <c r="L15" s="3">
        <f>SUM(Daily!L296,Daily!L513,Daily!L730)</f>
        <v>395</v>
      </c>
      <c r="M15" s="32">
        <f>SUM(Daily!M296,Daily!M513,Daily!M730)</f>
        <v>602</v>
      </c>
      <c r="N15" s="3">
        <f>SUM(Daily!N296,Daily!N513,Daily!N730)</f>
        <v>1323</v>
      </c>
      <c r="O15" s="32">
        <f>SUM(Daily!O296,Daily!O513,Daily!O730)</f>
        <v>1304</v>
      </c>
      <c r="P15" s="3">
        <f>SUM(Daily!P296,Daily!P513,Daily!P730)</f>
        <v>751</v>
      </c>
      <c r="Q15" s="32">
        <f>SUM(Daily!Q296,Daily!Q513,Daily!Q730)</f>
        <v>586</v>
      </c>
      <c r="R15" s="3">
        <f>SUM(Daily!R296,Daily!R513,Daily!R730)</f>
        <v>1071</v>
      </c>
      <c r="S15" s="32">
        <f>SUM(Daily!S296,Daily!S513,Daily!S730)</f>
        <v>855</v>
      </c>
      <c r="T15" s="3">
        <f>SUM(Daily!T296,Daily!T513,Daily!T730)</f>
        <v>149</v>
      </c>
      <c r="U15" s="32">
        <f>SUM(Daily!U296,Daily!U513,Daily!U730)</f>
        <v>115</v>
      </c>
      <c r="V15" s="3">
        <f>SUM(Daily!V296,Daily!V513,Daily!V730)</f>
        <v>674</v>
      </c>
      <c r="W15" s="32">
        <f>SUM(Daily!W296,Daily!W513,Daily!W730)</f>
        <v>817</v>
      </c>
      <c r="X15" s="3">
        <f>SUM(Daily!X296,Daily!X513,Daily!X730)</f>
        <v>578</v>
      </c>
      <c r="Y15" s="32">
        <f>SUM(Daily!Y296,Daily!Y513,Daily!Y730)</f>
        <v>304</v>
      </c>
      <c r="Z15" s="3">
        <f>SUM(Daily!Z296,Daily!Z513,Daily!Z730)</f>
        <v>1452</v>
      </c>
      <c r="AA15" s="32">
        <f>SUM(Daily!AA296,Daily!AA513,Daily!AA730)</f>
        <v>1563</v>
      </c>
      <c r="AB15" s="11">
        <f t="shared" si="0"/>
        <v>9970</v>
      </c>
      <c r="AC15" s="7">
        <f t="shared" si="0"/>
        <v>10142</v>
      </c>
    </row>
    <row r="16" spans="1:29" x14ac:dyDescent="0.2">
      <c r="A16" s="94" t="s">
        <v>25</v>
      </c>
      <c r="B16" s="3">
        <f>SUM(Daily!B297,Daily!B514,Daily!B731)</f>
        <v>783</v>
      </c>
      <c r="C16" s="32">
        <f>SUM(Daily!C297,Daily!C514,Daily!C731)</f>
        <v>1130</v>
      </c>
      <c r="D16" s="3">
        <f>SUM(Daily!D297,Daily!D514,Daily!D731)</f>
        <v>324</v>
      </c>
      <c r="E16" s="32">
        <f>SUM(Daily!E297,Daily!E514,Daily!E731)</f>
        <v>398</v>
      </c>
      <c r="F16" s="3">
        <f>SUM(Daily!F297,Daily!F514,Daily!F731)</f>
        <v>957</v>
      </c>
      <c r="G16" s="32">
        <f>SUM(Daily!G297,Daily!G514,Daily!G731)</f>
        <v>988</v>
      </c>
      <c r="H16" s="3">
        <f>SUM(Daily!H297,Daily!H514,Daily!H731)</f>
        <v>1417</v>
      </c>
      <c r="I16" s="32">
        <f>SUM(Daily!I297,Daily!I514,Daily!I731)</f>
        <v>1605</v>
      </c>
      <c r="J16" s="3">
        <f>SUM(Daily!J297,Daily!J514,Daily!J731)</f>
        <v>233</v>
      </c>
      <c r="K16" s="32">
        <f>SUM(Daily!K297,Daily!K514,Daily!K731)</f>
        <v>156</v>
      </c>
      <c r="L16" s="3">
        <f>SUM(Daily!L297,Daily!L514,Daily!L731)</f>
        <v>557</v>
      </c>
      <c r="M16" s="32">
        <f>SUM(Daily!M297,Daily!M514,Daily!M731)</f>
        <v>565</v>
      </c>
      <c r="N16" s="3">
        <f>SUM(Daily!N297,Daily!N514,Daily!N731)</f>
        <v>1530</v>
      </c>
      <c r="O16" s="32">
        <f>SUM(Daily!O297,Daily!O514,Daily!O731)</f>
        <v>1204</v>
      </c>
      <c r="P16" s="3">
        <f>SUM(Daily!P297,Daily!P514,Daily!P731)</f>
        <v>771</v>
      </c>
      <c r="Q16" s="32">
        <f>SUM(Daily!Q297,Daily!Q514,Daily!Q731)</f>
        <v>543</v>
      </c>
      <c r="R16" s="3">
        <f>SUM(Daily!R297,Daily!R514,Daily!R731)</f>
        <v>1142</v>
      </c>
      <c r="S16" s="32">
        <f>SUM(Daily!S297,Daily!S514,Daily!S731)</f>
        <v>829</v>
      </c>
      <c r="T16" s="3">
        <f>SUM(Daily!T297,Daily!T514,Daily!T731)</f>
        <v>129</v>
      </c>
      <c r="U16" s="32">
        <f>SUM(Daily!U297,Daily!U514,Daily!U731)</f>
        <v>89</v>
      </c>
      <c r="V16" s="3">
        <f>SUM(Daily!V297,Daily!V514,Daily!V731)</f>
        <v>763</v>
      </c>
      <c r="W16" s="32">
        <f>SUM(Daily!W297,Daily!W514,Daily!W731)</f>
        <v>914</v>
      </c>
      <c r="X16" s="3">
        <f>SUM(Daily!X297,Daily!X514,Daily!X731)</f>
        <v>661</v>
      </c>
      <c r="Y16" s="32">
        <f>SUM(Daily!Y297,Daily!Y514,Daily!Y731)</f>
        <v>254</v>
      </c>
      <c r="Z16" s="3">
        <f>SUM(Daily!Z297,Daily!Z514,Daily!Z731)</f>
        <v>1513</v>
      </c>
      <c r="AA16" s="32">
        <f>SUM(Daily!AA297,Daily!AA514,Daily!AA731)</f>
        <v>1618</v>
      </c>
      <c r="AB16" s="11">
        <f t="shared" si="0"/>
        <v>10780</v>
      </c>
      <c r="AC16" s="7">
        <f t="shared" si="0"/>
        <v>10293</v>
      </c>
    </row>
    <row r="17" spans="1:29" x14ac:dyDescent="0.2">
      <c r="A17" s="95" t="s">
        <v>26</v>
      </c>
      <c r="B17" s="3">
        <f>SUM(Daily!B298,Daily!B515,Daily!B732)</f>
        <v>744</v>
      </c>
      <c r="C17" s="32">
        <f>SUM(Daily!C298,Daily!C515,Daily!C732)</f>
        <v>1123</v>
      </c>
      <c r="D17" s="3">
        <f>SUM(Daily!D298,Daily!D515,Daily!D732)</f>
        <v>315</v>
      </c>
      <c r="E17" s="32">
        <f>SUM(Daily!E298,Daily!E515,Daily!E732)</f>
        <v>430</v>
      </c>
      <c r="F17" s="3">
        <f>SUM(Daily!F298,Daily!F515,Daily!F732)</f>
        <v>962</v>
      </c>
      <c r="G17" s="32">
        <f>SUM(Daily!G298,Daily!G515,Daily!G732)</f>
        <v>1070</v>
      </c>
      <c r="H17" s="3">
        <f>SUM(Daily!H298,Daily!H515,Daily!H732)</f>
        <v>1423</v>
      </c>
      <c r="I17" s="32">
        <f>SUM(Daily!I298,Daily!I515,Daily!I732)</f>
        <v>1774</v>
      </c>
      <c r="J17" s="3">
        <f>SUM(Daily!J298,Daily!J515,Daily!J732)</f>
        <v>203</v>
      </c>
      <c r="K17" s="32">
        <f>SUM(Daily!K298,Daily!K515,Daily!K732)</f>
        <v>156</v>
      </c>
      <c r="L17" s="3">
        <f>SUM(Daily!L298,Daily!L515,Daily!L732)</f>
        <v>563</v>
      </c>
      <c r="M17" s="32">
        <f>SUM(Daily!M298,Daily!M515,Daily!M732)</f>
        <v>563</v>
      </c>
      <c r="N17" s="3">
        <f>SUM(Daily!N298,Daily!N515,Daily!N732)</f>
        <v>1434</v>
      </c>
      <c r="O17" s="32">
        <f>SUM(Daily!O298,Daily!O515,Daily!O732)</f>
        <v>1191</v>
      </c>
      <c r="P17" s="3">
        <f>SUM(Daily!P298,Daily!P515,Daily!P732)</f>
        <v>740</v>
      </c>
      <c r="Q17" s="32">
        <f>SUM(Daily!Q298,Daily!Q515,Daily!Q732)</f>
        <v>595</v>
      </c>
      <c r="R17" s="3">
        <f>SUM(Daily!R298,Daily!R515,Daily!R732)</f>
        <v>1029</v>
      </c>
      <c r="S17" s="32">
        <f>SUM(Daily!S298,Daily!S515,Daily!S732)</f>
        <v>828</v>
      </c>
      <c r="T17" s="3">
        <f>SUM(Daily!T298,Daily!T515,Daily!T732)</f>
        <v>132</v>
      </c>
      <c r="U17" s="32">
        <f>SUM(Daily!U298,Daily!U515,Daily!U732)</f>
        <v>114</v>
      </c>
      <c r="V17" s="3">
        <f>SUM(Daily!V298,Daily!V515,Daily!V732)</f>
        <v>688</v>
      </c>
      <c r="W17" s="32">
        <f>SUM(Daily!W298,Daily!W515,Daily!W732)</f>
        <v>828</v>
      </c>
      <c r="X17" s="3">
        <f>SUM(Daily!X298,Daily!X515,Daily!X732)</f>
        <v>559</v>
      </c>
      <c r="Y17" s="32">
        <f>SUM(Daily!Y298,Daily!Y515,Daily!Y732)</f>
        <v>271</v>
      </c>
      <c r="Z17" s="3">
        <f>SUM(Daily!Z298,Daily!Z515,Daily!Z732)</f>
        <v>1523</v>
      </c>
      <c r="AA17" s="32">
        <f>SUM(Daily!AA298,Daily!AA515,Daily!AA732)</f>
        <v>1390</v>
      </c>
      <c r="AB17" s="11">
        <f t="shared" si="0"/>
        <v>10315</v>
      </c>
      <c r="AC17" s="7">
        <f t="shared" si="0"/>
        <v>10333</v>
      </c>
    </row>
    <row r="18" spans="1:29" x14ac:dyDescent="0.2">
      <c r="A18" s="94" t="s">
        <v>27</v>
      </c>
      <c r="B18" s="3">
        <f>SUM(Daily!B299,Daily!B516,Daily!B733)</f>
        <v>709</v>
      </c>
      <c r="C18" s="32">
        <f>SUM(Daily!C299,Daily!C516,Daily!C733)</f>
        <v>1306</v>
      </c>
      <c r="D18" s="3">
        <f>SUM(Daily!D299,Daily!D516,Daily!D733)</f>
        <v>359</v>
      </c>
      <c r="E18" s="32">
        <f>SUM(Daily!E299,Daily!E516,Daily!E733)</f>
        <v>475</v>
      </c>
      <c r="F18" s="3">
        <f>SUM(Daily!F299,Daily!F516,Daily!F733)</f>
        <v>956</v>
      </c>
      <c r="G18" s="32">
        <f>SUM(Daily!G299,Daily!G516,Daily!G733)</f>
        <v>1232</v>
      </c>
      <c r="H18" s="3">
        <f>SUM(Daily!H299,Daily!H516,Daily!H733)</f>
        <v>1411</v>
      </c>
      <c r="I18" s="32">
        <f>SUM(Daily!I299,Daily!I516,Daily!I733)</f>
        <v>1754</v>
      </c>
      <c r="J18" s="3">
        <f>SUM(Daily!J299,Daily!J516,Daily!J733)</f>
        <v>178</v>
      </c>
      <c r="K18" s="32">
        <f>SUM(Daily!K299,Daily!K516,Daily!K733)</f>
        <v>125</v>
      </c>
      <c r="L18" s="3">
        <f>SUM(Daily!L299,Daily!L516,Daily!L733)</f>
        <v>685</v>
      </c>
      <c r="M18" s="32">
        <f>SUM(Daily!M299,Daily!M516,Daily!M733)</f>
        <v>501</v>
      </c>
      <c r="N18" s="3">
        <f>SUM(Daily!N299,Daily!N516,Daily!N733)</f>
        <v>1578</v>
      </c>
      <c r="O18" s="32">
        <f>SUM(Daily!O299,Daily!O516,Daily!O733)</f>
        <v>1245</v>
      </c>
      <c r="P18" s="3">
        <f>SUM(Daily!P299,Daily!P516,Daily!P733)</f>
        <v>932</v>
      </c>
      <c r="Q18" s="32">
        <f>SUM(Daily!Q299,Daily!Q516,Daily!Q733)</f>
        <v>615</v>
      </c>
      <c r="R18" s="3">
        <f>SUM(Daily!R299,Daily!R516,Daily!R733)</f>
        <v>1057</v>
      </c>
      <c r="S18" s="32">
        <f>SUM(Daily!S299,Daily!S516,Daily!S733)</f>
        <v>837</v>
      </c>
      <c r="T18" s="3">
        <f>SUM(Daily!T299,Daily!T516,Daily!T733)</f>
        <v>175</v>
      </c>
      <c r="U18" s="32">
        <f>SUM(Daily!U299,Daily!U516,Daily!U733)</f>
        <v>78</v>
      </c>
      <c r="V18" s="3">
        <f>SUM(Daily!V299,Daily!V516,Daily!V733)</f>
        <v>875</v>
      </c>
      <c r="W18" s="32">
        <f>SUM(Daily!W299,Daily!W516,Daily!W733)</f>
        <v>872</v>
      </c>
      <c r="X18" s="3">
        <f>SUM(Daily!X299,Daily!X516,Daily!X733)</f>
        <v>596</v>
      </c>
      <c r="Y18" s="32">
        <f>SUM(Daily!Y299,Daily!Y516,Daily!Y733)</f>
        <v>250</v>
      </c>
      <c r="Z18" s="3">
        <f>SUM(Daily!Z299,Daily!Z516,Daily!Z733)</f>
        <v>1542</v>
      </c>
      <c r="AA18" s="32">
        <f>SUM(Daily!AA299,Daily!AA516,Daily!AA733)</f>
        <v>1494</v>
      </c>
      <c r="AB18" s="11">
        <f t="shared" si="0"/>
        <v>11053</v>
      </c>
      <c r="AC18" s="7">
        <f t="shared" si="0"/>
        <v>10784</v>
      </c>
    </row>
    <row r="19" spans="1:29" x14ac:dyDescent="0.2">
      <c r="A19" s="95" t="s">
        <v>28</v>
      </c>
      <c r="B19" s="3">
        <f>SUM(Daily!B300,Daily!B517,Daily!B734)</f>
        <v>879</v>
      </c>
      <c r="C19" s="32">
        <f>SUM(Daily!C300,Daily!C517,Daily!C734)</f>
        <v>1393</v>
      </c>
      <c r="D19" s="3">
        <f>SUM(Daily!D300,Daily!D517,Daily!D734)</f>
        <v>449</v>
      </c>
      <c r="E19" s="32">
        <f>SUM(Daily!E300,Daily!E517,Daily!E734)</f>
        <v>481</v>
      </c>
      <c r="F19" s="3">
        <f>SUM(Daily!F300,Daily!F517,Daily!F734)</f>
        <v>946</v>
      </c>
      <c r="G19" s="32">
        <f>SUM(Daily!G300,Daily!G517,Daily!G734)</f>
        <v>1939</v>
      </c>
      <c r="H19" s="3">
        <f>SUM(Daily!H300,Daily!H517,Daily!H734)</f>
        <v>1599</v>
      </c>
      <c r="I19" s="32">
        <f>SUM(Daily!I300,Daily!I517,Daily!I734)</f>
        <v>2190</v>
      </c>
      <c r="J19" s="3">
        <f>SUM(Daily!J300,Daily!J517,Daily!J734)</f>
        <v>277</v>
      </c>
      <c r="K19" s="32">
        <f>SUM(Daily!K300,Daily!K517,Daily!K734)</f>
        <v>137</v>
      </c>
      <c r="L19" s="3">
        <f>SUM(Daily!L300,Daily!L517,Daily!L734)</f>
        <v>987</v>
      </c>
      <c r="M19" s="32">
        <f>SUM(Daily!M300,Daily!M517,Daily!M734)</f>
        <v>558</v>
      </c>
      <c r="N19" s="3">
        <f>SUM(Daily!N300,Daily!N517,Daily!N734)</f>
        <v>2366</v>
      </c>
      <c r="O19" s="32">
        <f>SUM(Daily!O300,Daily!O517,Daily!O734)</f>
        <v>1303</v>
      </c>
      <c r="P19" s="3">
        <f>SUM(Daily!P300,Daily!P517,Daily!P734)</f>
        <v>1302</v>
      </c>
      <c r="Q19" s="32">
        <f>SUM(Daily!Q300,Daily!Q517,Daily!Q734)</f>
        <v>714</v>
      </c>
      <c r="R19" s="3">
        <f>SUM(Daily!R300,Daily!R517,Daily!R734)</f>
        <v>1177</v>
      </c>
      <c r="S19" s="32">
        <f>SUM(Daily!S300,Daily!S517,Daily!S734)</f>
        <v>1117</v>
      </c>
      <c r="T19" s="3">
        <f>SUM(Daily!T300,Daily!T517,Daily!T734)</f>
        <v>270</v>
      </c>
      <c r="U19" s="32">
        <f>SUM(Daily!U300,Daily!U517,Daily!U734)</f>
        <v>68</v>
      </c>
      <c r="V19" s="3">
        <f>SUM(Daily!V300,Daily!V517,Daily!V734)</f>
        <v>1048</v>
      </c>
      <c r="W19" s="32">
        <f>SUM(Daily!W300,Daily!W517,Daily!W734)</f>
        <v>946</v>
      </c>
      <c r="X19" s="3">
        <f>SUM(Daily!X300,Daily!X517,Daily!X734)</f>
        <v>945</v>
      </c>
      <c r="Y19" s="32">
        <f>SUM(Daily!Y300,Daily!Y517,Daily!Y734)</f>
        <v>247</v>
      </c>
      <c r="Z19" s="3">
        <f>SUM(Daily!Z300,Daily!Z517,Daily!Z734)</f>
        <v>1778</v>
      </c>
      <c r="AA19" s="32">
        <f>SUM(Daily!AA300,Daily!AA517,Daily!AA734)</f>
        <v>1720</v>
      </c>
      <c r="AB19" s="11">
        <f t="shared" si="0"/>
        <v>14023</v>
      </c>
      <c r="AC19" s="7">
        <f t="shared" si="0"/>
        <v>12813</v>
      </c>
    </row>
    <row r="20" spans="1:29" x14ac:dyDescent="0.2">
      <c r="A20" s="94" t="s">
        <v>29</v>
      </c>
      <c r="B20" s="3">
        <f>SUM(Daily!B301,Daily!B518,Daily!B735)</f>
        <v>1105</v>
      </c>
      <c r="C20" s="32">
        <f>SUM(Daily!C301,Daily!C518,Daily!C735)</f>
        <v>1874</v>
      </c>
      <c r="D20" s="3">
        <f>SUM(Daily!D301,Daily!D518,Daily!D735)</f>
        <v>528</v>
      </c>
      <c r="E20" s="32">
        <f>SUM(Daily!E301,Daily!E518,Daily!E735)</f>
        <v>690</v>
      </c>
      <c r="F20" s="3">
        <f>SUM(Daily!F301,Daily!F518,Daily!F735)</f>
        <v>1389</v>
      </c>
      <c r="G20" s="32">
        <f>SUM(Daily!G301,Daily!G518,Daily!G735)</f>
        <v>2999</v>
      </c>
      <c r="H20" s="3">
        <f>SUM(Daily!H301,Daily!H518,Daily!H735)</f>
        <v>2056</v>
      </c>
      <c r="I20" s="32">
        <f>SUM(Daily!I301,Daily!I518,Daily!I735)</f>
        <v>3086</v>
      </c>
      <c r="J20" s="3">
        <f>SUM(Daily!J301,Daily!J518,Daily!J735)</f>
        <v>431</v>
      </c>
      <c r="K20" s="32">
        <f>SUM(Daily!K301,Daily!K518,Daily!K735)</f>
        <v>141</v>
      </c>
      <c r="L20" s="3">
        <f>SUM(Daily!L301,Daily!L518,Daily!L735)</f>
        <v>1473</v>
      </c>
      <c r="M20" s="32">
        <f>SUM(Daily!M301,Daily!M518,Daily!M735)</f>
        <v>465</v>
      </c>
      <c r="N20" s="3">
        <f>SUM(Daily!N301,Daily!N518,Daily!N735)</f>
        <v>2992</v>
      </c>
      <c r="O20" s="32">
        <f>SUM(Daily!O301,Daily!O518,Daily!O735)</f>
        <v>1648</v>
      </c>
      <c r="P20" s="3">
        <f>SUM(Daily!P301,Daily!P518,Daily!P735)</f>
        <v>1742</v>
      </c>
      <c r="Q20" s="32">
        <f>SUM(Daily!Q301,Daily!Q518,Daily!Q735)</f>
        <v>937</v>
      </c>
      <c r="R20" s="3">
        <f>SUM(Daily!R301,Daily!R518,Daily!R735)</f>
        <v>1957</v>
      </c>
      <c r="S20" s="32">
        <f>SUM(Daily!S301,Daily!S518,Daily!S735)</f>
        <v>1538</v>
      </c>
      <c r="T20" s="3">
        <f>SUM(Daily!T301,Daily!T518,Daily!T735)</f>
        <v>419</v>
      </c>
      <c r="U20" s="32">
        <f>SUM(Daily!U301,Daily!U518,Daily!U735)</f>
        <v>101</v>
      </c>
      <c r="V20" s="3">
        <f>SUM(Daily!V301,Daily!V518,Daily!V735)</f>
        <v>1716</v>
      </c>
      <c r="W20" s="32">
        <f>SUM(Daily!W301,Daily!W518,Daily!W735)</f>
        <v>1218</v>
      </c>
      <c r="X20" s="3">
        <f>SUM(Daily!X301,Daily!X518,Daily!X735)</f>
        <v>1457</v>
      </c>
      <c r="Y20" s="32">
        <f>SUM(Daily!Y301,Daily!Y518,Daily!Y735)</f>
        <v>343</v>
      </c>
      <c r="Z20" s="3">
        <f>SUM(Daily!Z301,Daily!Z518,Daily!Z735)</f>
        <v>2572</v>
      </c>
      <c r="AA20" s="32">
        <f>SUM(Daily!AA301,Daily!AA518,Daily!AA735)</f>
        <v>2311</v>
      </c>
      <c r="AB20" s="11">
        <f t="shared" si="0"/>
        <v>19837</v>
      </c>
      <c r="AC20" s="7">
        <f t="shared" si="0"/>
        <v>17351</v>
      </c>
    </row>
    <row r="21" spans="1:29" x14ac:dyDescent="0.2">
      <c r="A21" s="95" t="s">
        <v>30</v>
      </c>
      <c r="B21" s="3">
        <f>SUM(Daily!B302,Daily!B519,Daily!B736)</f>
        <v>1251</v>
      </c>
      <c r="C21" s="32">
        <f>SUM(Daily!C302,Daily!C519,Daily!C736)</f>
        <v>2415</v>
      </c>
      <c r="D21" s="3">
        <f>SUM(Daily!D302,Daily!D519,Daily!D736)</f>
        <v>446</v>
      </c>
      <c r="E21" s="32">
        <f>SUM(Daily!E302,Daily!E519,Daily!E736)</f>
        <v>855</v>
      </c>
      <c r="F21" s="3">
        <f>SUM(Daily!F302,Daily!F519,Daily!F736)</f>
        <v>1199</v>
      </c>
      <c r="G21" s="32">
        <f>SUM(Daily!G302,Daily!G519,Daily!G736)</f>
        <v>4221</v>
      </c>
      <c r="H21" s="3">
        <f>SUM(Daily!H302,Daily!H519,Daily!H736)</f>
        <v>2324</v>
      </c>
      <c r="I21" s="32">
        <f>SUM(Daily!I302,Daily!I519,Daily!I736)</f>
        <v>3335</v>
      </c>
      <c r="J21" s="3">
        <f>SUM(Daily!J302,Daily!J519,Daily!J736)</f>
        <v>564</v>
      </c>
      <c r="K21" s="32">
        <f>SUM(Daily!K302,Daily!K519,Daily!K736)</f>
        <v>192</v>
      </c>
      <c r="L21" s="3">
        <f>SUM(Daily!L302,Daily!L519,Daily!L736)</f>
        <v>1635</v>
      </c>
      <c r="M21" s="32">
        <f>SUM(Daily!M302,Daily!M519,Daily!M736)</f>
        <v>583</v>
      </c>
      <c r="N21" s="3">
        <f>SUM(Daily!N302,Daily!N519,Daily!N736)</f>
        <v>3460</v>
      </c>
      <c r="O21" s="32">
        <f>SUM(Daily!O302,Daily!O519,Daily!O736)</f>
        <v>2178</v>
      </c>
      <c r="P21" s="3">
        <f>SUM(Daily!P302,Daily!P519,Daily!P736)</f>
        <v>1877</v>
      </c>
      <c r="Q21" s="32">
        <f>SUM(Daily!Q302,Daily!Q519,Daily!Q736)</f>
        <v>1132</v>
      </c>
      <c r="R21" s="3">
        <f>SUM(Daily!R302,Daily!R519,Daily!R736)</f>
        <v>1989</v>
      </c>
      <c r="S21" s="32">
        <f>SUM(Daily!S302,Daily!S519,Daily!S736)</f>
        <v>1826</v>
      </c>
      <c r="T21" s="3">
        <f>SUM(Daily!T302,Daily!T519,Daily!T736)</f>
        <v>441</v>
      </c>
      <c r="U21" s="32">
        <f>SUM(Daily!U302,Daily!U519,Daily!U736)</f>
        <v>123</v>
      </c>
      <c r="V21" s="3">
        <f>SUM(Daily!V302,Daily!V519,Daily!V736)</f>
        <v>1706</v>
      </c>
      <c r="W21" s="32">
        <f>SUM(Daily!W302,Daily!W519,Daily!W736)</f>
        <v>1435</v>
      </c>
      <c r="X21" s="3">
        <f>SUM(Daily!X302,Daily!X519,Daily!X736)</f>
        <v>1526</v>
      </c>
      <c r="Y21" s="32">
        <f>SUM(Daily!Y302,Daily!Y519,Daily!Y736)</f>
        <v>416</v>
      </c>
      <c r="Z21" s="3">
        <f>SUM(Daily!Z302,Daily!Z519,Daily!Z736)</f>
        <v>2750</v>
      </c>
      <c r="AA21" s="32">
        <f>SUM(Daily!AA302,Daily!AA519,Daily!AA736)</f>
        <v>2711</v>
      </c>
      <c r="AB21" s="11">
        <f t="shared" si="0"/>
        <v>21168</v>
      </c>
      <c r="AC21" s="7">
        <f t="shared" si="0"/>
        <v>21422</v>
      </c>
    </row>
    <row r="22" spans="1:29" x14ac:dyDescent="0.2">
      <c r="A22" s="94" t="s">
        <v>31</v>
      </c>
      <c r="B22" s="3">
        <f>SUM(Daily!B303,Daily!B520,Daily!B737)</f>
        <v>1300</v>
      </c>
      <c r="C22" s="32">
        <f>SUM(Daily!C303,Daily!C520,Daily!C737)</f>
        <v>2010</v>
      </c>
      <c r="D22" s="3">
        <f>SUM(Daily!D303,Daily!D520,Daily!D737)</f>
        <v>330</v>
      </c>
      <c r="E22" s="32">
        <f>SUM(Daily!E303,Daily!E520,Daily!E737)</f>
        <v>878</v>
      </c>
      <c r="F22" s="3">
        <f>SUM(Daily!F303,Daily!F520,Daily!F737)</f>
        <v>849</v>
      </c>
      <c r="G22" s="32">
        <f>SUM(Daily!G303,Daily!G520,Daily!G737)</f>
        <v>3264</v>
      </c>
      <c r="H22" s="3">
        <f>SUM(Daily!H303,Daily!H520,Daily!H737)</f>
        <v>1820</v>
      </c>
      <c r="I22" s="32">
        <f>SUM(Daily!I303,Daily!I520,Daily!I737)</f>
        <v>2993</v>
      </c>
      <c r="J22" s="3">
        <f>SUM(Daily!J303,Daily!J520,Daily!J737)</f>
        <v>436</v>
      </c>
      <c r="K22" s="32">
        <f>SUM(Daily!K303,Daily!K520,Daily!K737)</f>
        <v>162</v>
      </c>
      <c r="L22" s="3">
        <f>SUM(Daily!L303,Daily!L520,Daily!L737)</f>
        <v>1810</v>
      </c>
      <c r="M22" s="32">
        <f>SUM(Daily!M303,Daily!M520,Daily!M737)</f>
        <v>456</v>
      </c>
      <c r="N22" s="3">
        <f>SUM(Daily!N303,Daily!N520,Daily!N737)</f>
        <v>2664</v>
      </c>
      <c r="O22" s="32">
        <f>SUM(Daily!O303,Daily!O520,Daily!O737)</f>
        <v>1780</v>
      </c>
      <c r="P22" s="3">
        <f>SUM(Daily!P303,Daily!P520,Daily!P737)</f>
        <v>1120</v>
      </c>
      <c r="Q22" s="32">
        <f>SUM(Daily!Q303,Daily!Q520,Daily!Q737)</f>
        <v>1026</v>
      </c>
      <c r="R22" s="3">
        <f>SUM(Daily!R303,Daily!R520,Daily!R737)</f>
        <v>1462</v>
      </c>
      <c r="S22" s="32">
        <f>SUM(Daily!S303,Daily!S520,Daily!S737)</f>
        <v>1617</v>
      </c>
      <c r="T22" s="3">
        <f>SUM(Daily!T303,Daily!T520,Daily!T737)</f>
        <v>224</v>
      </c>
      <c r="U22" s="32">
        <f>SUM(Daily!U303,Daily!U520,Daily!U737)</f>
        <v>95</v>
      </c>
      <c r="V22" s="3">
        <f>SUM(Daily!V303,Daily!V520,Daily!V737)</f>
        <v>2103</v>
      </c>
      <c r="W22" s="32">
        <f>SUM(Daily!W303,Daily!W520,Daily!W737)</f>
        <v>1101</v>
      </c>
      <c r="X22" s="3">
        <f>SUM(Daily!X303,Daily!X520,Daily!X737)</f>
        <v>1044</v>
      </c>
      <c r="Y22" s="32">
        <f>SUM(Daily!Y303,Daily!Y520,Daily!Y737)</f>
        <v>416</v>
      </c>
      <c r="Z22" s="3">
        <f>SUM(Daily!Z303,Daily!Z520,Daily!Z737)</f>
        <v>2048</v>
      </c>
      <c r="AA22" s="32">
        <f>SUM(Daily!AA303,Daily!AA520,Daily!AA737)</f>
        <v>2076</v>
      </c>
      <c r="AB22" s="11">
        <f t="shared" si="0"/>
        <v>17210</v>
      </c>
      <c r="AC22" s="7">
        <f t="shared" si="0"/>
        <v>17874</v>
      </c>
    </row>
    <row r="23" spans="1:29" x14ac:dyDescent="0.2">
      <c r="A23" s="95" t="s">
        <v>32</v>
      </c>
      <c r="B23" s="3">
        <f>SUM(Daily!B304,Daily!B521,Daily!B738)</f>
        <v>934</v>
      </c>
      <c r="C23" s="32">
        <f>SUM(Daily!C304,Daily!C521,Daily!C738)</f>
        <v>1842</v>
      </c>
      <c r="D23" s="3">
        <f>SUM(Daily!D304,Daily!D521,Daily!D738)</f>
        <v>185</v>
      </c>
      <c r="E23" s="32">
        <f>SUM(Daily!E304,Daily!E521,Daily!E738)</f>
        <v>875</v>
      </c>
      <c r="F23" s="3">
        <f>SUM(Daily!F304,Daily!F521,Daily!F738)</f>
        <v>637</v>
      </c>
      <c r="G23" s="32">
        <f>SUM(Daily!G304,Daily!G521,Daily!G738)</f>
        <v>2820</v>
      </c>
      <c r="H23" s="3">
        <f>SUM(Daily!H304,Daily!H521,Daily!H738)</f>
        <v>1360</v>
      </c>
      <c r="I23" s="32">
        <f>SUM(Daily!I304,Daily!I521,Daily!I738)</f>
        <v>2828</v>
      </c>
      <c r="J23" s="3">
        <f>SUM(Daily!J304,Daily!J521,Daily!J738)</f>
        <v>393</v>
      </c>
      <c r="K23" s="32">
        <f>SUM(Daily!K304,Daily!K521,Daily!K738)</f>
        <v>185</v>
      </c>
      <c r="L23" s="3">
        <f>SUM(Daily!L304,Daily!L521,Daily!L738)</f>
        <v>1632</v>
      </c>
      <c r="M23" s="32">
        <f>SUM(Daily!M304,Daily!M521,Daily!M738)</f>
        <v>352</v>
      </c>
      <c r="N23" s="3">
        <f>SUM(Daily!N304,Daily!N521,Daily!N738)</f>
        <v>2155</v>
      </c>
      <c r="O23" s="32">
        <f>SUM(Daily!O304,Daily!O521,Daily!O738)</f>
        <v>1748</v>
      </c>
      <c r="P23" s="3">
        <f>SUM(Daily!P304,Daily!P521,Daily!P738)</f>
        <v>773</v>
      </c>
      <c r="Q23" s="32">
        <f>SUM(Daily!Q304,Daily!Q521,Daily!Q738)</f>
        <v>968</v>
      </c>
      <c r="R23" s="3">
        <f>SUM(Daily!R304,Daily!R521,Daily!R738)</f>
        <v>953</v>
      </c>
      <c r="S23" s="32">
        <f>SUM(Daily!S304,Daily!S521,Daily!S738)</f>
        <v>1378</v>
      </c>
      <c r="T23" s="3">
        <f>SUM(Daily!T304,Daily!T521,Daily!T738)</f>
        <v>131</v>
      </c>
      <c r="U23" s="32">
        <f>SUM(Daily!U304,Daily!U521,Daily!U738)</f>
        <v>78</v>
      </c>
      <c r="V23" s="3">
        <f>SUM(Daily!V304,Daily!V521,Daily!V738)</f>
        <v>1486</v>
      </c>
      <c r="W23" s="32">
        <f>SUM(Daily!W304,Daily!W521,Daily!W738)</f>
        <v>692</v>
      </c>
      <c r="X23" s="3">
        <f>SUM(Daily!X304,Daily!X521,Daily!X738)</f>
        <v>628</v>
      </c>
      <c r="Y23" s="32">
        <f>SUM(Daily!Y304,Daily!Y521,Daily!Y738)</f>
        <v>408</v>
      </c>
      <c r="Z23" s="3">
        <f>SUM(Daily!Z304,Daily!Z521,Daily!Z738)</f>
        <v>1527</v>
      </c>
      <c r="AA23" s="32">
        <f>SUM(Daily!AA304,Daily!AA521,Daily!AA738)</f>
        <v>1811</v>
      </c>
      <c r="AB23" s="11">
        <f t="shared" si="0"/>
        <v>12794</v>
      </c>
      <c r="AC23" s="7">
        <f t="shared" si="0"/>
        <v>15985</v>
      </c>
    </row>
    <row r="24" spans="1:29" x14ac:dyDescent="0.2">
      <c r="A24" s="94" t="s">
        <v>33</v>
      </c>
      <c r="B24" s="3">
        <f>SUM(Daily!B305,Daily!B522,Daily!B739)</f>
        <v>257</v>
      </c>
      <c r="C24" s="32">
        <f>SUM(Daily!C305,Daily!C522,Daily!C739)</f>
        <v>692</v>
      </c>
      <c r="D24" s="3">
        <f>SUM(Daily!D305,Daily!D522,Daily!D739)</f>
        <v>113</v>
      </c>
      <c r="E24" s="32">
        <f>SUM(Daily!E305,Daily!E522,Daily!E739)</f>
        <v>364</v>
      </c>
      <c r="F24" s="3">
        <f>SUM(Daily!F305,Daily!F522,Daily!F739)</f>
        <v>370</v>
      </c>
      <c r="G24" s="32">
        <f>SUM(Daily!G305,Daily!G522,Daily!G739)</f>
        <v>965</v>
      </c>
      <c r="H24" s="3">
        <f>SUM(Daily!H305,Daily!H522,Daily!H739)</f>
        <v>497</v>
      </c>
      <c r="I24" s="32">
        <f>SUM(Daily!I305,Daily!I522,Daily!I739)</f>
        <v>823</v>
      </c>
      <c r="J24" s="3">
        <f>SUM(Daily!J305,Daily!J522,Daily!J739)</f>
        <v>105</v>
      </c>
      <c r="K24" s="32">
        <f>SUM(Daily!K305,Daily!K522,Daily!K739)</f>
        <v>43</v>
      </c>
      <c r="L24" s="3">
        <f>SUM(Daily!L305,Daily!L522,Daily!L739)</f>
        <v>312</v>
      </c>
      <c r="M24" s="32">
        <f>SUM(Daily!M305,Daily!M522,Daily!M739)</f>
        <v>288</v>
      </c>
      <c r="N24" s="3">
        <f>SUM(Daily!N305,Daily!N522,Daily!N739)</f>
        <v>524</v>
      </c>
      <c r="O24" s="32">
        <f>SUM(Daily!O305,Daily!O522,Daily!O739)</f>
        <v>779</v>
      </c>
      <c r="P24" s="3">
        <f>SUM(Daily!P305,Daily!P522,Daily!P739)</f>
        <v>269</v>
      </c>
      <c r="Q24" s="32">
        <f>SUM(Daily!Q305,Daily!Q522,Daily!Q739)</f>
        <v>421</v>
      </c>
      <c r="R24" s="3">
        <f>SUM(Daily!R305,Daily!R522,Daily!R739)</f>
        <v>429</v>
      </c>
      <c r="S24" s="32">
        <f>SUM(Daily!S305,Daily!S522,Daily!S739)</f>
        <v>498</v>
      </c>
      <c r="T24" s="3">
        <f>SUM(Daily!T305,Daily!T522,Daily!T739)</f>
        <v>57</v>
      </c>
      <c r="U24" s="32">
        <f>SUM(Daily!U305,Daily!U522,Daily!U739)</f>
        <v>166</v>
      </c>
      <c r="V24" s="3">
        <f>SUM(Daily!V305,Daily!V522,Daily!V739)</f>
        <v>357</v>
      </c>
      <c r="W24" s="32">
        <f>SUM(Daily!W305,Daily!W522,Daily!W739)</f>
        <v>315</v>
      </c>
      <c r="X24" s="3">
        <f>SUM(Daily!X305,Daily!X522,Daily!X739)</f>
        <v>188</v>
      </c>
      <c r="Y24" s="32">
        <f>SUM(Daily!Y305,Daily!Y522,Daily!Y739)</f>
        <v>311</v>
      </c>
      <c r="Z24" s="3">
        <f>SUM(Daily!Z305,Daily!Z522,Daily!Z739)</f>
        <v>614</v>
      </c>
      <c r="AA24" s="32">
        <f>SUM(Daily!AA305,Daily!AA522,Daily!AA739)</f>
        <v>678</v>
      </c>
      <c r="AB24" s="11">
        <f t="shared" si="0"/>
        <v>4092</v>
      </c>
      <c r="AC24" s="7">
        <f t="shared" si="0"/>
        <v>6343</v>
      </c>
    </row>
    <row r="25" spans="1:29" x14ac:dyDescent="0.2">
      <c r="A25" s="95" t="s">
        <v>34</v>
      </c>
      <c r="B25" s="3">
        <f>SUM(Daily!B306,Daily!B523,Daily!B740)</f>
        <v>26</v>
      </c>
      <c r="C25" s="32">
        <f>SUM(Daily!C306,Daily!C523,Daily!C740)</f>
        <v>179</v>
      </c>
      <c r="D25" s="3">
        <f>SUM(Daily!D306,Daily!D523,Daily!D740)</f>
        <v>32</v>
      </c>
      <c r="E25" s="32">
        <f>SUM(Daily!E306,Daily!E523,Daily!E740)</f>
        <v>163</v>
      </c>
      <c r="F25" s="3">
        <f>SUM(Daily!F306,Daily!F523,Daily!F740)</f>
        <v>72</v>
      </c>
      <c r="G25" s="32">
        <f>SUM(Daily!G306,Daily!G523,Daily!G740)</f>
        <v>220</v>
      </c>
      <c r="H25" s="3">
        <f>SUM(Daily!H306,Daily!H523,Daily!H740)</f>
        <v>138</v>
      </c>
      <c r="I25" s="32">
        <f>SUM(Daily!I306,Daily!I523,Daily!I740)</f>
        <v>260</v>
      </c>
      <c r="J25" s="3">
        <f>SUM(Daily!J306,Daily!J523,Daily!J740)</f>
        <v>26</v>
      </c>
      <c r="K25" s="32">
        <f>SUM(Daily!K306,Daily!K523,Daily!K740)</f>
        <v>19</v>
      </c>
      <c r="L25" s="3">
        <f>SUM(Daily!L306,Daily!L523,Daily!L740)</f>
        <v>102</v>
      </c>
      <c r="M25" s="32">
        <f>SUM(Daily!M306,Daily!M523,Daily!M740)</f>
        <v>97</v>
      </c>
      <c r="N25" s="3">
        <f>SUM(Daily!N306,Daily!N523,Daily!N740)</f>
        <v>157</v>
      </c>
      <c r="O25" s="32">
        <f>SUM(Daily!O306,Daily!O523,Daily!O740)</f>
        <v>283</v>
      </c>
      <c r="P25" s="3">
        <f>SUM(Daily!P306,Daily!P523,Daily!P740)</f>
        <v>153</v>
      </c>
      <c r="Q25" s="32">
        <f>SUM(Daily!Q306,Daily!Q523,Daily!Q740)</f>
        <v>128</v>
      </c>
      <c r="R25" s="3">
        <f>SUM(Daily!R306,Daily!R523,Daily!R740)</f>
        <v>147</v>
      </c>
      <c r="S25" s="32">
        <f>SUM(Daily!S306,Daily!S523,Daily!S740)</f>
        <v>127</v>
      </c>
      <c r="T25" s="3">
        <f>SUM(Daily!T306,Daily!T523,Daily!T740)</f>
        <v>36</v>
      </c>
      <c r="U25" s="32">
        <f>SUM(Daily!U306,Daily!U523,Daily!U740)</f>
        <v>50</v>
      </c>
      <c r="V25" s="3">
        <f>SUM(Daily!V306,Daily!V523,Daily!V740)</f>
        <v>114</v>
      </c>
      <c r="W25" s="32">
        <f>SUM(Daily!W306,Daily!W523,Daily!W740)</f>
        <v>127</v>
      </c>
      <c r="X25" s="3">
        <f>SUM(Daily!X306,Daily!X523,Daily!X740)</f>
        <v>91</v>
      </c>
      <c r="Y25" s="32">
        <f>SUM(Daily!Y306,Daily!Y523,Daily!Y740)</f>
        <v>160</v>
      </c>
      <c r="Z25" s="3">
        <f>SUM(Daily!Z306,Daily!Z523,Daily!Z740)</f>
        <v>183</v>
      </c>
      <c r="AA25" s="32">
        <f>SUM(Daily!AA306,Daily!AA523,Daily!AA740)</f>
        <v>292</v>
      </c>
      <c r="AB25" s="11">
        <f t="shared" si="0"/>
        <v>1277</v>
      </c>
      <c r="AC25" s="7">
        <f t="shared" si="0"/>
        <v>2105</v>
      </c>
    </row>
    <row r="26" spans="1:29" x14ac:dyDescent="0.2">
      <c r="A26" s="94" t="s">
        <v>35</v>
      </c>
      <c r="B26" s="3">
        <f>SUM(Daily!B307,Daily!B524,Daily!B741)</f>
        <v>0</v>
      </c>
      <c r="C26" s="32">
        <f>SUM(Daily!C307,Daily!C524,Daily!C741)</f>
        <v>59</v>
      </c>
      <c r="D26" s="3">
        <f>SUM(Daily!D307,Daily!D524,Daily!D741)</f>
        <v>0</v>
      </c>
      <c r="E26" s="32">
        <f>SUM(Daily!E307,Daily!E524,Daily!E741)</f>
        <v>60</v>
      </c>
      <c r="F26" s="3">
        <f>SUM(Daily!F307,Daily!F524,Daily!F741)</f>
        <v>1</v>
      </c>
      <c r="G26" s="32">
        <f>SUM(Daily!G307,Daily!G524,Daily!G741)</f>
        <v>80</v>
      </c>
      <c r="H26" s="3">
        <f>SUM(Daily!H307,Daily!H524,Daily!H741)</f>
        <v>17</v>
      </c>
      <c r="I26" s="32">
        <f>SUM(Daily!I307,Daily!I524,Daily!I741)</f>
        <v>64</v>
      </c>
      <c r="J26" s="3">
        <f>SUM(Daily!J307,Daily!J524,Daily!J741)</f>
        <v>12</v>
      </c>
      <c r="K26" s="32">
        <f>SUM(Daily!K307,Daily!K524,Daily!K741)</f>
        <v>5</v>
      </c>
      <c r="L26" s="3">
        <f>SUM(Daily!L307,Daily!L524,Daily!L741)</f>
        <v>34</v>
      </c>
      <c r="M26" s="32">
        <f>SUM(Daily!M307,Daily!M524,Daily!M741)</f>
        <v>5</v>
      </c>
      <c r="N26" s="3">
        <f>SUM(Daily!N307,Daily!N524,Daily!N741)</f>
        <v>17</v>
      </c>
      <c r="O26" s="32">
        <f>SUM(Daily!O307,Daily!O524,Daily!O741)</f>
        <v>19</v>
      </c>
      <c r="P26" s="3">
        <f>SUM(Daily!P307,Daily!P524,Daily!P741)</f>
        <v>34</v>
      </c>
      <c r="Q26" s="32">
        <f>SUM(Daily!Q307,Daily!Q524,Daily!Q741)</f>
        <v>4</v>
      </c>
      <c r="R26" s="3">
        <f>SUM(Daily!R307,Daily!R524,Daily!R741)</f>
        <v>7</v>
      </c>
      <c r="S26" s="32">
        <f>SUM(Daily!S307,Daily!S524,Daily!S741)</f>
        <v>7</v>
      </c>
      <c r="T26" s="3">
        <f>SUM(Daily!T307,Daily!T524,Daily!T741)</f>
        <v>4</v>
      </c>
      <c r="U26" s="32">
        <f>SUM(Daily!U307,Daily!U524,Daily!U741)</f>
        <v>2</v>
      </c>
      <c r="V26" s="3">
        <f>SUM(Daily!V307,Daily!V524,Daily!V741)</f>
        <v>8</v>
      </c>
      <c r="W26" s="32">
        <f>SUM(Daily!W307,Daily!W524,Daily!W741)</f>
        <v>3</v>
      </c>
      <c r="X26" s="3">
        <f>SUM(Daily!X307,Daily!X524,Daily!X741)</f>
        <v>6</v>
      </c>
      <c r="Y26" s="32">
        <f>SUM(Daily!Y307,Daily!Y524,Daily!Y741)</f>
        <v>4</v>
      </c>
      <c r="Z26" s="3">
        <f>SUM(Daily!Z307,Daily!Z524,Daily!Z741)</f>
        <v>5</v>
      </c>
      <c r="AA26" s="32">
        <f>SUM(Daily!AA307,Daily!AA524,Daily!AA741)</f>
        <v>9</v>
      </c>
      <c r="AB26" s="11">
        <f t="shared" si="0"/>
        <v>145</v>
      </c>
      <c r="AC26" s="7">
        <f t="shared" si="0"/>
        <v>321</v>
      </c>
    </row>
    <row r="27" spans="1:29" x14ac:dyDescent="0.2">
      <c r="A27" s="95" t="s">
        <v>36</v>
      </c>
      <c r="B27" s="3">
        <f>SUM(Daily!B308,Daily!B525,Daily!B742)</f>
        <v>0</v>
      </c>
      <c r="C27" s="32">
        <f>SUM(Daily!C308,Daily!C525,Daily!C742)</f>
        <v>0</v>
      </c>
      <c r="D27" s="3">
        <f>SUM(Daily!D308,Daily!D525,Daily!D742)</f>
        <v>0</v>
      </c>
      <c r="E27" s="32">
        <f>SUM(Daily!E308,Daily!E525,Daily!E742)</f>
        <v>0</v>
      </c>
      <c r="F27" s="3">
        <f>SUM(Daily!F308,Daily!F525,Daily!F742)</f>
        <v>0</v>
      </c>
      <c r="G27" s="32">
        <f>SUM(Daily!G308,Daily!G525,Daily!G742)</f>
        <v>0</v>
      </c>
      <c r="H27" s="3">
        <f>SUM(Daily!H308,Daily!H525,Daily!H742)</f>
        <v>0</v>
      </c>
      <c r="I27" s="32">
        <f>SUM(Daily!I308,Daily!I525,Daily!I742)</f>
        <v>0</v>
      </c>
      <c r="J27" s="3">
        <f>SUM(Daily!J308,Daily!J525,Daily!J742)</f>
        <v>0</v>
      </c>
      <c r="K27" s="32">
        <f>SUM(Daily!K308,Daily!K525,Daily!K742)</f>
        <v>0</v>
      </c>
      <c r="L27" s="3">
        <f>SUM(Daily!L308,Daily!L525,Daily!L742)</f>
        <v>0</v>
      </c>
      <c r="M27" s="32">
        <f>SUM(Daily!M308,Daily!M525,Daily!M742)</f>
        <v>0</v>
      </c>
      <c r="N27" s="3">
        <f>SUM(Daily!N308,Daily!N525,Daily!N742)</f>
        <v>0</v>
      </c>
      <c r="O27" s="32">
        <f>SUM(Daily!O308,Daily!O525,Daily!O742)</f>
        <v>0</v>
      </c>
      <c r="P27" s="3">
        <f>SUM(Daily!P308,Daily!P525,Daily!P742)</f>
        <v>0</v>
      </c>
      <c r="Q27" s="32">
        <f>SUM(Daily!Q308,Daily!Q525,Daily!Q742)</f>
        <v>0</v>
      </c>
      <c r="R27" s="3">
        <f>SUM(Daily!R308,Daily!R525,Daily!R742)</f>
        <v>0</v>
      </c>
      <c r="S27" s="32">
        <f>SUM(Daily!S308,Daily!S525,Daily!S742)</f>
        <v>0</v>
      </c>
      <c r="T27" s="3">
        <f>SUM(Daily!T308,Daily!T525,Daily!T742)</f>
        <v>0</v>
      </c>
      <c r="U27" s="32">
        <f>SUM(Daily!U308,Daily!U525,Daily!U742)</f>
        <v>0</v>
      </c>
      <c r="V27" s="3">
        <f>SUM(Daily!V308,Daily!V525,Daily!V742)</f>
        <v>0</v>
      </c>
      <c r="W27" s="32">
        <f>SUM(Daily!W308,Daily!W525,Daily!W742)</f>
        <v>0</v>
      </c>
      <c r="X27" s="3">
        <f>SUM(Daily!X308,Daily!X525,Daily!X742)</f>
        <v>0</v>
      </c>
      <c r="Y27" s="32">
        <f>SUM(Daily!Y308,Daily!Y525,Daily!Y742)</f>
        <v>0</v>
      </c>
      <c r="Z27" s="3">
        <f>SUM(Daily!Z308,Daily!Z525,Daily!Z742)</f>
        <v>0</v>
      </c>
      <c r="AA27" s="32">
        <f>SUM(Daily!AA308,Daily!AA525,Daily!AA742)</f>
        <v>0</v>
      </c>
      <c r="AB27" s="11">
        <f t="shared" si="0"/>
        <v>0</v>
      </c>
      <c r="AC27" s="7">
        <f t="shared" si="0"/>
        <v>0</v>
      </c>
    </row>
    <row r="28" spans="1:29" x14ac:dyDescent="0.2">
      <c r="A28" s="94" t="s">
        <v>37</v>
      </c>
      <c r="B28" s="3">
        <f>SUM(Daily!B309,Daily!B526,Daily!B743)</f>
        <v>0</v>
      </c>
      <c r="C28" s="32">
        <f>SUM(Daily!C309,Daily!C526,Daily!C743)</f>
        <v>0</v>
      </c>
      <c r="D28" s="3">
        <f>SUM(Daily!D309,Daily!D526,Daily!D743)</f>
        <v>0</v>
      </c>
      <c r="E28" s="32">
        <f>SUM(Daily!E309,Daily!E526,Daily!E743)</f>
        <v>0</v>
      </c>
      <c r="F28" s="3">
        <f>SUM(Daily!F309,Daily!F526,Daily!F743)</f>
        <v>0</v>
      </c>
      <c r="G28" s="32">
        <f>SUM(Daily!G309,Daily!G526,Daily!G743)</f>
        <v>0</v>
      </c>
      <c r="H28" s="3">
        <f>SUM(Daily!H309,Daily!H526,Daily!H743)</f>
        <v>0</v>
      </c>
      <c r="I28" s="32">
        <f>SUM(Daily!I309,Daily!I526,Daily!I743)</f>
        <v>0</v>
      </c>
      <c r="J28" s="3">
        <f>SUM(Daily!J309,Daily!J526,Daily!J743)</f>
        <v>0</v>
      </c>
      <c r="K28" s="32">
        <f>SUM(Daily!K309,Daily!K526,Daily!K743)</f>
        <v>0</v>
      </c>
      <c r="L28" s="3">
        <f>SUM(Daily!L309,Daily!L526,Daily!L743)</f>
        <v>0</v>
      </c>
      <c r="M28" s="32">
        <f>SUM(Daily!M309,Daily!M526,Daily!M743)</f>
        <v>0</v>
      </c>
      <c r="N28" s="3">
        <f>SUM(Daily!N309,Daily!N526,Daily!N743)</f>
        <v>0</v>
      </c>
      <c r="O28" s="32">
        <f>SUM(Daily!O309,Daily!O526,Daily!O743)</f>
        <v>0</v>
      </c>
      <c r="P28" s="3">
        <f>SUM(Daily!P309,Daily!P526,Daily!P743)</f>
        <v>0</v>
      </c>
      <c r="Q28" s="32">
        <f>SUM(Daily!Q309,Daily!Q526,Daily!Q743)</f>
        <v>0</v>
      </c>
      <c r="R28" s="3">
        <f>SUM(Daily!R309,Daily!R526,Daily!R743)</f>
        <v>0</v>
      </c>
      <c r="S28" s="32">
        <f>SUM(Daily!S309,Daily!S526,Daily!S743)</f>
        <v>0</v>
      </c>
      <c r="T28" s="3">
        <f>SUM(Daily!T309,Daily!T526,Daily!T743)</f>
        <v>0</v>
      </c>
      <c r="U28" s="32">
        <f>SUM(Daily!U309,Daily!U526,Daily!U743)</f>
        <v>0</v>
      </c>
      <c r="V28" s="3">
        <f>SUM(Daily!V309,Daily!V526,Daily!V743)</f>
        <v>0</v>
      </c>
      <c r="W28" s="32">
        <f>SUM(Daily!W309,Daily!W526,Daily!W743)</f>
        <v>0</v>
      </c>
      <c r="X28" s="3">
        <f>SUM(Daily!X309,Daily!X526,Daily!X743)</f>
        <v>0</v>
      </c>
      <c r="Y28" s="32">
        <f>SUM(Daily!Y309,Daily!Y526,Daily!Y743)</f>
        <v>0</v>
      </c>
      <c r="Z28" s="3">
        <f>SUM(Daily!Z309,Daily!Z526,Daily!Z743)</f>
        <v>0</v>
      </c>
      <c r="AA28" s="32">
        <f>SUM(Daily!AA309,Daily!AA526,Daily!AA743)</f>
        <v>0</v>
      </c>
      <c r="AB28" s="11">
        <f t="shared" si="0"/>
        <v>0</v>
      </c>
      <c r="AC28" s="7">
        <f t="shared" si="0"/>
        <v>0</v>
      </c>
    </row>
    <row r="29" spans="1:29" x14ac:dyDescent="0.2">
      <c r="A29" s="95" t="s">
        <v>38</v>
      </c>
      <c r="B29" s="3">
        <f>SUM(Daily!B310,Daily!B527,Daily!B744)</f>
        <v>0</v>
      </c>
      <c r="C29" s="32">
        <f>SUM(Daily!C310,Daily!C527,Daily!C744)</f>
        <v>0</v>
      </c>
      <c r="D29" s="3">
        <f>SUM(Daily!D310,Daily!D527,Daily!D744)</f>
        <v>0</v>
      </c>
      <c r="E29" s="32">
        <f>SUM(Daily!E310,Daily!E527,Daily!E744)</f>
        <v>0</v>
      </c>
      <c r="F29" s="3">
        <f>SUM(Daily!F310,Daily!F527,Daily!F744)</f>
        <v>0</v>
      </c>
      <c r="G29" s="32">
        <f>SUM(Daily!G310,Daily!G527,Daily!G744)</f>
        <v>0</v>
      </c>
      <c r="H29" s="3">
        <f>SUM(Daily!H310,Daily!H527,Daily!H744)</f>
        <v>0</v>
      </c>
      <c r="I29" s="32">
        <f>SUM(Daily!I310,Daily!I527,Daily!I744)</f>
        <v>0</v>
      </c>
      <c r="J29" s="3">
        <f>SUM(Daily!J310,Daily!J527,Daily!J744)</f>
        <v>0</v>
      </c>
      <c r="K29" s="32">
        <f>SUM(Daily!K310,Daily!K527,Daily!K744)</f>
        <v>0</v>
      </c>
      <c r="L29" s="3">
        <f>SUM(Daily!L310,Daily!L527,Daily!L744)</f>
        <v>0</v>
      </c>
      <c r="M29" s="32">
        <f>SUM(Daily!M310,Daily!M527,Daily!M744)</f>
        <v>0</v>
      </c>
      <c r="N29" s="3">
        <f>SUM(Daily!N310,Daily!N527,Daily!N744)</f>
        <v>0</v>
      </c>
      <c r="O29" s="32">
        <f>SUM(Daily!O310,Daily!O527,Daily!O744)</f>
        <v>0</v>
      </c>
      <c r="P29" s="3">
        <f>SUM(Daily!P310,Daily!P527,Daily!P744)</f>
        <v>0</v>
      </c>
      <c r="Q29" s="32">
        <f>SUM(Daily!Q310,Daily!Q527,Daily!Q744)</f>
        <v>0</v>
      </c>
      <c r="R29" s="3">
        <f>SUM(Daily!R310,Daily!R527,Daily!R744)</f>
        <v>0</v>
      </c>
      <c r="S29" s="32">
        <f>SUM(Daily!S310,Daily!S527,Daily!S744)</f>
        <v>0</v>
      </c>
      <c r="T29" s="3">
        <f>SUM(Daily!T310,Daily!T527,Daily!T744)</f>
        <v>0</v>
      </c>
      <c r="U29" s="32">
        <f>SUM(Daily!U310,Daily!U527,Daily!U744)</f>
        <v>0</v>
      </c>
      <c r="V29" s="3">
        <f>SUM(Daily!V310,Daily!V527,Daily!V744)</f>
        <v>0</v>
      </c>
      <c r="W29" s="32">
        <f>SUM(Daily!W310,Daily!W527,Daily!W744)</f>
        <v>0</v>
      </c>
      <c r="X29" s="3">
        <f>SUM(Daily!X310,Daily!X527,Daily!X744)</f>
        <v>0</v>
      </c>
      <c r="Y29" s="32">
        <f>SUM(Daily!Y310,Daily!Y527,Daily!Y744)</f>
        <v>0</v>
      </c>
      <c r="Z29" s="3">
        <f>SUM(Daily!Z310,Daily!Z527,Daily!Z744)</f>
        <v>0</v>
      </c>
      <c r="AA29" s="32">
        <f>SUM(Daily!AA310,Daily!AA527,Daily!AA744)</f>
        <v>0</v>
      </c>
      <c r="AB29" s="11">
        <f t="shared" si="0"/>
        <v>0</v>
      </c>
      <c r="AC29" s="7">
        <f t="shared" si="0"/>
        <v>0</v>
      </c>
    </row>
    <row r="30" spans="1:29" ht="13.5" thickBot="1" x14ac:dyDescent="0.25">
      <c r="A30" s="90" t="s">
        <v>39</v>
      </c>
      <c r="B30" s="16">
        <f>SUM(Daily!B311,Daily!B528,Daily!B745)</f>
        <v>0</v>
      </c>
      <c r="C30" s="43">
        <f>SUM(Daily!C311,Daily!C528,Daily!C745)</f>
        <v>0</v>
      </c>
      <c r="D30" s="16">
        <f>SUM(Daily!D311,Daily!D528,Daily!D745)</f>
        <v>0</v>
      </c>
      <c r="E30" s="43">
        <f>SUM(Daily!E311,Daily!E528,Daily!E745)</f>
        <v>0</v>
      </c>
      <c r="F30" s="16">
        <f>SUM(Daily!F311,Daily!F528,Daily!F745)</f>
        <v>0</v>
      </c>
      <c r="G30" s="43">
        <f>SUM(Daily!G311,Daily!G528,Daily!G745)</f>
        <v>0</v>
      </c>
      <c r="H30" s="16">
        <f>SUM(Daily!H311,Daily!H528,Daily!H745)</f>
        <v>0</v>
      </c>
      <c r="I30" s="43">
        <f>SUM(Daily!I311,Daily!I528,Daily!I745)</f>
        <v>0</v>
      </c>
      <c r="J30" s="16">
        <f>SUM(Daily!J311,Daily!J528,Daily!J745)</f>
        <v>0</v>
      </c>
      <c r="K30" s="43">
        <f>SUM(Daily!K311,Daily!K528,Daily!K745)</f>
        <v>0</v>
      </c>
      <c r="L30" s="16">
        <f>SUM(Daily!L311,Daily!L528,Daily!L745)</f>
        <v>0</v>
      </c>
      <c r="M30" s="43">
        <f>SUM(Daily!M311,Daily!M528,Daily!M745)</f>
        <v>0</v>
      </c>
      <c r="N30" s="16">
        <f>SUM(Daily!N311,Daily!N528,Daily!N745)</f>
        <v>0</v>
      </c>
      <c r="O30" s="43">
        <f>SUM(Daily!O311,Daily!O528,Daily!O745)</f>
        <v>0</v>
      </c>
      <c r="P30" s="16">
        <f>SUM(Daily!P311,Daily!P528,Daily!P745)</f>
        <v>0</v>
      </c>
      <c r="Q30" s="43">
        <f>SUM(Daily!Q311,Daily!Q528,Daily!Q745)</f>
        <v>0</v>
      </c>
      <c r="R30" s="16">
        <f>SUM(Daily!R311,Daily!R528,Daily!R745)</f>
        <v>0</v>
      </c>
      <c r="S30" s="43">
        <f>SUM(Daily!S311,Daily!S528,Daily!S745)</f>
        <v>0</v>
      </c>
      <c r="T30" s="16">
        <f>SUM(Daily!T311,Daily!T528,Daily!T745)</f>
        <v>0</v>
      </c>
      <c r="U30" s="43">
        <f>SUM(Daily!U311,Daily!U528,Daily!U745)</f>
        <v>0</v>
      </c>
      <c r="V30" s="16">
        <f>SUM(Daily!V311,Daily!V528,Daily!V745)</f>
        <v>0</v>
      </c>
      <c r="W30" s="43">
        <f>SUM(Daily!W311,Daily!W528,Daily!W745)</f>
        <v>0</v>
      </c>
      <c r="X30" s="16">
        <f>SUM(Daily!X311,Daily!X528,Daily!X745)</f>
        <v>0</v>
      </c>
      <c r="Y30" s="43">
        <f>SUM(Daily!Y311,Daily!Y528,Daily!Y745)</f>
        <v>0</v>
      </c>
      <c r="Z30" s="16">
        <f>SUM(Daily!Z311,Daily!Z528,Daily!Z745)</f>
        <v>0</v>
      </c>
      <c r="AA30" s="43">
        <f>SUM(Daily!AA311,Daily!AA528,Daily!AA745)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5" t="s">
        <v>13</v>
      </c>
      <c r="B31" s="56">
        <f>SUM(B7:B30)</f>
        <v>15998</v>
      </c>
      <c r="C31" s="56">
        <f t="shared" ref="C31:AA31" si="1">SUM(C7:C30)</f>
        <v>21273</v>
      </c>
      <c r="D31" s="56">
        <f t="shared" si="1"/>
        <v>6415</v>
      </c>
      <c r="E31" s="56">
        <f t="shared" si="1"/>
        <v>8512</v>
      </c>
      <c r="F31" s="56">
        <f t="shared" si="1"/>
        <v>21673</v>
      </c>
      <c r="G31" s="56">
        <f t="shared" si="1"/>
        <v>26267</v>
      </c>
      <c r="H31" s="56">
        <f t="shared" si="1"/>
        <v>27144</v>
      </c>
      <c r="I31" s="56">
        <f t="shared" si="1"/>
        <v>31690</v>
      </c>
      <c r="J31" s="56">
        <f t="shared" si="1"/>
        <v>4078</v>
      </c>
      <c r="K31" s="56">
        <f t="shared" si="1"/>
        <v>3896</v>
      </c>
      <c r="L31" s="56">
        <f t="shared" si="1"/>
        <v>13502</v>
      </c>
      <c r="M31" s="56">
        <f t="shared" si="1"/>
        <v>11976</v>
      </c>
      <c r="N31" s="56">
        <f t="shared" si="1"/>
        <v>31697</v>
      </c>
      <c r="O31" s="56">
        <f t="shared" si="1"/>
        <v>27677</v>
      </c>
      <c r="P31" s="56">
        <f t="shared" si="1"/>
        <v>16640</v>
      </c>
      <c r="Q31" s="56">
        <f t="shared" si="1"/>
        <v>13553</v>
      </c>
      <c r="R31" s="56">
        <f t="shared" si="1"/>
        <v>20582</v>
      </c>
      <c r="S31" s="56">
        <f t="shared" si="1"/>
        <v>18026</v>
      </c>
      <c r="T31" s="56">
        <f t="shared" si="1"/>
        <v>3329</v>
      </c>
      <c r="U31" s="56">
        <f t="shared" si="1"/>
        <v>2772</v>
      </c>
      <c r="V31" s="56">
        <f t="shared" si="1"/>
        <v>15627</v>
      </c>
      <c r="W31" s="56">
        <f t="shared" si="1"/>
        <v>16371</v>
      </c>
      <c r="X31" s="56">
        <f t="shared" si="1"/>
        <v>13474</v>
      </c>
      <c r="Y31" s="56">
        <f t="shared" si="1"/>
        <v>6697</v>
      </c>
      <c r="Z31" s="56">
        <f t="shared" si="1"/>
        <v>26410</v>
      </c>
      <c r="AA31" s="56">
        <f t="shared" si="1"/>
        <v>27393</v>
      </c>
      <c r="AB31" s="56">
        <f>SUM(AB7:AB30)</f>
        <v>216569</v>
      </c>
      <c r="AC31" s="1">
        <f>SUM(AC7:AC30)</f>
        <v>216103</v>
      </c>
    </row>
    <row r="32" spans="1:29" ht="15.75" thickTop="1" x14ac:dyDescent="0.2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 x14ac:dyDescent="0.2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54.333333333333336</v>
      </c>
      <c r="C40" s="32">
        <f t="shared" si="3"/>
        <v>0</v>
      </c>
      <c r="D40" s="3">
        <f t="shared" si="3"/>
        <v>41.333333333333336</v>
      </c>
      <c r="E40" s="32">
        <f t="shared" si="3"/>
        <v>0.66666666666666663</v>
      </c>
      <c r="F40" s="3">
        <f t="shared" si="3"/>
        <v>197.66666666666666</v>
      </c>
      <c r="G40" s="32">
        <f t="shared" si="3"/>
        <v>1</v>
      </c>
      <c r="H40" s="3">
        <f t="shared" si="3"/>
        <v>110</v>
      </c>
      <c r="I40" s="32">
        <f t="shared" si="3"/>
        <v>16.666666666666668</v>
      </c>
      <c r="J40" s="3">
        <f t="shared" si="3"/>
        <v>4.666666666666667</v>
      </c>
      <c r="K40" s="32">
        <f t="shared" si="3"/>
        <v>6.333333333333333</v>
      </c>
      <c r="L40" s="3">
        <f t="shared" si="3"/>
        <v>2.3333333333333335</v>
      </c>
      <c r="M40" s="32">
        <f t="shared" si="3"/>
        <v>18</v>
      </c>
      <c r="N40" s="3">
        <f t="shared" si="3"/>
        <v>55</v>
      </c>
      <c r="O40" s="32">
        <f t="shared" si="3"/>
        <v>24.333333333333332</v>
      </c>
      <c r="P40" s="3">
        <f t="shared" si="3"/>
        <v>15</v>
      </c>
      <c r="Q40" s="32">
        <f t="shared" si="3"/>
        <v>21</v>
      </c>
      <c r="R40" s="3">
        <f t="shared" si="3"/>
        <v>4.666666666666667</v>
      </c>
      <c r="S40" s="32">
        <f t="shared" si="3"/>
        <v>10.666666666666666</v>
      </c>
      <c r="T40" s="3">
        <f t="shared" si="3"/>
        <v>0</v>
      </c>
      <c r="U40" s="32">
        <f t="shared" si="3"/>
        <v>0.33333333333333331</v>
      </c>
      <c r="V40" s="3">
        <f t="shared" si="3"/>
        <v>0</v>
      </c>
      <c r="W40" s="32">
        <f t="shared" si="3"/>
        <v>0</v>
      </c>
      <c r="X40" s="3">
        <f t="shared" si="3"/>
        <v>0.33333333333333331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485.33333333333331</v>
      </c>
      <c r="AC40" s="15">
        <f t="shared" ref="AC40:AC62" si="4">C40+E40+G40+I40+K40+M40+O40+Q40+S40+U40+W40+Y40+AA40</f>
        <v>99</v>
      </c>
    </row>
    <row r="41" spans="1:29" x14ac:dyDescent="0.2">
      <c r="A41" s="91" t="s">
        <v>18</v>
      </c>
      <c r="B41" s="3">
        <f t="shared" si="3"/>
        <v>289.33333333333331</v>
      </c>
      <c r="C41" s="32">
        <f t="shared" si="3"/>
        <v>60</v>
      </c>
      <c r="D41" s="3">
        <f t="shared" si="3"/>
        <v>151.66666666666666</v>
      </c>
      <c r="E41" s="32">
        <f t="shared" si="3"/>
        <v>45.333333333333336</v>
      </c>
      <c r="F41" s="3">
        <f t="shared" si="3"/>
        <v>705.66666666666663</v>
      </c>
      <c r="G41" s="32">
        <f t="shared" si="3"/>
        <v>164</v>
      </c>
      <c r="H41" s="3">
        <f t="shared" si="3"/>
        <v>476.33333333333331</v>
      </c>
      <c r="I41" s="32">
        <f t="shared" si="3"/>
        <v>240.66666666666666</v>
      </c>
      <c r="J41" s="3">
        <f t="shared" si="3"/>
        <v>24</v>
      </c>
      <c r="K41" s="32">
        <f t="shared" si="3"/>
        <v>39.333333333333336</v>
      </c>
      <c r="L41" s="3">
        <f t="shared" si="3"/>
        <v>120.66666666666667</v>
      </c>
      <c r="M41" s="32">
        <f t="shared" si="3"/>
        <v>192.33333333333334</v>
      </c>
      <c r="N41" s="3">
        <f t="shared" si="3"/>
        <v>482.66666666666669</v>
      </c>
      <c r="O41" s="32">
        <f t="shared" si="3"/>
        <v>455</v>
      </c>
      <c r="P41" s="3">
        <f t="shared" si="3"/>
        <v>227</v>
      </c>
      <c r="Q41" s="32">
        <f t="shared" si="3"/>
        <v>358</v>
      </c>
      <c r="R41" s="3">
        <f t="shared" si="3"/>
        <v>245.66666666666666</v>
      </c>
      <c r="S41" s="32">
        <f t="shared" si="3"/>
        <v>287</v>
      </c>
      <c r="T41" s="3">
        <f t="shared" si="3"/>
        <v>26.333333333333332</v>
      </c>
      <c r="U41" s="32">
        <f t="shared" si="3"/>
        <v>84.666666666666671</v>
      </c>
      <c r="V41" s="3">
        <f t="shared" si="3"/>
        <v>151.33333333333334</v>
      </c>
      <c r="W41" s="32">
        <f t="shared" si="3"/>
        <v>242.66666666666666</v>
      </c>
      <c r="X41" s="3">
        <f t="shared" si="3"/>
        <v>250.33333333333334</v>
      </c>
      <c r="Y41" s="32">
        <f t="shared" si="3"/>
        <v>124.33333333333333</v>
      </c>
      <c r="Z41" s="3">
        <f t="shared" si="3"/>
        <v>355.66666666666669</v>
      </c>
      <c r="AA41" s="32">
        <f t="shared" si="3"/>
        <v>323.66666666666669</v>
      </c>
      <c r="AB41" s="11">
        <f t="shared" ref="AB41:AB62" si="5">B41+D41+F41+H41+J41+L41+N41+P41+R41+T41+V41+X41+Z41</f>
        <v>3506.6666666666665</v>
      </c>
      <c r="AC41" s="15">
        <f t="shared" si="4"/>
        <v>2617</v>
      </c>
    </row>
    <row r="42" spans="1:29" x14ac:dyDescent="0.2">
      <c r="A42" s="90" t="s">
        <v>19</v>
      </c>
      <c r="B42" s="3">
        <f t="shared" si="3"/>
        <v>454.66666666666669</v>
      </c>
      <c r="C42" s="32">
        <f t="shared" si="3"/>
        <v>315.66666666666669</v>
      </c>
      <c r="D42" s="3">
        <f t="shared" si="3"/>
        <v>201.66666666666666</v>
      </c>
      <c r="E42" s="32">
        <f t="shared" si="3"/>
        <v>148</v>
      </c>
      <c r="F42" s="3">
        <f t="shared" si="3"/>
        <v>780.66666666666663</v>
      </c>
      <c r="G42" s="32">
        <f t="shared" si="3"/>
        <v>397</v>
      </c>
      <c r="H42" s="3">
        <f t="shared" si="3"/>
        <v>688</v>
      </c>
      <c r="I42" s="32">
        <f t="shared" si="3"/>
        <v>540.33333333333337</v>
      </c>
      <c r="J42" s="3">
        <f t="shared" si="3"/>
        <v>46.666666666666664</v>
      </c>
      <c r="K42" s="32">
        <f t="shared" si="3"/>
        <v>120.33333333333333</v>
      </c>
      <c r="L42" s="3">
        <f t="shared" si="3"/>
        <v>229.66666666666666</v>
      </c>
      <c r="M42" s="32">
        <f t="shared" si="3"/>
        <v>361.33333333333331</v>
      </c>
      <c r="N42" s="3">
        <f t="shared" si="3"/>
        <v>753.33333333333337</v>
      </c>
      <c r="O42" s="32">
        <f t="shared" si="3"/>
        <v>761.66666666666663</v>
      </c>
      <c r="P42" s="3">
        <f t="shared" si="3"/>
        <v>393</v>
      </c>
      <c r="Q42" s="32">
        <f t="shared" si="3"/>
        <v>421.33333333333331</v>
      </c>
      <c r="R42" s="3">
        <f t="shared" si="3"/>
        <v>477.66666666666669</v>
      </c>
      <c r="S42" s="32">
        <f t="shared" si="3"/>
        <v>430.66666666666669</v>
      </c>
      <c r="T42" s="3">
        <f t="shared" si="3"/>
        <v>100</v>
      </c>
      <c r="U42" s="32">
        <f t="shared" si="3"/>
        <v>127.66666666666667</v>
      </c>
      <c r="V42" s="3">
        <f t="shared" si="3"/>
        <v>253.33333333333334</v>
      </c>
      <c r="W42" s="32">
        <f t="shared" si="3"/>
        <v>385.33333333333331</v>
      </c>
      <c r="X42" s="3">
        <f t="shared" si="3"/>
        <v>347.66666666666669</v>
      </c>
      <c r="Y42" s="32">
        <f t="shared" si="3"/>
        <v>231.33333333333334</v>
      </c>
      <c r="Z42" s="3">
        <f t="shared" si="3"/>
        <v>539.33333333333337</v>
      </c>
      <c r="AA42" s="32">
        <f t="shared" si="3"/>
        <v>679</v>
      </c>
      <c r="AB42" s="11">
        <f t="shared" si="5"/>
        <v>5265.6666666666661</v>
      </c>
      <c r="AC42" s="15">
        <f t="shared" si="4"/>
        <v>4919.6666666666661</v>
      </c>
    </row>
    <row r="43" spans="1:29" x14ac:dyDescent="0.2">
      <c r="A43" s="91" t="s">
        <v>20</v>
      </c>
      <c r="B43" s="3">
        <f t="shared" si="3"/>
        <v>498.33333333333331</v>
      </c>
      <c r="C43" s="32">
        <f t="shared" si="3"/>
        <v>455.66666666666669</v>
      </c>
      <c r="D43" s="3">
        <f t="shared" si="3"/>
        <v>194</v>
      </c>
      <c r="E43" s="32">
        <f t="shared" si="3"/>
        <v>183.66666666666666</v>
      </c>
      <c r="F43" s="3">
        <f t="shared" si="3"/>
        <v>749.33333333333337</v>
      </c>
      <c r="G43" s="32">
        <f t="shared" si="3"/>
        <v>455.33333333333331</v>
      </c>
      <c r="H43" s="3">
        <f t="shared" si="3"/>
        <v>780.66666666666663</v>
      </c>
      <c r="I43" s="32">
        <f t="shared" si="3"/>
        <v>635.33333333333337</v>
      </c>
      <c r="J43" s="3">
        <f t="shared" si="3"/>
        <v>62</v>
      </c>
      <c r="K43" s="32">
        <f t="shared" si="3"/>
        <v>178</v>
      </c>
      <c r="L43" s="3">
        <f t="shared" si="3"/>
        <v>247.66666666666666</v>
      </c>
      <c r="M43" s="32">
        <f t="shared" si="3"/>
        <v>513.33333333333337</v>
      </c>
      <c r="N43" s="3">
        <f t="shared" si="3"/>
        <v>823.33333333333337</v>
      </c>
      <c r="O43" s="32">
        <f t="shared" si="3"/>
        <v>902.66666666666663</v>
      </c>
      <c r="P43" s="3">
        <f t="shared" si="3"/>
        <v>422.33333333333331</v>
      </c>
      <c r="Q43" s="32">
        <f t="shared" si="3"/>
        <v>401</v>
      </c>
      <c r="R43" s="3">
        <f t="shared" si="3"/>
        <v>584.66666666666663</v>
      </c>
      <c r="S43" s="32">
        <f t="shared" si="3"/>
        <v>433</v>
      </c>
      <c r="T43" s="3">
        <f t="shared" si="3"/>
        <v>78.666666666666671</v>
      </c>
      <c r="U43" s="32">
        <f t="shared" si="3"/>
        <v>150.33333333333334</v>
      </c>
      <c r="V43" s="3">
        <f t="shared" si="3"/>
        <v>285.66666666666669</v>
      </c>
      <c r="W43" s="32">
        <f t="shared" si="3"/>
        <v>438.33333333333331</v>
      </c>
      <c r="X43" s="3">
        <f t="shared" si="3"/>
        <v>396.33333333333331</v>
      </c>
      <c r="Y43" s="32">
        <f t="shared" si="3"/>
        <v>245</v>
      </c>
      <c r="Z43" s="3">
        <f t="shared" si="3"/>
        <v>595.33333333333337</v>
      </c>
      <c r="AA43" s="32">
        <f t="shared" si="3"/>
        <v>587.66666666666663</v>
      </c>
      <c r="AB43" s="11">
        <f t="shared" si="5"/>
        <v>5718.333333333333</v>
      </c>
      <c r="AC43" s="15">
        <f t="shared" si="4"/>
        <v>5579.333333333333</v>
      </c>
    </row>
    <row r="44" spans="1:29" x14ac:dyDescent="0.2">
      <c r="A44" s="90" t="s">
        <v>21</v>
      </c>
      <c r="B44" s="3">
        <f t="shared" si="3"/>
        <v>437.33333333333331</v>
      </c>
      <c r="C44" s="32">
        <f t="shared" si="3"/>
        <v>426.33333333333331</v>
      </c>
      <c r="D44" s="3">
        <f t="shared" si="3"/>
        <v>151.66666666666666</v>
      </c>
      <c r="E44" s="32">
        <f t="shared" si="3"/>
        <v>152.66666666666666</v>
      </c>
      <c r="F44" s="3">
        <f t="shared" si="3"/>
        <v>690.33333333333337</v>
      </c>
      <c r="G44" s="32">
        <f t="shared" si="3"/>
        <v>332.66666666666669</v>
      </c>
      <c r="H44" s="3">
        <f t="shared" si="3"/>
        <v>715.66666666666663</v>
      </c>
      <c r="I44" s="32">
        <f t="shared" si="3"/>
        <v>628.33333333333337</v>
      </c>
      <c r="J44" s="3">
        <f t="shared" si="3"/>
        <v>66.333333333333329</v>
      </c>
      <c r="K44" s="32">
        <f t="shared" si="3"/>
        <v>166.33333333333334</v>
      </c>
      <c r="L44" s="3">
        <f t="shared" si="3"/>
        <v>195.33333333333334</v>
      </c>
      <c r="M44" s="32">
        <f t="shared" si="3"/>
        <v>460.33333333333331</v>
      </c>
      <c r="N44" s="3">
        <f t="shared" si="3"/>
        <v>662.66666666666663</v>
      </c>
      <c r="O44" s="32">
        <f t="shared" si="3"/>
        <v>852.66666666666663</v>
      </c>
      <c r="P44" s="3">
        <f t="shared" si="3"/>
        <v>391.66666666666669</v>
      </c>
      <c r="Q44" s="32">
        <f t="shared" si="3"/>
        <v>298</v>
      </c>
      <c r="R44" s="3">
        <f t="shared" si="3"/>
        <v>522.66666666666663</v>
      </c>
      <c r="S44" s="32">
        <f t="shared" si="3"/>
        <v>388.66666666666669</v>
      </c>
      <c r="T44" s="3">
        <f t="shared" si="3"/>
        <v>67.666666666666671</v>
      </c>
      <c r="U44" s="32">
        <f t="shared" si="3"/>
        <v>93</v>
      </c>
      <c r="V44" s="3">
        <f t="shared" si="3"/>
        <v>243.33333333333334</v>
      </c>
      <c r="W44" s="32">
        <f t="shared" si="3"/>
        <v>518</v>
      </c>
      <c r="X44" s="3">
        <f t="shared" si="3"/>
        <v>299.66666666666669</v>
      </c>
      <c r="Y44" s="32">
        <f t="shared" si="3"/>
        <v>232.66666666666666</v>
      </c>
      <c r="Z44" s="3">
        <f t="shared" si="3"/>
        <v>537</v>
      </c>
      <c r="AA44" s="32">
        <f t="shared" si="3"/>
        <v>643.66666666666663</v>
      </c>
      <c r="AB44" s="11">
        <f t="shared" si="5"/>
        <v>4981.333333333333</v>
      </c>
      <c r="AC44" s="15">
        <f t="shared" si="4"/>
        <v>5193.3333333333339</v>
      </c>
    </row>
    <row r="45" spans="1:29" x14ac:dyDescent="0.2">
      <c r="A45" s="91" t="s">
        <v>22</v>
      </c>
      <c r="B45" s="3">
        <f t="shared" si="3"/>
        <v>424</v>
      </c>
      <c r="C45" s="32">
        <f t="shared" si="3"/>
        <v>464.33333333333331</v>
      </c>
      <c r="D45" s="3">
        <f t="shared" si="3"/>
        <v>167.66666666666666</v>
      </c>
      <c r="E45" s="32">
        <f t="shared" si="3"/>
        <v>154.33333333333334</v>
      </c>
      <c r="F45" s="3">
        <f t="shared" si="3"/>
        <v>620.66666666666663</v>
      </c>
      <c r="G45" s="32">
        <f t="shared" si="3"/>
        <v>291.66666666666669</v>
      </c>
      <c r="H45" s="3">
        <f t="shared" si="3"/>
        <v>657.33333333333337</v>
      </c>
      <c r="I45" s="32">
        <f t="shared" si="3"/>
        <v>593.66666666666663</v>
      </c>
      <c r="J45" s="3">
        <f t="shared" si="3"/>
        <v>73.666666666666671</v>
      </c>
      <c r="K45" s="32">
        <f t="shared" si="3"/>
        <v>188.66666666666666</v>
      </c>
      <c r="L45" s="3">
        <f t="shared" si="3"/>
        <v>173</v>
      </c>
      <c r="M45" s="32">
        <f t="shared" si="3"/>
        <v>498.33333333333331</v>
      </c>
      <c r="N45" s="3">
        <f t="shared" si="3"/>
        <v>593.33333333333337</v>
      </c>
      <c r="O45" s="32">
        <f t="shared" si="3"/>
        <v>760.33333333333337</v>
      </c>
      <c r="P45" s="3">
        <f t="shared" si="3"/>
        <v>336.33333333333331</v>
      </c>
      <c r="Q45" s="32">
        <f t="shared" si="3"/>
        <v>279.66666666666669</v>
      </c>
      <c r="R45" s="3">
        <f t="shared" si="3"/>
        <v>488.66666666666669</v>
      </c>
      <c r="S45" s="32">
        <f t="shared" si="3"/>
        <v>345.33333333333331</v>
      </c>
      <c r="T45" s="3">
        <f t="shared" si="3"/>
        <v>52.666666666666664</v>
      </c>
      <c r="U45" s="32">
        <f t="shared" si="3"/>
        <v>61.333333333333336</v>
      </c>
      <c r="V45" s="3">
        <f t="shared" si="3"/>
        <v>213.66666666666666</v>
      </c>
      <c r="W45" s="32">
        <f t="shared" si="3"/>
        <v>463.66666666666669</v>
      </c>
      <c r="X45" s="3">
        <f t="shared" si="3"/>
        <v>264</v>
      </c>
      <c r="Y45" s="32">
        <f t="shared" si="3"/>
        <v>159.33333333333334</v>
      </c>
      <c r="Z45" s="3">
        <f t="shared" si="3"/>
        <v>481.66666666666669</v>
      </c>
      <c r="AA45" s="32">
        <f t="shared" si="3"/>
        <v>508.33333333333331</v>
      </c>
      <c r="AB45" s="11">
        <f t="shared" si="5"/>
        <v>4546.6666666666661</v>
      </c>
      <c r="AC45" s="15">
        <f t="shared" si="4"/>
        <v>4769</v>
      </c>
    </row>
    <row r="46" spans="1:29" x14ac:dyDescent="0.2">
      <c r="A46" s="90" t="s">
        <v>23</v>
      </c>
      <c r="B46" s="3">
        <f t="shared" si="3"/>
        <v>259.66666666666669</v>
      </c>
      <c r="C46" s="32">
        <f t="shared" si="3"/>
        <v>344.33333333333331</v>
      </c>
      <c r="D46" s="3">
        <f t="shared" si="3"/>
        <v>101.66666666666667</v>
      </c>
      <c r="E46" s="32">
        <f t="shared" si="3"/>
        <v>123</v>
      </c>
      <c r="F46" s="3">
        <f t="shared" si="3"/>
        <v>392.66666666666669</v>
      </c>
      <c r="G46" s="32">
        <f t="shared" si="3"/>
        <v>239</v>
      </c>
      <c r="H46" s="3">
        <f t="shared" si="3"/>
        <v>470.33333333333331</v>
      </c>
      <c r="I46" s="32">
        <f t="shared" si="3"/>
        <v>503.33333333333331</v>
      </c>
      <c r="J46" s="3">
        <f t="shared" si="3"/>
        <v>61.333333333333336</v>
      </c>
      <c r="K46" s="32">
        <f t="shared" si="3"/>
        <v>94.333333333333329</v>
      </c>
      <c r="L46" s="3">
        <f t="shared" si="3"/>
        <v>137</v>
      </c>
      <c r="M46" s="32">
        <f t="shared" si="3"/>
        <v>270</v>
      </c>
      <c r="N46" s="3">
        <f t="shared" si="3"/>
        <v>462</v>
      </c>
      <c r="O46" s="32">
        <f t="shared" si="3"/>
        <v>575</v>
      </c>
      <c r="P46" s="3">
        <f t="shared" si="3"/>
        <v>273.33333333333331</v>
      </c>
      <c r="Q46" s="32">
        <f t="shared" si="3"/>
        <v>182.33333333333334</v>
      </c>
      <c r="R46" s="3">
        <f t="shared" si="3"/>
        <v>396.66666666666669</v>
      </c>
      <c r="S46" s="32">
        <f t="shared" si="3"/>
        <v>294.33333333333331</v>
      </c>
      <c r="T46" s="3">
        <f t="shared" si="3"/>
        <v>62</v>
      </c>
      <c r="U46" s="32">
        <f t="shared" si="3"/>
        <v>47</v>
      </c>
      <c r="V46" s="3">
        <f t="shared" si="3"/>
        <v>215.66666666666666</v>
      </c>
      <c r="W46" s="32">
        <f t="shared" si="3"/>
        <v>319.66666666666669</v>
      </c>
      <c r="X46" s="3">
        <f t="shared" si="3"/>
        <v>173.33333333333334</v>
      </c>
      <c r="Y46" s="32">
        <f t="shared" si="3"/>
        <v>111.66666666666667</v>
      </c>
      <c r="Z46" s="3">
        <f t="shared" si="3"/>
        <v>458.66666666666669</v>
      </c>
      <c r="AA46" s="32">
        <f t="shared" si="3"/>
        <v>497.66666666666669</v>
      </c>
      <c r="AB46" s="11">
        <f t="shared" si="5"/>
        <v>3464.333333333333</v>
      </c>
      <c r="AC46" s="15">
        <f t="shared" si="4"/>
        <v>3601.6666666666665</v>
      </c>
    </row>
    <row r="47" spans="1:29" x14ac:dyDescent="0.2">
      <c r="A47" s="91" t="s">
        <v>24</v>
      </c>
      <c r="B47" s="3">
        <f t="shared" si="3"/>
        <v>252.33333333333334</v>
      </c>
      <c r="C47" s="32">
        <f t="shared" si="3"/>
        <v>350.33333333333331</v>
      </c>
      <c r="D47" s="3">
        <f t="shared" si="3"/>
        <v>101.66666666666667</v>
      </c>
      <c r="E47" s="32">
        <f t="shared" si="3"/>
        <v>140</v>
      </c>
      <c r="F47" s="3">
        <f t="shared" si="3"/>
        <v>308</v>
      </c>
      <c r="G47" s="32">
        <f t="shared" si="3"/>
        <v>275.66666666666669</v>
      </c>
      <c r="H47" s="3">
        <f t="shared" si="3"/>
        <v>462.33333333333331</v>
      </c>
      <c r="I47" s="32">
        <f t="shared" si="3"/>
        <v>501</v>
      </c>
      <c r="J47" s="3">
        <f t="shared" si="3"/>
        <v>68</v>
      </c>
      <c r="K47" s="32">
        <f t="shared" si="3"/>
        <v>65</v>
      </c>
      <c r="L47" s="3">
        <f t="shared" si="3"/>
        <v>131.66666666666666</v>
      </c>
      <c r="M47" s="32">
        <f t="shared" si="3"/>
        <v>200.66666666666666</v>
      </c>
      <c r="N47" s="3">
        <f t="shared" si="3"/>
        <v>441</v>
      </c>
      <c r="O47" s="32">
        <f t="shared" si="3"/>
        <v>434.66666666666669</v>
      </c>
      <c r="P47" s="3">
        <f t="shared" si="3"/>
        <v>250.33333333333334</v>
      </c>
      <c r="Q47" s="32">
        <f t="shared" si="3"/>
        <v>195.33333333333334</v>
      </c>
      <c r="R47" s="3">
        <f t="shared" si="3"/>
        <v>357</v>
      </c>
      <c r="S47" s="32">
        <f t="shared" si="3"/>
        <v>285</v>
      </c>
      <c r="T47" s="3">
        <f t="shared" si="3"/>
        <v>49.666666666666664</v>
      </c>
      <c r="U47" s="32">
        <f t="shared" si="3"/>
        <v>38.333333333333336</v>
      </c>
      <c r="V47" s="3">
        <f t="shared" si="3"/>
        <v>224.66666666666666</v>
      </c>
      <c r="W47" s="32">
        <f t="shared" si="3"/>
        <v>272.33333333333331</v>
      </c>
      <c r="X47" s="3">
        <f t="shared" si="3"/>
        <v>192.66666666666666</v>
      </c>
      <c r="Y47" s="32">
        <f t="shared" si="3"/>
        <v>101.33333333333333</v>
      </c>
      <c r="Z47" s="3">
        <f t="shared" si="3"/>
        <v>484</v>
      </c>
      <c r="AA47" s="32">
        <f t="shared" si="3"/>
        <v>521</v>
      </c>
      <c r="AB47" s="11">
        <f t="shared" si="5"/>
        <v>3323.3333333333326</v>
      </c>
      <c r="AC47" s="15">
        <f t="shared" si="4"/>
        <v>3380.6666666666674</v>
      </c>
    </row>
    <row r="48" spans="1:29" x14ac:dyDescent="0.2">
      <c r="A48" s="90" t="s">
        <v>25</v>
      </c>
      <c r="B48" s="3">
        <f t="shared" si="3"/>
        <v>261</v>
      </c>
      <c r="C48" s="32">
        <f t="shared" si="3"/>
        <v>376.66666666666669</v>
      </c>
      <c r="D48" s="3">
        <f t="shared" si="3"/>
        <v>108</v>
      </c>
      <c r="E48" s="32">
        <f t="shared" si="3"/>
        <v>132.66666666666666</v>
      </c>
      <c r="F48" s="3">
        <f t="shared" si="3"/>
        <v>319</v>
      </c>
      <c r="G48" s="32">
        <f t="shared" si="3"/>
        <v>329.33333333333331</v>
      </c>
      <c r="H48" s="3">
        <f t="shared" si="3"/>
        <v>472.33333333333331</v>
      </c>
      <c r="I48" s="32">
        <f t="shared" si="3"/>
        <v>535</v>
      </c>
      <c r="J48" s="3">
        <f t="shared" si="3"/>
        <v>77.666666666666671</v>
      </c>
      <c r="K48" s="32">
        <f t="shared" si="3"/>
        <v>52</v>
      </c>
      <c r="L48" s="3">
        <f t="shared" si="3"/>
        <v>185.66666666666666</v>
      </c>
      <c r="M48" s="32">
        <f t="shared" si="3"/>
        <v>188.33333333333334</v>
      </c>
      <c r="N48" s="3">
        <f t="shared" si="3"/>
        <v>510</v>
      </c>
      <c r="O48" s="32">
        <f t="shared" si="3"/>
        <v>401.33333333333331</v>
      </c>
      <c r="P48" s="3">
        <f t="shared" si="3"/>
        <v>257</v>
      </c>
      <c r="Q48" s="32">
        <f t="shared" si="3"/>
        <v>181</v>
      </c>
      <c r="R48" s="3">
        <f t="shared" si="3"/>
        <v>380.66666666666669</v>
      </c>
      <c r="S48" s="32">
        <f t="shared" si="3"/>
        <v>276.33333333333331</v>
      </c>
      <c r="T48" s="3">
        <f t="shared" si="3"/>
        <v>43</v>
      </c>
      <c r="U48" s="32">
        <f t="shared" si="3"/>
        <v>29.666666666666668</v>
      </c>
      <c r="V48" s="3">
        <f t="shared" si="3"/>
        <v>254.33333333333334</v>
      </c>
      <c r="W48" s="32">
        <f t="shared" si="3"/>
        <v>304.66666666666669</v>
      </c>
      <c r="X48" s="3">
        <f t="shared" si="3"/>
        <v>220.33333333333334</v>
      </c>
      <c r="Y48" s="32">
        <f t="shared" si="3"/>
        <v>84.666666666666671</v>
      </c>
      <c r="Z48" s="3">
        <f t="shared" si="3"/>
        <v>504.33333333333331</v>
      </c>
      <c r="AA48" s="32">
        <f t="shared" si="3"/>
        <v>539.33333333333337</v>
      </c>
      <c r="AB48" s="11">
        <f t="shared" si="5"/>
        <v>3593.3333333333339</v>
      </c>
      <c r="AC48" s="15">
        <f t="shared" si="4"/>
        <v>3430.9999999999995</v>
      </c>
    </row>
    <row r="49" spans="1:29" x14ac:dyDescent="0.2">
      <c r="A49" s="91" t="s">
        <v>26</v>
      </c>
      <c r="B49" s="3">
        <f t="shared" si="3"/>
        <v>248</v>
      </c>
      <c r="C49" s="32">
        <f t="shared" si="3"/>
        <v>374.33333333333331</v>
      </c>
      <c r="D49" s="3">
        <f t="shared" si="3"/>
        <v>105</v>
      </c>
      <c r="E49" s="32">
        <f t="shared" si="3"/>
        <v>143.33333333333334</v>
      </c>
      <c r="F49" s="3">
        <f t="shared" si="3"/>
        <v>320.66666666666669</v>
      </c>
      <c r="G49" s="32">
        <f t="shared" si="3"/>
        <v>356.66666666666669</v>
      </c>
      <c r="H49" s="3">
        <f t="shared" si="3"/>
        <v>474.33333333333331</v>
      </c>
      <c r="I49" s="32">
        <f t="shared" si="3"/>
        <v>591.33333333333337</v>
      </c>
      <c r="J49" s="3">
        <f t="shared" si="3"/>
        <v>67.666666666666671</v>
      </c>
      <c r="K49" s="32">
        <f t="shared" si="3"/>
        <v>52</v>
      </c>
      <c r="L49" s="3">
        <f t="shared" si="3"/>
        <v>187.66666666666666</v>
      </c>
      <c r="M49" s="32">
        <f t="shared" si="3"/>
        <v>187.66666666666666</v>
      </c>
      <c r="N49" s="3">
        <f t="shared" si="3"/>
        <v>478</v>
      </c>
      <c r="O49" s="32">
        <f t="shared" si="3"/>
        <v>397</v>
      </c>
      <c r="P49" s="3">
        <f t="shared" si="3"/>
        <v>246.66666666666666</v>
      </c>
      <c r="Q49" s="32">
        <f t="shared" si="3"/>
        <v>198.33333333333334</v>
      </c>
      <c r="R49" s="3">
        <f t="shared" si="3"/>
        <v>343</v>
      </c>
      <c r="S49" s="32">
        <f t="shared" si="3"/>
        <v>276</v>
      </c>
      <c r="T49" s="3">
        <f t="shared" si="3"/>
        <v>44</v>
      </c>
      <c r="U49" s="32">
        <f t="shared" si="3"/>
        <v>38</v>
      </c>
      <c r="V49" s="3">
        <f t="shared" si="3"/>
        <v>229.33333333333334</v>
      </c>
      <c r="W49" s="32">
        <f t="shared" ref="W49:AA49" si="6">+W17/$B$65</f>
        <v>276</v>
      </c>
      <c r="X49" s="3">
        <f t="shared" si="6"/>
        <v>186.33333333333334</v>
      </c>
      <c r="Y49" s="32">
        <f t="shared" si="6"/>
        <v>90.333333333333329</v>
      </c>
      <c r="Z49" s="3">
        <f t="shared" si="6"/>
        <v>507.66666666666669</v>
      </c>
      <c r="AA49" s="32">
        <f t="shared" si="6"/>
        <v>463.33333333333331</v>
      </c>
      <c r="AB49" s="11">
        <f t="shared" si="5"/>
        <v>3438.3333333333335</v>
      </c>
      <c r="AC49" s="15">
        <f t="shared" si="4"/>
        <v>3444.3333333333335</v>
      </c>
    </row>
    <row r="50" spans="1:29" x14ac:dyDescent="0.2">
      <c r="A50" s="90" t="s">
        <v>27</v>
      </c>
      <c r="B50" s="3">
        <f t="shared" ref="B50:AA59" si="7">+B18/$B$65</f>
        <v>236.33333333333334</v>
      </c>
      <c r="C50" s="32">
        <f t="shared" si="7"/>
        <v>435.33333333333331</v>
      </c>
      <c r="D50" s="3">
        <f t="shared" si="7"/>
        <v>119.66666666666667</v>
      </c>
      <c r="E50" s="32">
        <f t="shared" si="7"/>
        <v>158.33333333333334</v>
      </c>
      <c r="F50" s="3">
        <f t="shared" si="7"/>
        <v>318.66666666666669</v>
      </c>
      <c r="G50" s="32">
        <f t="shared" si="7"/>
        <v>410.66666666666669</v>
      </c>
      <c r="H50" s="3">
        <f t="shared" si="7"/>
        <v>470.33333333333331</v>
      </c>
      <c r="I50" s="32">
        <f t="shared" si="7"/>
        <v>584.66666666666663</v>
      </c>
      <c r="J50" s="3">
        <f t="shared" si="7"/>
        <v>59.333333333333336</v>
      </c>
      <c r="K50" s="32">
        <f t="shared" si="7"/>
        <v>41.666666666666664</v>
      </c>
      <c r="L50" s="3">
        <f t="shared" si="7"/>
        <v>228.33333333333334</v>
      </c>
      <c r="M50" s="32">
        <f t="shared" si="7"/>
        <v>167</v>
      </c>
      <c r="N50" s="3">
        <f t="shared" si="7"/>
        <v>526</v>
      </c>
      <c r="O50" s="32">
        <f t="shared" si="7"/>
        <v>415</v>
      </c>
      <c r="P50" s="3">
        <f t="shared" si="7"/>
        <v>310.66666666666669</v>
      </c>
      <c r="Q50" s="32">
        <f t="shared" si="7"/>
        <v>205</v>
      </c>
      <c r="R50" s="3">
        <f t="shared" si="7"/>
        <v>352.33333333333331</v>
      </c>
      <c r="S50" s="32">
        <f t="shared" si="7"/>
        <v>279</v>
      </c>
      <c r="T50" s="3">
        <f t="shared" si="7"/>
        <v>58.333333333333336</v>
      </c>
      <c r="U50" s="32">
        <f t="shared" si="7"/>
        <v>26</v>
      </c>
      <c r="V50" s="3">
        <f t="shared" si="7"/>
        <v>291.66666666666669</v>
      </c>
      <c r="W50" s="32">
        <f t="shared" si="7"/>
        <v>290.66666666666669</v>
      </c>
      <c r="X50" s="3">
        <f t="shared" si="7"/>
        <v>198.66666666666666</v>
      </c>
      <c r="Y50" s="32">
        <f t="shared" si="7"/>
        <v>83.333333333333329</v>
      </c>
      <c r="Z50" s="3">
        <f t="shared" si="7"/>
        <v>514</v>
      </c>
      <c r="AA50" s="32">
        <f t="shared" si="7"/>
        <v>498</v>
      </c>
      <c r="AB50" s="11">
        <f t="shared" si="5"/>
        <v>3684.333333333333</v>
      </c>
      <c r="AC50" s="15">
        <f t="shared" si="4"/>
        <v>3594.666666666667</v>
      </c>
    </row>
    <row r="51" spans="1:29" x14ac:dyDescent="0.2">
      <c r="A51" s="91" t="s">
        <v>28</v>
      </c>
      <c r="B51" s="3">
        <f t="shared" si="7"/>
        <v>293</v>
      </c>
      <c r="C51" s="32">
        <f t="shared" si="7"/>
        <v>464.33333333333331</v>
      </c>
      <c r="D51" s="3">
        <f t="shared" si="7"/>
        <v>149.66666666666666</v>
      </c>
      <c r="E51" s="32">
        <f t="shared" si="7"/>
        <v>160.33333333333334</v>
      </c>
      <c r="F51" s="3">
        <f t="shared" si="7"/>
        <v>315.33333333333331</v>
      </c>
      <c r="G51" s="32">
        <f t="shared" si="7"/>
        <v>646.33333333333337</v>
      </c>
      <c r="H51" s="3">
        <f t="shared" si="7"/>
        <v>533</v>
      </c>
      <c r="I51" s="32">
        <f t="shared" si="7"/>
        <v>730</v>
      </c>
      <c r="J51" s="3">
        <f t="shared" si="7"/>
        <v>92.333333333333329</v>
      </c>
      <c r="K51" s="32">
        <f t="shared" si="7"/>
        <v>45.666666666666664</v>
      </c>
      <c r="L51" s="3">
        <f t="shared" si="7"/>
        <v>329</v>
      </c>
      <c r="M51" s="32">
        <f t="shared" si="7"/>
        <v>186</v>
      </c>
      <c r="N51" s="3">
        <f t="shared" si="7"/>
        <v>788.66666666666663</v>
      </c>
      <c r="O51" s="32">
        <f t="shared" si="7"/>
        <v>434.33333333333331</v>
      </c>
      <c r="P51" s="3">
        <f t="shared" si="7"/>
        <v>434</v>
      </c>
      <c r="Q51" s="32">
        <f t="shared" si="7"/>
        <v>238</v>
      </c>
      <c r="R51" s="3">
        <f t="shared" si="7"/>
        <v>392.33333333333331</v>
      </c>
      <c r="S51" s="32">
        <f t="shared" si="7"/>
        <v>372.33333333333331</v>
      </c>
      <c r="T51" s="3">
        <f t="shared" si="7"/>
        <v>90</v>
      </c>
      <c r="U51" s="32">
        <f t="shared" si="7"/>
        <v>22.666666666666668</v>
      </c>
      <c r="V51" s="3">
        <f t="shared" si="7"/>
        <v>349.33333333333331</v>
      </c>
      <c r="W51" s="32">
        <f t="shared" si="7"/>
        <v>315.33333333333331</v>
      </c>
      <c r="X51" s="3">
        <f t="shared" si="7"/>
        <v>315</v>
      </c>
      <c r="Y51" s="32">
        <f t="shared" si="7"/>
        <v>82.333333333333329</v>
      </c>
      <c r="Z51" s="3">
        <f t="shared" si="7"/>
        <v>592.66666666666663</v>
      </c>
      <c r="AA51" s="32">
        <f t="shared" si="7"/>
        <v>573.33333333333337</v>
      </c>
      <c r="AB51" s="11">
        <f t="shared" si="5"/>
        <v>4674.3333333333339</v>
      </c>
      <c r="AC51" s="15">
        <f t="shared" si="4"/>
        <v>4271.0000000000009</v>
      </c>
    </row>
    <row r="52" spans="1:29" x14ac:dyDescent="0.2">
      <c r="A52" s="90" t="s">
        <v>29</v>
      </c>
      <c r="B52" s="3">
        <f t="shared" si="7"/>
        <v>368.33333333333331</v>
      </c>
      <c r="C52" s="32">
        <f t="shared" si="7"/>
        <v>624.66666666666663</v>
      </c>
      <c r="D52" s="3">
        <f t="shared" si="7"/>
        <v>176</v>
      </c>
      <c r="E52" s="32">
        <f t="shared" si="7"/>
        <v>230</v>
      </c>
      <c r="F52" s="3">
        <f t="shared" si="7"/>
        <v>463</v>
      </c>
      <c r="G52" s="32">
        <f t="shared" si="7"/>
        <v>999.66666666666663</v>
      </c>
      <c r="H52" s="3">
        <f t="shared" si="7"/>
        <v>685.33333333333337</v>
      </c>
      <c r="I52" s="32">
        <f t="shared" si="7"/>
        <v>1028.6666666666667</v>
      </c>
      <c r="J52" s="3">
        <f t="shared" si="7"/>
        <v>143.66666666666666</v>
      </c>
      <c r="K52" s="32">
        <f t="shared" si="7"/>
        <v>47</v>
      </c>
      <c r="L52" s="3">
        <f t="shared" si="7"/>
        <v>491</v>
      </c>
      <c r="M52" s="32">
        <f t="shared" si="7"/>
        <v>155</v>
      </c>
      <c r="N52" s="3">
        <f t="shared" si="7"/>
        <v>997.33333333333337</v>
      </c>
      <c r="O52" s="32">
        <f t="shared" si="7"/>
        <v>549.33333333333337</v>
      </c>
      <c r="P52" s="3">
        <f t="shared" si="7"/>
        <v>580.66666666666663</v>
      </c>
      <c r="Q52" s="32">
        <f t="shared" si="7"/>
        <v>312.33333333333331</v>
      </c>
      <c r="R52" s="3">
        <f t="shared" si="7"/>
        <v>652.33333333333337</v>
      </c>
      <c r="S52" s="32">
        <f t="shared" si="7"/>
        <v>512.66666666666663</v>
      </c>
      <c r="T52" s="3">
        <f t="shared" si="7"/>
        <v>139.66666666666666</v>
      </c>
      <c r="U52" s="32">
        <f t="shared" si="7"/>
        <v>33.666666666666664</v>
      </c>
      <c r="V52" s="3">
        <f t="shared" si="7"/>
        <v>572</v>
      </c>
      <c r="W52" s="32">
        <f t="shared" si="7"/>
        <v>406</v>
      </c>
      <c r="X52" s="3">
        <f t="shared" si="7"/>
        <v>485.66666666666669</v>
      </c>
      <c r="Y52" s="32">
        <f t="shared" si="7"/>
        <v>114.33333333333333</v>
      </c>
      <c r="Z52" s="3">
        <f t="shared" si="7"/>
        <v>857.33333333333337</v>
      </c>
      <c r="AA52" s="32">
        <f t="shared" si="7"/>
        <v>770.33333333333337</v>
      </c>
      <c r="AB52" s="11">
        <f t="shared" si="5"/>
        <v>6612.333333333333</v>
      </c>
      <c r="AC52" s="15">
        <f t="shared" si="4"/>
        <v>5783.666666666667</v>
      </c>
    </row>
    <row r="53" spans="1:29" x14ac:dyDescent="0.2">
      <c r="A53" s="91" t="s">
        <v>30</v>
      </c>
      <c r="B53" s="3">
        <f t="shared" si="7"/>
        <v>417</v>
      </c>
      <c r="C53" s="32">
        <f t="shared" si="7"/>
        <v>805</v>
      </c>
      <c r="D53" s="3">
        <f t="shared" si="7"/>
        <v>148.66666666666666</v>
      </c>
      <c r="E53" s="32">
        <f t="shared" si="7"/>
        <v>285</v>
      </c>
      <c r="F53" s="3">
        <f t="shared" si="7"/>
        <v>399.66666666666669</v>
      </c>
      <c r="G53" s="32">
        <f t="shared" si="7"/>
        <v>1407</v>
      </c>
      <c r="H53" s="3">
        <f t="shared" si="7"/>
        <v>774.66666666666663</v>
      </c>
      <c r="I53" s="32">
        <f t="shared" si="7"/>
        <v>1111.6666666666667</v>
      </c>
      <c r="J53" s="3">
        <f t="shared" si="7"/>
        <v>188</v>
      </c>
      <c r="K53" s="32">
        <f t="shared" si="7"/>
        <v>64</v>
      </c>
      <c r="L53" s="3">
        <f t="shared" si="7"/>
        <v>545</v>
      </c>
      <c r="M53" s="32">
        <f t="shared" si="7"/>
        <v>194.33333333333334</v>
      </c>
      <c r="N53" s="3">
        <f t="shared" si="7"/>
        <v>1153.3333333333333</v>
      </c>
      <c r="O53" s="32">
        <f t="shared" si="7"/>
        <v>726</v>
      </c>
      <c r="P53" s="3">
        <f t="shared" si="7"/>
        <v>625.66666666666663</v>
      </c>
      <c r="Q53" s="32">
        <f t="shared" si="7"/>
        <v>377.33333333333331</v>
      </c>
      <c r="R53" s="3">
        <f t="shared" si="7"/>
        <v>663</v>
      </c>
      <c r="S53" s="32">
        <f t="shared" si="7"/>
        <v>608.66666666666663</v>
      </c>
      <c r="T53" s="3">
        <f t="shared" si="7"/>
        <v>147</v>
      </c>
      <c r="U53" s="32">
        <f t="shared" si="7"/>
        <v>41</v>
      </c>
      <c r="V53" s="3">
        <f t="shared" si="7"/>
        <v>568.66666666666663</v>
      </c>
      <c r="W53" s="32">
        <f t="shared" si="7"/>
        <v>478.33333333333331</v>
      </c>
      <c r="X53" s="3">
        <f t="shared" si="7"/>
        <v>508.66666666666669</v>
      </c>
      <c r="Y53" s="32">
        <f t="shared" si="7"/>
        <v>138.66666666666666</v>
      </c>
      <c r="Z53" s="3">
        <f t="shared" si="7"/>
        <v>916.66666666666663</v>
      </c>
      <c r="AA53" s="32">
        <f t="shared" si="7"/>
        <v>903.66666666666663</v>
      </c>
      <c r="AB53" s="11">
        <f t="shared" si="5"/>
        <v>7056.0000000000009</v>
      </c>
      <c r="AC53" s="15">
        <f t="shared" si="4"/>
        <v>7140.666666666667</v>
      </c>
    </row>
    <row r="54" spans="1:29" x14ac:dyDescent="0.2">
      <c r="A54" s="90" t="s">
        <v>31</v>
      </c>
      <c r="B54" s="3">
        <f t="shared" si="7"/>
        <v>433.33333333333331</v>
      </c>
      <c r="C54" s="32">
        <f t="shared" si="7"/>
        <v>670</v>
      </c>
      <c r="D54" s="3">
        <f t="shared" si="7"/>
        <v>110</v>
      </c>
      <c r="E54" s="32">
        <f t="shared" si="7"/>
        <v>292.66666666666669</v>
      </c>
      <c r="F54" s="3">
        <f t="shared" si="7"/>
        <v>283</v>
      </c>
      <c r="G54" s="32">
        <f t="shared" si="7"/>
        <v>1088</v>
      </c>
      <c r="H54" s="3">
        <f t="shared" si="7"/>
        <v>606.66666666666663</v>
      </c>
      <c r="I54" s="32">
        <f t="shared" si="7"/>
        <v>997.66666666666663</v>
      </c>
      <c r="J54" s="3">
        <f t="shared" si="7"/>
        <v>145.33333333333334</v>
      </c>
      <c r="K54" s="32">
        <f t="shared" si="7"/>
        <v>54</v>
      </c>
      <c r="L54" s="3">
        <f t="shared" si="7"/>
        <v>603.33333333333337</v>
      </c>
      <c r="M54" s="32">
        <f t="shared" si="7"/>
        <v>152</v>
      </c>
      <c r="N54" s="3">
        <f t="shared" si="7"/>
        <v>888</v>
      </c>
      <c r="O54" s="32">
        <f t="shared" si="7"/>
        <v>593.33333333333337</v>
      </c>
      <c r="P54" s="3">
        <f t="shared" si="7"/>
        <v>373.33333333333331</v>
      </c>
      <c r="Q54" s="32">
        <f t="shared" si="7"/>
        <v>342</v>
      </c>
      <c r="R54" s="3">
        <f t="shared" si="7"/>
        <v>487.33333333333331</v>
      </c>
      <c r="S54" s="32">
        <f t="shared" si="7"/>
        <v>539</v>
      </c>
      <c r="T54" s="3">
        <f t="shared" si="7"/>
        <v>74.666666666666671</v>
      </c>
      <c r="U54" s="32">
        <f t="shared" si="7"/>
        <v>31.666666666666668</v>
      </c>
      <c r="V54" s="3">
        <f t="shared" si="7"/>
        <v>701</v>
      </c>
      <c r="W54" s="32">
        <f t="shared" si="7"/>
        <v>367</v>
      </c>
      <c r="X54" s="3">
        <f t="shared" si="7"/>
        <v>348</v>
      </c>
      <c r="Y54" s="32">
        <f t="shared" si="7"/>
        <v>138.66666666666666</v>
      </c>
      <c r="Z54" s="3">
        <f t="shared" si="7"/>
        <v>682.66666666666663</v>
      </c>
      <c r="AA54" s="32">
        <f t="shared" si="7"/>
        <v>692</v>
      </c>
      <c r="AB54" s="11">
        <f t="shared" si="5"/>
        <v>5736.666666666667</v>
      </c>
      <c r="AC54" s="15">
        <f t="shared" si="4"/>
        <v>5958.0000000000009</v>
      </c>
    </row>
    <row r="55" spans="1:29" x14ac:dyDescent="0.2">
      <c r="A55" s="91" t="s">
        <v>32</v>
      </c>
      <c r="B55" s="3">
        <f t="shared" si="7"/>
        <v>311.33333333333331</v>
      </c>
      <c r="C55" s="32">
        <f t="shared" si="7"/>
        <v>614</v>
      </c>
      <c r="D55" s="3">
        <f t="shared" si="7"/>
        <v>61.666666666666664</v>
      </c>
      <c r="E55" s="32">
        <f t="shared" si="7"/>
        <v>291.66666666666669</v>
      </c>
      <c r="F55" s="3">
        <f t="shared" si="7"/>
        <v>212.33333333333334</v>
      </c>
      <c r="G55" s="32">
        <f t="shared" si="7"/>
        <v>940</v>
      </c>
      <c r="H55" s="3">
        <f t="shared" si="7"/>
        <v>453.33333333333331</v>
      </c>
      <c r="I55" s="32">
        <f t="shared" si="7"/>
        <v>942.66666666666663</v>
      </c>
      <c r="J55" s="3">
        <f t="shared" si="7"/>
        <v>131</v>
      </c>
      <c r="K55" s="32">
        <f t="shared" si="7"/>
        <v>61.666666666666664</v>
      </c>
      <c r="L55" s="3">
        <f t="shared" si="7"/>
        <v>544</v>
      </c>
      <c r="M55" s="32">
        <f t="shared" si="7"/>
        <v>117.33333333333333</v>
      </c>
      <c r="N55" s="3">
        <f t="shared" si="7"/>
        <v>718.33333333333337</v>
      </c>
      <c r="O55" s="32">
        <f t="shared" si="7"/>
        <v>582.66666666666663</v>
      </c>
      <c r="P55" s="3">
        <f t="shared" si="7"/>
        <v>257.66666666666669</v>
      </c>
      <c r="Q55" s="32">
        <f t="shared" si="7"/>
        <v>322.66666666666669</v>
      </c>
      <c r="R55" s="3">
        <f t="shared" si="7"/>
        <v>317.66666666666669</v>
      </c>
      <c r="S55" s="32">
        <f t="shared" si="7"/>
        <v>459.33333333333331</v>
      </c>
      <c r="T55" s="3">
        <f t="shared" si="7"/>
        <v>43.666666666666664</v>
      </c>
      <c r="U55" s="32">
        <f t="shared" si="7"/>
        <v>26</v>
      </c>
      <c r="V55" s="3">
        <f t="shared" si="7"/>
        <v>495.33333333333331</v>
      </c>
      <c r="W55" s="32">
        <f t="shared" si="7"/>
        <v>230.66666666666666</v>
      </c>
      <c r="X55" s="3">
        <f t="shared" si="7"/>
        <v>209.33333333333334</v>
      </c>
      <c r="Y55" s="32">
        <f t="shared" si="7"/>
        <v>136</v>
      </c>
      <c r="Z55" s="3">
        <f t="shared" si="7"/>
        <v>509</v>
      </c>
      <c r="AA55" s="32">
        <f t="shared" si="7"/>
        <v>603.66666666666663</v>
      </c>
      <c r="AB55" s="11">
        <f t="shared" si="5"/>
        <v>4264.6666666666661</v>
      </c>
      <c r="AC55" s="15">
        <f t="shared" si="4"/>
        <v>5328.3333333333339</v>
      </c>
    </row>
    <row r="56" spans="1:29" x14ac:dyDescent="0.2">
      <c r="A56" s="90" t="s">
        <v>33</v>
      </c>
      <c r="B56" s="3">
        <f t="shared" si="7"/>
        <v>85.666666666666671</v>
      </c>
      <c r="C56" s="32">
        <f t="shared" si="7"/>
        <v>230.66666666666666</v>
      </c>
      <c r="D56" s="3">
        <f t="shared" si="7"/>
        <v>37.666666666666664</v>
      </c>
      <c r="E56" s="32">
        <f t="shared" si="7"/>
        <v>121.33333333333333</v>
      </c>
      <c r="F56" s="3">
        <f t="shared" si="7"/>
        <v>123.33333333333333</v>
      </c>
      <c r="G56" s="32">
        <f t="shared" si="7"/>
        <v>321.66666666666669</v>
      </c>
      <c r="H56" s="3">
        <f t="shared" si="7"/>
        <v>165.66666666666666</v>
      </c>
      <c r="I56" s="32">
        <f t="shared" si="7"/>
        <v>274.33333333333331</v>
      </c>
      <c r="J56" s="3">
        <f t="shared" si="7"/>
        <v>35</v>
      </c>
      <c r="K56" s="32">
        <f t="shared" si="7"/>
        <v>14.333333333333334</v>
      </c>
      <c r="L56" s="3">
        <f t="shared" si="7"/>
        <v>104</v>
      </c>
      <c r="M56" s="32">
        <f t="shared" si="7"/>
        <v>96</v>
      </c>
      <c r="N56" s="3">
        <f t="shared" si="7"/>
        <v>174.66666666666666</v>
      </c>
      <c r="O56" s="32">
        <f t="shared" si="7"/>
        <v>259.66666666666669</v>
      </c>
      <c r="P56" s="3">
        <f t="shared" si="7"/>
        <v>89.666666666666671</v>
      </c>
      <c r="Q56" s="32">
        <f t="shared" si="7"/>
        <v>140.33333333333334</v>
      </c>
      <c r="R56" s="3">
        <f t="shared" si="7"/>
        <v>143</v>
      </c>
      <c r="S56" s="32">
        <f t="shared" si="7"/>
        <v>166</v>
      </c>
      <c r="T56" s="3">
        <f t="shared" si="7"/>
        <v>19</v>
      </c>
      <c r="U56" s="32">
        <f t="shared" si="7"/>
        <v>55.333333333333336</v>
      </c>
      <c r="V56" s="3">
        <f t="shared" si="7"/>
        <v>119</v>
      </c>
      <c r="W56" s="32">
        <f t="shared" si="7"/>
        <v>105</v>
      </c>
      <c r="X56" s="3">
        <f t="shared" si="7"/>
        <v>62.666666666666664</v>
      </c>
      <c r="Y56" s="32">
        <f t="shared" si="7"/>
        <v>103.66666666666667</v>
      </c>
      <c r="Z56" s="3">
        <f t="shared" si="7"/>
        <v>204.66666666666666</v>
      </c>
      <c r="AA56" s="32">
        <f t="shared" si="7"/>
        <v>226</v>
      </c>
      <c r="AB56" s="11">
        <f t="shared" si="5"/>
        <v>1364</v>
      </c>
      <c r="AC56" s="15">
        <f t="shared" si="4"/>
        <v>2114.3333333333335</v>
      </c>
    </row>
    <row r="57" spans="1:29" x14ac:dyDescent="0.2">
      <c r="A57" s="91" t="s">
        <v>34</v>
      </c>
      <c r="B57" s="3">
        <f t="shared" si="7"/>
        <v>8.6666666666666661</v>
      </c>
      <c r="C57" s="32">
        <f t="shared" si="7"/>
        <v>59.666666666666664</v>
      </c>
      <c r="D57" s="3">
        <f t="shared" si="7"/>
        <v>10.666666666666666</v>
      </c>
      <c r="E57" s="32">
        <f t="shared" si="7"/>
        <v>54.333333333333336</v>
      </c>
      <c r="F57" s="3">
        <f t="shared" si="7"/>
        <v>24</v>
      </c>
      <c r="G57" s="32">
        <f t="shared" si="7"/>
        <v>73.333333333333329</v>
      </c>
      <c r="H57" s="3">
        <f t="shared" si="7"/>
        <v>46</v>
      </c>
      <c r="I57" s="32">
        <f t="shared" si="7"/>
        <v>86.666666666666671</v>
      </c>
      <c r="J57" s="3">
        <f t="shared" si="7"/>
        <v>8.6666666666666661</v>
      </c>
      <c r="K57" s="32">
        <f t="shared" si="7"/>
        <v>6.333333333333333</v>
      </c>
      <c r="L57" s="3">
        <f t="shared" si="7"/>
        <v>34</v>
      </c>
      <c r="M57" s="32">
        <f t="shared" si="7"/>
        <v>32.333333333333336</v>
      </c>
      <c r="N57" s="3">
        <f t="shared" si="7"/>
        <v>52.333333333333336</v>
      </c>
      <c r="O57" s="32">
        <f t="shared" si="7"/>
        <v>94.333333333333329</v>
      </c>
      <c r="P57" s="3">
        <f t="shared" si="7"/>
        <v>51</v>
      </c>
      <c r="Q57" s="32">
        <f t="shared" si="7"/>
        <v>42.666666666666664</v>
      </c>
      <c r="R57" s="3">
        <f t="shared" si="7"/>
        <v>49</v>
      </c>
      <c r="S57" s="32">
        <f t="shared" si="7"/>
        <v>42.333333333333336</v>
      </c>
      <c r="T57" s="3">
        <f t="shared" si="7"/>
        <v>12</v>
      </c>
      <c r="U57" s="32">
        <f t="shared" si="7"/>
        <v>16.666666666666668</v>
      </c>
      <c r="V57" s="3">
        <f t="shared" si="7"/>
        <v>38</v>
      </c>
      <c r="W57" s="32">
        <f t="shared" si="7"/>
        <v>42.333333333333336</v>
      </c>
      <c r="X57" s="3">
        <f t="shared" si="7"/>
        <v>30.333333333333332</v>
      </c>
      <c r="Y57" s="32">
        <f t="shared" si="7"/>
        <v>53.333333333333336</v>
      </c>
      <c r="Z57" s="3">
        <f t="shared" si="7"/>
        <v>61</v>
      </c>
      <c r="AA57" s="32">
        <f t="shared" si="7"/>
        <v>97.333333333333329</v>
      </c>
      <c r="AB57" s="11">
        <f t="shared" si="5"/>
        <v>425.66666666666669</v>
      </c>
      <c r="AC57" s="15">
        <f t="shared" si="4"/>
        <v>701.66666666666674</v>
      </c>
    </row>
    <row r="58" spans="1:29" x14ac:dyDescent="0.2">
      <c r="A58" s="90" t="s">
        <v>35</v>
      </c>
      <c r="B58" s="3">
        <f t="shared" si="7"/>
        <v>0</v>
      </c>
      <c r="C58" s="32">
        <f t="shared" si="7"/>
        <v>19.666666666666668</v>
      </c>
      <c r="D58" s="3">
        <f t="shared" si="7"/>
        <v>0</v>
      </c>
      <c r="E58" s="32">
        <f t="shared" si="7"/>
        <v>20</v>
      </c>
      <c r="F58" s="3">
        <f t="shared" si="7"/>
        <v>0.33333333333333331</v>
      </c>
      <c r="G58" s="32">
        <f t="shared" si="7"/>
        <v>26.666666666666668</v>
      </c>
      <c r="H58" s="3">
        <f t="shared" si="7"/>
        <v>5.666666666666667</v>
      </c>
      <c r="I58" s="32">
        <f t="shared" si="7"/>
        <v>21.333333333333332</v>
      </c>
      <c r="J58" s="3">
        <f t="shared" si="7"/>
        <v>4</v>
      </c>
      <c r="K58" s="32">
        <f t="shared" si="7"/>
        <v>1.6666666666666667</v>
      </c>
      <c r="L58" s="3">
        <f t="shared" si="7"/>
        <v>11.333333333333334</v>
      </c>
      <c r="M58" s="32">
        <f t="shared" si="7"/>
        <v>1.6666666666666667</v>
      </c>
      <c r="N58" s="3">
        <f t="shared" si="7"/>
        <v>5.666666666666667</v>
      </c>
      <c r="O58" s="32">
        <f t="shared" si="7"/>
        <v>6.333333333333333</v>
      </c>
      <c r="P58" s="3">
        <f t="shared" si="7"/>
        <v>11.333333333333334</v>
      </c>
      <c r="Q58" s="32">
        <f t="shared" si="7"/>
        <v>1.3333333333333333</v>
      </c>
      <c r="R58" s="3">
        <f t="shared" si="7"/>
        <v>2.3333333333333335</v>
      </c>
      <c r="S58" s="32">
        <f t="shared" si="7"/>
        <v>2.3333333333333335</v>
      </c>
      <c r="T58" s="3">
        <f t="shared" si="7"/>
        <v>1.3333333333333333</v>
      </c>
      <c r="U58" s="32">
        <f t="shared" si="7"/>
        <v>0.66666666666666663</v>
      </c>
      <c r="V58" s="3">
        <f t="shared" si="7"/>
        <v>2.6666666666666665</v>
      </c>
      <c r="W58" s="32">
        <f t="shared" si="7"/>
        <v>1</v>
      </c>
      <c r="X58" s="3">
        <f t="shared" si="7"/>
        <v>2</v>
      </c>
      <c r="Y58" s="32">
        <f t="shared" si="7"/>
        <v>1.3333333333333333</v>
      </c>
      <c r="Z58" s="3">
        <f t="shared" si="7"/>
        <v>1.6666666666666667</v>
      </c>
      <c r="AA58" s="32">
        <f t="shared" si="7"/>
        <v>3</v>
      </c>
      <c r="AB58" s="11">
        <f t="shared" si="5"/>
        <v>48.333333333333336</v>
      </c>
      <c r="AC58" s="15">
        <f t="shared" si="4"/>
        <v>107</v>
      </c>
    </row>
    <row r="59" spans="1:29" x14ac:dyDescent="0.2">
      <c r="A59" s="91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4.25" thickTop="1" thickBot="1" x14ac:dyDescent="0.25">
      <c r="A63" s="9" t="s">
        <v>47</v>
      </c>
      <c r="B63" s="14">
        <f>SUM(B39:B62)</f>
        <v>5332.666666666667</v>
      </c>
      <c r="C63" s="45">
        <f>SUM(C39:C62)</f>
        <v>7091.0000000000018</v>
      </c>
      <c r="D63" s="14">
        <f t="shared" ref="D63:AC63" si="10">SUM(D39:D62)</f>
        <v>2138.333333333333</v>
      </c>
      <c r="E63" s="45">
        <f t="shared" si="10"/>
        <v>2837.333333333333</v>
      </c>
      <c r="F63" s="14">
        <f t="shared" si="10"/>
        <v>7224.333333333333</v>
      </c>
      <c r="G63" s="45">
        <f t="shared" si="10"/>
        <v>8755.6666666666661</v>
      </c>
      <c r="H63" s="14">
        <f t="shared" si="10"/>
        <v>9047.9999999999982</v>
      </c>
      <c r="I63" s="45">
        <f t="shared" si="10"/>
        <v>10563.333333333334</v>
      </c>
      <c r="J63" s="14">
        <f t="shared" si="10"/>
        <v>1359.3333333333335</v>
      </c>
      <c r="K63" s="45">
        <f t="shared" si="10"/>
        <v>1298.6666666666667</v>
      </c>
      <c r="L63" s="14">
        <f t="shared" si="10"/>
        <v>4500.666666666667</v>
      </c>
      <c r="M63" s="45">
        <f t="shared" si="10"/>
        <v>3992</v>
      </c>
      <c r="N63" s="14">
        <f t="shared" si="10"/>
        <v>10565.666666666668</v>
      </c>
      <c r="O63" s="45">
        <f t="shared" si="10"/>
        <v>9225.6666666666661</v>
      </c>
      <c r="P63" s="14">
        <f t="shared" si="10"/>
        <v>5546.666666666667</v>
      </c>
      <c r="Q63" s="45">
        <f t="shared" si="10"/>
        <v>4517.666666666667</v>
      </c>
      <c r="R63" s="14">
        <f t="shared" si="10"/>
        <v>6860.6666666666652</v>
      </c>
      <c r="S63" s="45">
        <f t="shared" si="10"/>
        <v>6008.666666666667</v>
      </c>
      <c r="T63" s="14">
        <f t="shared" si="10"/>
        <v>1109.6666666666667</v>
      </c>
      <c r="U63" s="45">
        <f t="shared" si="10"/>
        <v>923.99999999999989</v>
      </c>
      <c r="V63" s="14">
        <f t="shared" si="10"/>
        <v>5209</v>
      </c>
      <c r="W63" s="45">
        <f t="shared" si="10"/>
        <v>5456.9999999999991</v>
      </c>
      <c r="X63" s="14">
        <f t="shared" si="10"/>
        <v>4491.333333333333</v>
      </c>
      <c r="Y63" s="45">
        <f t="shared" si="10"/>
        <v>2232.3333333333335</v>
      </c>
      <c r="Z63" s="14">
        <f t="shared" si="10"/>
        <v>8803.3333333333321</v>
      </c>
      <c r="AA63" s="45">
        <f t="shared" si="10"/>
        <v>9131</v>
      </c>
      <c r="AB63" s="14">
        <f t="shared" si="10"/>
        <v>72189.666666666686</v>
      </c>
      <c r="AC63" s="45">
        <f t="shared" si="10"/>
        <v>72034.333333333328</v>
      </c>
    </row>
    <row r="64" spans="1:29" ht="15.75" thickTop="1" x14ac:dyDescent="0.2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3</v>
      </c>
    </row>
    <row r="67" spans="1:31" s="8" customFormat="1" x14ac:dyDescent="0.2">
      <c r="A67" s="46" t="s">
        <v>54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1.0188773596699587E-2</v>
      </c>
      <c r="C72" s="86">
        <f t="shared" ref="C72:AC72" si="12">C8/C31</f>
        <v>0</v>
      </c>
      <c r="D72" s="85">
        <f t="shared" si="12"/>
        <v>1.9329696024941542E-2</v>
      </c>
      <c r="E72" s="86">
        <f t="shared" si="12"/>
        <v>2.3496240601503758E-4</v>
      </c>
      <c r="F72" s="85">
        <f t="shared" si="12"/>
        <v>2.736123287039173E-2</v>
      </c>
      <c r="G72" s="86">
        <f t="shared" si="12"/>
        <v>1.1421174858187079E-4</v>
      </c>
      <c r="H72" s="85">
        <f t="shared" si="12"/>
        <v>1.2157382847038019E-2</v>
      </c>
      <c r="I72" s="86">
        <f t="shared" si="12"/>
        <v>1.577784790154623E-3</v>
      </c>
      <c r="J72" s="85">
        <f t="shared" si="12"/>
        <v>3.4330554193231977E-3</v>
      </c>
      <c r="K72" s="86">
        <f t="shared" si="12"/>
        <v>4.8767967145790557E-3</v>
      </c>
      <c r="L72" s="85">
        <f t="shared" si="12"/>
        <v>5.184417123389127E-4</v>
      </c>
      <c r="M72" s="86">
        <f t="shared" si="12"/>
        <v>4.5090180360721445E-3</v>
      </c>
      <c r="N72" s="85">
        <f t="shared" si="12"/>
        <v>5.2055399564627566E-3</v>
      </c>
      <c r="O72" s="86">
        <f t="shared" si="12"/>
        <v>2.63756910069733E-3</v>
      </c>
      <c r="P72" s="85">
        <f t="shared" si="12"/>
        <v>2.704326923076923E-3</v>
      </c>
      <c r="Q72" s="86">
        <f t="shared" si="12"/>
        <v>4.6484173245775846E-3</v>
      </c>
      <c r="R72" s="85">
        <f t="shared" si="12"/>
        <v>6.802060052473035E-4</v>
      </c>
      <c r="S72" s="86">
        <f t="shared" si="12"/>
        <v>1.7752135803838899E-3</v>
      </c>
      <c r="T72" s="85">
        <f t="shared" si="12"/>
        <v>0</v>
      </c>
      <c r="U72" s="86">
        <f t="shared" si="12"/>
        <v>3.6075036075036075E-4</v>
      </c>
      <c r="V72" s="85">
        <f t="shared" si="12"/>
        <v>0</v>
      </c>
      <c r="W72" s="86">
        <f t="shared" si="12"/>
        <v>0</v>
      </c>
      <c r="X72" s="85">
        <f t="shared" si="12"/>
        <v>7.4217010538815491E-5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6.7230305353028364E-3</v>
      </c>
      <c r="AC72" s="106">
        <f t="shared" si="12"/>
        <v>1.374344641212755E-3</v>
      </c>
      <c r="AD72" s="18"/>
      <c r="AE72" s="18"/>
    </row>
    <row r="73" spans="1:31" s="8" customFormat="1" x14ac:dyDescent="0.2">
      <c r="A73" s="91" t="s">
        <v>18</v>
      </c>
      <c r="B73" s="85">
        <f>B9/B31</f>
        <v>5.4256782097762218E-2</v>
      </c>
      <c r="C73" s="86">
        <f t="shared" ref="C73:AC73" si="13">C9/C31</f>
        <v>8.4614299816669018E-3</v>
      </c>
      <c r="D73" s="85">
        <f t="shared" si="13"/>
        <v>7.0927513639906473E-2</v>
      </c>
      <c r="E73" s="86">
        <f t="shared" si="13"/>
        <v>1.5977443609022556E-2</v>
      </c>
      <c r="F73" s="85">
        <f t="shared" si="13"/>
        <v>9.7679139943708762E-2</v>
      </c>
      <c r="G73" s="86">
        <f t="shared" si="13"/>
        <v>1.8730726767426809E-2</v>
      </c>
      <c r="H73" s="85">
        <f t="shared" si="13"/>
        <v>5.2645151783082815E-2</v>
      </c>
      <c r="I73" s="86">
        <f t="shared" si="13"/>
        <v>2.2783212369832755E-2</v>
      </c>
      <c r="J73" s="85">
        <f t="shared" si="13"/>
        <v>1.7655713585090729E-2</v>
      </c>
      <c r="K73" s="86">
        <f t="shared" si="13"/>
        <v>3.0287474332648872E-2</v>
      </c>
      <c r="L73" s="85">
        <f t="shared" si="13"/>
        <v>2.6810842838098061E-2</v>
      </c>
      <c r="M73" s="86">
        <f t="shared" si="13"/>
        <v>4.8179692718770872E-2</v>
      </c>
      <c r="N73" s="85">
        <f t="shared" si="13"/>
        <v>4.5682556708836801E-2</v>
      </c>
      <c r="O73" s="86">
        <f t="shared" si="13"/>
        <v>4.9318929074682952E-2</v>
      </c>
      <c r="P73" s="85">
        <f t="shared" si="13"/>
        <v>4.092548076923077E-2</v>
      </c>
      <c r="Q73" s="86">
        <f t="shared" si="13"/>
        <v>7.9244447723751194E-2</v>
      </c>
      <c r="R73" s="85">
        <f t="shared" si="13"/>
        <v>3.5807987561947335E-2</v>
      </c>
      <c r="S73" s="86">
        <f t="shared" si="13"/>
        <v>4.7764340397204036E-2</v>
      </c>
      <c r="T73" s="85">
        <f t="shared" si="13"/>
        <v>2.3730850105136678E-2</v>
      </c>
      <c r="U73" s="86">
        <f t="shared" si="13"/>
        <v>9.1630591630591632E-2</v>
      </c>
      <c r="V73" s="85">
        <f t="shared" si="13"/>
        <v>2.9052281307992579E-2</v>
      </c>
      <c r="W73" s="86">
        <f t="shared" si="13"/>
        <v>4.4468877893836661E-2</v>
      </c>
      <c r="X73" s="85">
        <f t="shared" si="13"/>
        <v>5.573697491465044E-2</v>
      </c>
      <c r="Y73" s="86">
        <f t="shared" si="13"/>
        <v>5.5696580558459011E-2</v>
      </c>
      <c r="Z73" s="85">
        <f t="shared" si="13"/>
        <v>4.0401363120030294E-2</v>
      </c>
      <c r="AA73" s="85">
        <f t="shared" si="13"/>
        <v>3.544701201036761E-2</v>
      </c>
      <c r="AB73" s="105">
        <f t="shared" si="13"/>
        <v>4.8575742603973793E-2</v>
      </c>
      <c r="AC73" s="106">
        <f t="shared" si="13"/>
        <v>3.6329898242967472E-2</v>
      </c>
      <c r="AD73" s="18"/>
      <c r="AE73" s="18"/>
    </row>
    <row r="74" spans="1:31" s="8" customFormat="1" x14ac:dyDescent="0.2">
      <c r="A74" s="90" t="s">
        <v>19</v>
      </c>
      <c r="B74" s="85">
        <f>B10/B31</f>
        <v>8.526065758219778E-2</v>
      </c>
      <c r="C74" s="86">
        <f t="shared" ref="C74:AC74" si="14">C10/C31</f>
        <v>4.4516523292436425E-2</v>
      </c>
      <c r="D74" s="85">
        <f t="shared" si="14"/>
        <v>9.4310210444271236E-2</v>
      </c>
      <c r="E74" s="86">
        <f t="shared" si="14"/>
        <v>5.2161654135338346E-2</v>
      </c>
      <c r="F74" s="85">
        <f t="shared" si="14"/>
        <v>0.10806072071240715</v>
      </c>
      <c r="G74" s="86">
        <f t="shared" si="14"/>
        <v>4.5342064187002706E-2</v>
      </c>
      <c r="H74" s="85">
        <f t="shared" si="14"/>
        <v>7.6038903625110524E-2</v>
      </c>
      <c r="I74" s="86">
        <f t="shared" si="14"/>
        <v>5.1151782896812874E-2</v>
      </c>
      <c r="J74" s="85">
        <f t="shared" si="14"/>
        <v>3.4330554193231978E-2</v>
      </c>
      <c r="K74" s="86">
        <f t="shared" si="14"/>
        <v>9.265913757700206E-2</v>
      </c>
      <c r="L74" s="85">
        <f t="shared" si="14"/>
        <v>5.1029477114501558E-2</v>
      </c>
      <c r="M74" s="86">
        <f t="shared" si="14"/>
        <v>9.0514362057448228E-2</v>
      </c>
      <c r="N74" s="85">
        <f t="shared" si="14"/>
        <v>7.1300123040035329E-2</v>
      </c>
      <c r="O74" s="86">
        <f t="shared" si="14"/>
        <v>8.2559525960183552E-2</v>
      </c>
      <c r="P74" s="85">
        <f t="shared" si="14"/>
        <v>7.0853365384615383E-2</v>
      </c>
      <c r="Q74" s="86">
        <f t="shared" si="14"/>
        <v>9.3263484099461377E-2</v>
      </c>
      <c r="R74" s="85">
        <f t="shared" si="14"/>
        <v>6.9623943251384698E-2</v>
      </c>
      <c r="S74" s="86">
        <f t="shared" si="14"/>
        <v>7.1674248307999552E-2</v>
      </c>
      <c r="T74" s="85">
        <f t="shared" si="14"/>
        <v>9.0117152297987377E-2</v>
      </c>
      <c r="U74" s="86">
        <f t="shared" si="14"/>
        <v>0.13816738816738816</v>
      </c>
      <c r="V74" s="85">
        <f t="shared" si="14"/>
        <v>4.863377487681577E-2</v>
      </c>
      <c r="W74" s="86">
        <f t="shared" si="14"/>
        <v>7.0612668743509868E-2</v>
      </c>
      <c r="X74" s="85">
        <f t="shared" si="14"/>
        <v>7.7408341991984569E-2</v>
      </c>
      <c r="Y74" s="86">
        <f t="shared" si="14"/>
        <v>0.10362849036882187</v>
      </c>
      <c r="Z74" s="85">
        <f t="shared" si="14"/>
        <v>6.1264672472548277E-2</v>
      </c>
      <c r="AA74" s="85">
        <f t="shared" si="14"/>
        <v>7.4362063300843287E-2</v>
      </c>
      <c r="AB74" s="105">
        <f t="shared" si="14"/>
        <v>7.2942110828419573E-2</v>
      </c>
      <c r="AC74" s="106">
        <f t="shared" si="14"/>
        <v>6.8296136564508586E-2</v>
      </c>
      <c r="AD74" s="18"/>
      <c r="AE74" s="18"/>
    </row>
    <row r="75" spans="1:31" s="8" customFormat="1" x14ac:dyDescent="0.2">
      <c r="A75" s="91" t="s">
        <v>20</v>
      </c>
      <c r="B75" s="85">
        <f>B11/B31</f>
        <v>9.3449181147643459E-2</v>
      </c>
      <c r="C75" s="86">
        <f t="shared" ref="C75:AC75" si="15">C11/C31</f>
        <v>6.4259859916325865E-2</v>
      </c>
      <c r="D75" s="85">
        <f t="shared" si="15"/>
        <v>9.0724863600935304E-2</v>
      </c>
      <c r="E75" s="86">
        <f t="shared" si="15"/>
        <v>6.4732142857142863E-2</v>
      </c>
      <c r="F75" s="85">
        <f t="shared" si="15"/>
        <v>0.10372352696903982</v>
      </c>
      <c r="G75" s="86">
        <f t="shared" si="15"/>
        <v>5.2004416187611834E-2</v>
      </c>
      <c r="H75" s="85">
        <f t="shared" si="15"/>
        <v>8.6280577659888003E-2</v>
      </c>
      <c r="I75" s="86">
        <f t="shared" si="15"/>
        <v>6.0145156200694223E-2</v>
      </c>
      <c r="J75" s="85">
        <f t="shared" si="15"/>
        <v>4.5610593428151054E-2</v>
      </c>
      <c r="K75" s="86">
        <f t="shared" si="15"/>
        <v>0.13706365503080081</v>
      </c>
      <c r="L75" s="85">
        <f t="shared" si="15"/>
        <v>5.5028884609687453E-2</v>
      </c>
      <c r="M75" s="86">
        <f t="shared" si="15"/>
        <v>0.12859051436205746</v>
      </c>
      <c r="N75" s="85">
        <f t="shared" si="15"/>
        <v>7.7925355711897029E-2</v>
      </c>
      <c r="O75" s="86">
        <f t="shared" si="15"/>
        <v>9.784297431079958E-2</v>
      </c>
      <c r="P75" s="85">
        <f t="shared" si="15"/>
        <v>7.6141826923076916E-2</v>
      </c>
      <c r="Q75" s="86">
        <f t="shared" si="15"/>
        <v>8.8762635578838636E-2</v>
      </c>
      <c r="R75" s="85">
        <f t="shared" si="15"/>
        <v>8.5220095228840734E-2</v>
      </c>
      <c r="S75" s="86">
        <f t="shared" si="15"/>
        <v>7.2062576278708532E-2</v>
      </c>
      <c r="T75" s="85">
        <f t="shared" si="15"/>
        <v>7.0892159807750071E-2</v>
      </c>
      <c r="U75" s="86">
        <f t="shared" si="15"/>
        <v>0.1626984126984127</v>
      </c>
      <c r="V75" s="85">
        <f t="shared" si="15"/>
        <v>5.4840980354514623E-2</v>
      </c>
      <c r="W75" s="86">
        <f t="shared" si="15"/>
        <v>8.0324964876916496E-2</v>
      </c>
      <c r="X75" s="85">
        <f t="shared" si="15"/>
        <v>8.8244025530651624E-2</v>
      </c>
      <c r="Y75" s="86">
        <f t="shared" si="15"/>
        <v>0.10975063461251307</v>
      </c>
      <c r="Z75" s="85">
        <f t="shared" si="15"/>
        <v>6.7625899280575538E-2</v>
      </c>
      <c r="AA75" s="85">
        <f t="shared" si="15"/>
        <v>6.4359507903478996E-2</v>
      </c>
      <c r="AB75" s="105">
        <f t="shared" si="15"/>
        <v>7.9212629693077033E-2</v>
      </c>
      <c r="AC75" s="106">
        <f t="shared" si="15"/>
        <v>7.7453806749559234E-2</v>
      </c>
      <c r="AD75" s="18"/>
      <c r="AE75" s="18"/>
    </row>
    <row r="76" spans="1:31" s="8" customFormat="1" x14ac:dyDescent="0.2">
      <c r="A76" s="90" t="s">
        <v>21</v>
      </c>
      <c r="B76" s="85">
        <f>B12/B31</f>
        <v>8.2010251281410179E-2</v>
      </c>
      <c r="C76" s="86">
        <f t="shared" ref="C76:AC76" si="16">C12/C31</f>
        <v>6.0123160814177595E-2</v>
      </c>
      <c r="D76" s="85">
        <f t="shared" si="16"/>
        <v>7.0927513639906473E-2</v>
      </c>
      <c r="E76" s="86">
        <f t="shared" si="16"/>
        <v>5.3806390977443608E-2</v>
      </c>
      <c r="F76" s="85">
        <f t="shared" si="16"/>
        <v>9.5556683430997089E-2</v>
      </c>
      <c r="G76" s="86">
        <f t="shared" si="16"/>
        <v>3.7994441694902348E-2</v>
      </c>
      <c r="H76" s="85">
        <f t="shared" si="16"/>
        <v>7.9096669613911E-2</v>
      </c>
      <c r="I76" s="86">
        <f t="shared" si="16"/>
        <v>5.9482486588829285E-2</v>
      </c>
      <c r="J76" s="85">
        <f t="shared" si="16"/>
        <v>4.8798430603236881E-2</v>
      </c>
      <c r="K76" s="86">
        <f t="shared" si="16"/>
        <v>0.1280800821355236</v>
      </c>
      <c r="L76" s="85">
        <f t="shared" si="16"/>
        <v>4.3400977632943268E-2</v>
      </c>
      <c r="M76" s="86">
        <f t="shared" si="16"/>
        <v>0.11531396125584502</v>
      </c>
      <c r="N76" s="85">
        <f t="shared" si="16"/>
        <v>6.2718869293623997E-2</v>
      </c>
      <c r="O76" s="86">
        <f t="shared" si="16"/>
        <v>9.2423311775120143E-2</v>
      </c>
      <c r="P76" s="85">
        <f t="shared" si="16"/>
        <v>7.0612980769230768E-2</v>
      </c>
      <c r="Q76" s="86">
        <f t="shared" si="16"/>
        <v>6.5963255367815249E-2</v>
      </c>
      <c r="R76" s="85">
        <f t="shared" si="16"/>
        <v>7.6183072587697992E-2</v>
      </c>
      <c r="S76" s="86">
        <f t="shared" si="16"/>
        <v>6.4684344835237995E-2</v>
      </c>
      <c r="T76" s="85">
        <f t="shared" si="16"/>
        <v>6.0979273054971465E-2</v>
      </c>
      <c r="U76" s="86">
        <f t="shared" si="16"/>
        <v>0.10064935064935066</v>
      </c>
      <c r="V76" s="85">
        <f t="shared" si="16"/>
        <v>4.6714020605362512E-2</v>
      </c>
      <c r="W76" s="86">
        <f t="shared" si="16"/>
        <v>9.492395088876672E-2</v>
      </c>
      <c r="X76" s="85">
        <f t="shared" si="16"/>
        <v>6.672109247439513E-2</v>
      </c>
      <c r="Y76" s="86">
        <f t="shared" si="16"/>
        <v>0.10422577273406003</v>
      </c>
      <c r="Z76" s="85">
        <f t="shared" si="16"/>
        <v>6.0999621355547144E-2</v>
      </c>
      <c r="AA76" s="85">
        <f t="shared" si="16"/>
        <v>7.0492461577775348E-2</v>
      </c>
      <c r="AB76" s="105">
        <f t="shared" si="16"/>
        <v>6.9003412307393944E-2</v>
      </c>
      <c r="AC76" s="106">
        <f t="shared" si="16"/>
        <v>7.2095250875739814E-2</v>
      </c>
      <c r="AD76" s="18"/>
      <c r="AE76" s="18"/>
    </row>
    <row r="77" spans="1:31" s="8" customFormat="1" x14ac:dyDescent="0.2">
      <c r="A77" s="91" t="s">
        <v>22</v>
      </c>
      <c r="B77" s="85">
        <f>B13/B31</f>
        <v>7.9509938742342787E-2</v>
      </c>
      <c r="C77" s="86">
        <f t="shared" ref="C77:AC77" si="17">C13/C31</f>
        <v>6.5482066469233297E-2</v>
      </c>
      <c r="D77" s="85">
        <f t="shared" si="17"/>
        <v>7.8409976617303201E-2</v>
      </c>
      <c r="E77" s="86">
        <f t="shared" si="17"/>
        <v>5.4393796992481203E-2</v>
      </c>
      <c r="F77" s="85">
        <f t="shared" si="17"/>
        <v>8.5913348405850604E-2</v>
      </c>
      <c r="G77" s="86">
        <f t="shared" si="17"/>
        <v>3.331176000304565E-2</v>
      </c>
      <c r="H77" s="85">
        <f t="shared" si="17"/>
        <v>7.2649572649572655E-2</v>
      </c>
      <c r="I77" s="86">
        <f t="shared" si="17"/>
        <v>5.6200694225307671E-2</v>
      </c>
      <c r="J77" s="85">
        <f t="shared" si="17"/>
        <v>5.4193231976459047E-2</v>
      </c>
      <c r="K77" s="86">
        <f t="shared" si="17"/>
        <v>0.14527720739219713</v>
      </c>
      <c r="L77" s="85">
        <f t="shared" si="17"/>
        <v>3.8438749814842244E-2</v>
      </c>
      <c r="M77" s="86">
        <f t="shared" si="17"/>
        <v>0.12483299933199733</v>
      </c>
      <c r="N77" s="85">
        <f t="shared" si="17"/>
        <v>5.6156734075780042E-2</v>
      </c>
      <c r="O77" s="86">
        <f t="shared" si="17"/>
        <v>8.2415001625898765E-2</v>
      </c>
      <c r="P77" s="85">
        <f t="shared" si="17"/>
        <v>6.063701923076923E-2</v>
      </c>
      <c r="Q77" s="86">
        <f t="shared" si="17"/>
        <v>6.1905113259057037E-2</v>
      </c>
      <c r="R77" s="85">
        <f t="shared" si="17"/>
        <v>7.1227285978039068E-2</v>
      </c>
      <c r="S77" s="86">
        <f t="shared" si="17"/>
        <v>5.7472539664928435E-2</v>
      </c>
      <c r="T77" s="85">
        <f t="shared" si="17"/>
        <v>4.7461700210273357E-2</v>
      </c>
      <c r="U77" s="86">
        <f t="shared" si="17"/>
        <v>6.6378066378066383E-2</v>
      </c>
      <c r="V77" s="85">
        <f t="shared" si="17"/>
        <v>4.1018749600051196E-2</v>
      </c>
      <c r="W77" s="86">
        <f t="shared" si="17"/>
        <v>8.4967320261437912E-2</v>
      </c>
      <c r="X77" s="85">
        <f t="shared" si="17"/>
        <v>5.8779872346741875E-2</v>
      </c>
      <c r="Y77" s="86">
        <f t="shared" si="17"/>
        <v>7.1375242645960874E-2</v>
      </c>
      <c r="Z77" s="85">
        <f t="shared" si="17"/>
        <v>5.4714123438091629E-2</v>
      </c>
      <c r="AA77" s="85">
        <f t="shared" si="17"/>
        <v>5.567115686489249E-2</v>
      </c>
      <c r="AB77" s="105">
        <f t="shared" si="17"/>
        <v>6.2982236608194159E-2</v>
      </c>
      <c r="AC77" s="106">
        <f t="shared" si="17"/>
        <v>6.620454135296594E-2</v>
      </c>
      <c r="AD77" s="18"/>
      <c r="AE77" s="18"/>
    </row>
    <row r="78" spans="1:31" s="8" customFormat="1" x14ac:dyDescent="0.2">
      <c r="A78" s="90" t="s">
        <v>23</v>
      </c>
      <c r="B78" s="85">
        <f>B14/B31</f>
        <v>4.8693586698337295E-2</v>
      </c>
      <c r="C78" s="86">
        <f t="shared" ref="C78:AC78" si="18">C14/C31</f>
        <v>4.8559206505899496E-2</v>
      </c>
      <c r="D78" s="85">
        <f t="shared" si="18"/>
        <v>4.7544816835541702E-2</v>
      </c>
      <c r="E78" s="86">
        <f t="shared" si="18"/>
        <v>4.3350563909774438E-2</v>
      </c>
      <c r="F78" s="85">
        <f t="shared" si="18"/>
        <v>5.4353342869007518E-2</v>
      </c>
      <c r="G78" s="86">
        <f t="shared" si="18"/>
        <v>2.7296607911067118E-2</v>
      </c>
      <c r="H78" s="85">
        <f t="shared" si="18"/>
        <v>5.1982021809608016E-2</v>
      </c>
      <c r="I78" s="86">
        <f t="shared" si="18"/>
        <v>4.7649100662669613E-2</v>
      </c>
      <c r="J78" s="85">
        <f t="shared" si="18"/>
        <v>4.5120156939676311E-2</v>
      </c>
      <c r="K78" s="86">
        <f t="shared" si="18"/>
        <v>7.2638603696098564E-2</v>
      </c>
      <c r="L78" s="85">
        <f t="shared" si="18"/>
        <v>3.0439934824470449E-2</v>
      </c>
      <c r="M78" s="86">
        <f t="shared" si="18"/>
        <v>6.7635270541082163E-2</v>
      </c>
      <c r="N78" s="85">
        <f t="shared" si="18"/>
        <v>4.3726535634287154E-2</v>
      </c>
      <c r="O78" s="86">
        <f t="shared" si="18"/>
        <v>6.2326119160313616E-2</v>
      </c>
      <c r="P78" s="85">
        <f t="shared" si="18"/>
        <v>4.9278846153846152E-2</v>
      </c>
      <c r="Q78" s="86">
        <f t="shared" si="18"/>
        <v>4.0360067881649822E-2</v>
      </c>
      <c r="R78" s="85">
        <f t="shared" si="18"/>
        <v>5.7817510446020792E-2</v>
      </c>
      <c r="S78" s="86">
        <f t="shared" si="18"/>
        <v>4.8984799733717964E-2</v>
      </c>
      <c r="T78" s="85">
        <f t="shared" si="18"/>
        <v>5.5872634424752175E-2</v>
      </c>
      <c r="U78" s="86">
        <f t="shared" si="18"/>
        <v>5.0865800865800864E-2</v>
      </c>
      <c r="V78" s="85">
        <f t="shared" si="18"/>
        <v>4.1402700454341843E-2</v>
      </c>
      <c r="W78" s="86">
        <f t="shared" si="18"/>
        <v>5.8579194917842525E-2</v>
      </c>
      <c r="X78" s="85">
        <f t="shared" si="18"/>
        <v>3.859284548018406E-2</v>
      </c>
      <c r="Y78" s="86">
        <f t="shared" si="18"/>
        <v>5.0022398088696428E-2</v>
      </c>
      <c r="Z78" s="85">
        <f t="shared" si="18"/>
        <v>5.2101476713366152E-2</v>
      </c>
      <c r="AA78" s="85">
        <f t="shared" si="18"/>
        <v>5.4502975212645563E-2</v>
      </c>
      <c r="AB78" s="105">
        <f t="shared" si="18"/>
        <v>4.7989324418545594E-2</v>
      </c>
      <c r="AC78" s="106">
        <f t="shared" si="18"/>
        <v>4.9999305886544845E-2</v>
      </c>
      <c r="AD78" s="18"/>
      <c r="AE78" s="18"/>
    </row>
    <row r="79" spans="1:31" s="8" customFormat="1" x14ac:dyDescent="0.2">
      <c r="A79" s="91" t="s">
        <v>24</v>
      </c>
      <c r="B79" s="85">
        <f>B15/B31</f>
        <v>4.7318414801850228E-2</v>
      </c>
      <c r="C79" s="86">
        <f t="shared" ref="C79:AC79" si="19">C15/C31</f>
        <v>4.9405349504066186E-2</v>
      </c>
      <c r="D79" s="85">
        <f t="shared" si="19"/>
        <v>4.7544816835541702E-2</v>
      </c>
      <c r="E79" s="86">
        <f t="shared" si="19"/>
        <v>4.9342105263157895E-2</v>
      </c>
      <c r="F79" s="85">
        <f t="shared" si="19"/>
        <v>4.263369169012135E-2</v>
      </c>
      <c r="G79" s="86">
        <f t="shared" si="19"/>
        <v>3.1484372025735716E-2</v>
      </c>
      <c r="H79" s="85">
        <f t="shared" si="19"/>
        <v>5.1097848511641612E-2</v>
      </c>
      <c r="I79" s="86">
        <f t="shared" si="19"/>
        <v>4.7428210792047967E-2</v>
      </c>
      <c r="J79" s="85">
        <f t="shared" si="19"/>
        <v>5.002452182442374E-2</v>
      </c>
      <c r="K79" s="86">
        <f t="shared" si="19"/>
        <v>5.0051334702258726E-2</v>
      </c>
      <c r="L79" s="85">
        <f t="shared" si="19"/>
        <v>2.9254925196267219E-2</v>
      </c>
      <c r="M79" s="86">
        <f t="shared" si="19"/>
        <v>5.0267201068804272E-2</v>
      </c>
      <c r="N79" s="85">
        <f t="shared" si="19"/>
        <v>4.1738965832728653E-2</v>
      </c>
      <c r="O79" s="86">
        <f t="shared" si="19"/>
        <v>4.7114932976839975E-2</v>
      </c>
      <c r="P79" s="85">
        <f t="shared" si="19"/>
        <v>4.5132211538461538E-2</v>
      </c>
      <c r="Q79" s="86">
        <f t="shared" si="19"/>
        <v>4.3237659558769279E-2</v>
      </c>
      <c r="R79" s="85">
        <f t="shared" si="19"/>
        <v>5.2035759401418719E-2</v>
      </c>
      <c r="S79" s="86">
        <f t="shared" si="19"/>
        <v>4.7431487850882061E-2</v>
      </c>
      <c r="T79" s="85">
        <f t="shared" si="19"/>
        <v>4.4758185641333735E-2</v>
      </c>
      <c r="U79" s="86">
        <f t="shared" si="19"/>
        <v>4.1486291486291488E-2</v>
      </c>
      <c r="V79" s="85">
        <f t="shared" si="19"/>
        <v>4.3130479298649771E-2</v>
      </c>
      <c r="W79" s="86">
        <f t="shared" si="19"/>
        <v>4.9905320383605158E-2</v>
      </c>
      <c r="X79" s="85">
        <f t="shared" si="19"/>
        <v>4.2897432091435359E-2</v>
      </c>
      <c r="Y79" s="86">
        <f t="shared" si="19"/>
        <v>4.5393459758100642E-2</v>
      </c>
      <c r="Z79" s="85">
        <f t="shared" si="19"/>
        <v>5.4979174555092769E-2</v>
      </c>
      <c r="AA79" s="85">
        <f t="shared" si="19"/>
        <v>5.7058372576935711E-2</v>
      </c>
      <c r="AB79" s="105">
        <f t="shared" si="19"/>
        <v>4.6036136289127255E-2</v>
      </c>
      <c r="AC79" s="106">
        <f t="shared" si="19"/>
        <v>4.6931324414746671E-2</v>
      </c>
      <c r="AD79" s="18"/>
      <c r="AE79" s="18"/>
    </row>
    <row r="80" spans="1:31" s="8" customFormat="1" x14ac:dyDescent="0.2">
      <c r="A80" s="90" t="s">
        <v>25</v>
      </c>
      <c r="B80" s="85">
        <f>B16/B31</f>
        <v>4.8943617952244028E-2</v>
      </c>
      <c r="C80" s="86">
        <f t="shared" ref="C80:AC80" si="20">C16/C31</f>
        <v>5.3118977107131107E-2</v>
      </c>
      <c r="D80" s="85">
        <f t="shared" si="20"/>
        <v>5.0506625097427905E-2</v>
      </c>
      <c r="E80" s="86">
        <f t="shared" si="20"/>
        <v>4.6757518796992484E-2</v>
      </c>
      <c r="F80" s="85">
        <f t="shared" si="20"/>
        <v>4.4156323536197112E-2</v>
      </c>
      <c r="G80" s="86">
        <f t="shared" si="20"/>
        <v>3.7613735866296114E-2</v>
      </c>
      <c r="H80" s="85">
        <f t="shared" si="20"/>
        <v>5.220306513409962E-2</v>
      </c>
      <c r="I80" s="86">
        <f t="shared" si="20"/>
        <v>5.0646891763963392E-2</v>
      </c>
      <c r="J80" s="85">
        <f t="shared" si="20"/>
        <v>5.7135850907307502E-2</v>
      </c>
      <c r="K80" s="86">
        <f t="shared" si="20"/>
        <v>4.0041067761806978E-2</v>
      </c>
      <c r="L80" s="85">
        <f t="shared" si="20"/>
        <v>4.1253147681824913E-2</v>
      </c>
      <c r="M80" s="86">
        <f t="shared" si="20"/>
        <v>4.7177688710754846E-2</v>
      </c>
      <c r="N80" s="85">
        <f t="shared" si="20"/>
        <v>4.8269552323563746E-2</v>
      </c>
      <c r="O80" s="86">
        <f t="shared" si="20"/>
        <v>4.3501824619720346E-2</v>
      </c>
      <c r="P80" s="85">
        <f t="shared" si="20"/>
        <v>4.6334134615384617E-2</v>
      </c>
      <c r="Q80" s="86">
        <f t="shared" si="20"/>
        <v>4.0064930273740133E-2</v>
      </c>
      <c r="R80" s="85">
        <f t="shared" si="20"/>
        <v>5.5485375570887181E-2</v>
      </c>
      <c r="S80" s="86">
        <f t="shared" si="20"/>
        <v>4.5989126816820151E-2</v>
      </c>
      <c r="T80" s="85">
        <f t="shared" si="20"/>
        <v>3.8750375488134578E-2</v>
      </c>
      <c r="U80" s="86">
        <f t="shared" si="20"/>
        <v>3.2106782106782104E-2</v>
      </c>
      <c r="V80" s="85">
        <f t="shared" si="20"/>
        <v>4.8825750303961094E-2</v>
      </c>
      <c r="W80" s="86">
        <f t="shared" si="20"/>
        <v>5.5830431861218006E-2</v>
      </c>
      <c r="X80" s="85">
        <f t="shared" si="20"/>
        <v>4.9057443966157042E-2</v>
      </c>
      <c r="Y80" s="86">
        <f t="shared" si="20"/>
        <v>3.7927430192623561E-2</v>
      </c>
      <c r="Z80" s="85">
        <f t="shared" si="20"/>
        <v>5.7288905717531237E-2</v>
      </c>
      <c r="AA80" s="85">
        <f t="shared" si="20"/>
        <v>5.9066184791735116E-2</v>
      </c>
      <c r="AB80" s="105">
        <f t="shared" si="20"/>
        <v>4.9776283770992157E-2</v>
      </c>
      <c r="AC80" s="106">
        <f t="shared" si="20"/>
        <v>4.7630065292939013E-2</v>
      </c>
      <c r="AD80" s="18"/>
      <c r="AE80" s="18"/>
    </row>
    <row r="81" spans="1:31" s="8" customFormat="1" x14ac:dyDescent="0.2">
      <c r="A81" s="91" t="s">
        <v>26</v>
      </c>
      <c r="B81" s="85">
        <f>B17/B31</f>
        <v>4.6505813226653335E-2</v>
      </c>
      <c r="C81" s="86">
        <f t="shared" ref="C81:AC81" si="21">C17/C31</f>
        <v>5.278992149673295E-2</v>
      </c>
      <c r="D81" s="85">
        <f t="shared" si="21"/>
        <v>4.9103663289166016E-2</v>
      </c>
      <c r="E81" s="86">
        <f t="shared" si="21"/>
        <v>5.0516917293233085E-2</v>
      </c>
      <c r="F81" s="85">
        <f t="shared" si="21"/>
        <v>4.4387025331057074E-2</v>
      </c>
      <c r="G81" s="86">
        <f t="shared" si="21"/>
        <v>4.0735523660867246E-2</v>
      </c>
      <c r="H81" s="85">
        <f t="shared" si="21"/>
        <v>5.2424108458591218E-2</v>
      </c>
      <c r="I81" s="86">
        <f t="shared" si="21"/>
        <v>5.5979804354686018E-2</v>
      </c>
      <c r="J81" s="85">
        <f t="shared" si="21"/>
        <v>4.9779303580186368E-2</v>
      </c>
      <c r="K81" s="86">
        <f t="shared" si="21"/>
        <v>4.0041067761806978E-2</v>
      </c>
      <c r="L81" s="85">
        <f t="shared" si="21"/>
        <v>4.1697526292401123E-2</v>
      </c>
      <c r="M81" s="86">
        <f t="shared" si="21"/>
        <v>4.7010688042752172E-2</v>
      </c>
      <c r="N81" s="85">
        <f t="shared" si="21"/>
        <v>4.5240874530712682E-2</v>
      </c>
      <c r="O81" s="86">
        <f t="shared" si="21"/>
        <v>4.303212053329479E-2</v>
      </c>
      <c r="P81" s="85">
        <f t="shared" si="21"/>
        <v>4.4471153846153848E-2</v>
      </c>
      <c r="Q81" s="86">
        <f t="shared" si="21"/>
        <v>4.3901719176566073E-2</v>
      </c>
      <c r="R81" s="85">
        <f t="shared" si="21"/>
        <v>4.9995141385676803E-2</v>
      </c>
      <c r="S81" s="86">
        <f t="shared" si="21"/>
        <v>4.5933651392433154E-2</v>
      </c>
      <c r="T81" s="85">
        <f t="shared" si="21"/>
        <v>3.9651547011114452E-2</v>
      </c>
      <c r="U81" s="86">
        <f t="shared" si="21"/>
        <v>4.1125541125541128E-2</v>
      </c>
      <c r="V81" s="85">
        <f t="shared" si="21"/>
        <v>4.4026364625327961E-2</v>
      </c>
      <c r="W81" s="86">
        <f t="shared" si="21"/>
        <v>5.0577240241891148E-2</v>
      </c>
      <c r="X81" s="85">
        <f t="shared" si="21"/>
        <v>4.1487308891197859E-2</v>
      </c>
      <c r="Y81" s="86">
        <f t="shared" si="21"/>
        <v>4.0465880244885767E-2</v>
      </c>
      <c r="Z81" s="85">
        <f t="shared" si="21"/>
        <v>5.7667550170390006E-2</v>
      </c>
      <c r="AA81" s="85">
        <f t="shared" si="21"/>
        <v>5.0742890519475781E-2</v>
      </c>
      <c r="AB81" s="105">
        <f t="shared" si="21"/>
        <v>4.7629162068440083E-2</v>
      </c>
      <c r="AC81" s="106">
        <f t="shared" si="21"/>
        <v>4.781516221431447E-2</v>
      </c>
      <c r="AD81" s="18"/>
      <c r="AE81" s="18"/>
    </row>
    <row r="82" spans="1:31" s="8" customFormat="1" x14ac:dyDescent="0.2">
      <c r="A82" s="90" t="s">
        <v>27</v>
      </c>
      <c r="B82" s="85">
        <f>B18/B31</f>
        <v>4.4318039754969368E-2</v>
      </c>
      <c r="C82" s="86">
        <f t="shared" ref="C82:AC82" si="22">C18/C31</f>
        <v>6.1392375311427633E-2</v>
      </c>
      <c r="D82" s="85">
        <f t="shared" si="22"/>
        <v>5.5962587685113016E-2</v>
      </c>
      <c r="E82" s="86">
        <f t="shared" si="22"/>
        <v>5.5803571428571432E-2</v>
      </c>
      <c r="F82" s="85">
        <f t="shared" si="22"/>
        <v>4.4110183177225121E-2</v>
      </c>
      <c r="G82" s="86">
        <f t="shared" si="22"/>
        <v>4.6902958084288272E-2</v>
      </c>
      <c r="H82" s="85">
        <f t="shared" si="22"/>
        <v>5.1982021809608016E-2</v>
      </c>
      <c r="I82" s="86">
        <f t="shared" si="22"/>
        <v>5.5348690438624171E-2</v>
      </c>
      <c r="J82" s="85">
        <f t="shared" si="22"/>
        <v>4.3648847474252087E-2</v>
      </c>
      <c r="K82" s="86">
        <f t="shared" si="22"/>
        <v>3.2084188911704309E-2</v>
      </c>
      <c r="L82" s="85">
        <f t="shared" si="22"/>
        <v>5.0733224707450751E-2</v>
      </c>
      <c r="M82" s="86">
        <f t="shared" si="22"/>
        <v>4.1833667334669339E-2</v>
      </c>
      <c r="N82" s="85">
        <f t="shared" si="22"/>
        <v>4.9783891219989274E-2</v>
      </c>
      <c r="O82" s="86">
        <f t="shared" si="22"/>
        <v>4.4983199046139392E-2</v>
      </c>
      <c r="P82" s="85">
        <f t="shared" si="22"/>
        <v>5.6009615384615387E-2</v>
      </c>
      <c r="Q82" s="86">
        <f t="shared" si="22"/>
        <v>4.5377407216114517E-2</v>
      </c>
      <c r="R82" s="85">
        <f t="shared" si="22"/>
        <v>5.1355553396171413E-2</v>
      </c>
      <c r="S82" s="86">
        <f t="shared" si="22"/>
        <v>4.6432930211916121E-2</v>
      </c>
      <c r="T82" s="85">
        <f t="shared" si="22"/>
        <v>5.256833884049264E-2</v>
      </c>
      <c r="U82" s="86">
        <f t="shared" si="22"/>
        <v>2.813852813852814E-2</v>
      </c>
      <c r="V82" s="85">
        <f t="shared" si="22"/>
        <v>5.5992832917386576E-2</v>
      </c>
      <c r="W82" s="86">
        <f t="shared" si="22"/>
        <v>5.3264919675035126E-2</v>
      </c>
      <c r="X82" s="85">
        <f t="shared" si="22"/>
        <v>4.4233338281134037E-2</v>
      </c>
      <c r="Y82" s="86">
        <f t="shared" si="22"/>
        <v>3.7330147827385397E-2</v>
      </c>
      <c r="Z82" s="85">
        <f t="shared" si="22"/>
        <v>5.838697463082166E-2</v>
      </c>
      <c r="AA82" s="85">
        <f t="shared" si="22"/>
        <v>5.4539480889278284E-2</v>
      </c>
      <c r="AB82" s="105">
        <f t="shared" si="22"/>
        <v>5.1036851996361439E-2</v>
      </c>
      <c r="AC82" s="106">
        <f t="shared" si="22"/>
        <v>4.9902130002822731E-2</v>
      </c>
      <c r="AD82" s="18"/>
      <c r="AE82" s="18"/>
    </row>
    <row r="83" spans="1:31" s="8" customFormat="1" x14ac:dyDescent="0.2">
      <c r="A83" s="91" t="s">
        <v>28</v>
      </c>
      <c r="B83" s="85">
        <f>B19/B31</f>
        <v>5.4944368046005748E-2</v>
      </c>
      <c r="C83" s="86">
        <f t="shared" ref="C83:AC83" si="23">C19/C31</f>
        <v>6.5482066469233297E-2</v>
      </c>
      <c r="D83" s="85">
        <f t="shared" si="23"/>
        <v>6.999220576773188E-2</v>
      </c>
      <c r="E83" s="86">
        <f t="shared" si="23"/>
        <v>5.6508458646616543E-2</v>
      </c>
      <c r="F83" s="85">
        <f t="shared" si="23"/>
        <v>4.3648779587505189E-2</v>
      </c>
      <c r="G83" s="86">
        <f t="shared" si="23"/>
        <v>7.3818860166749156E-2</v>
      </c>
      <c r="H83" s="85">
        <f t="shared" si="23"/>
        <v>5.8908045977011492E-2</v>
      </c>
      <c r="I83" s="86">
        <f t="shared" si="23"/>
        <v>6.9106973808772482E-2</v>
      </c>
      <c r="J83" s="85">
        <f t="shared" si="23"/>
        <v>6.7925453653751841E-2</v>
      </c>
      <c r="K83" s="86">
        <f t="shared" si="23"/>
        <v>3.5164271047227927E-2</v>
      </c>
      <c r="L83" s="85">
        <f t="shared" si="23"/>
        <v>7.3100281439786696E-2</v>
      </c>
      <c r="M83" s="86">
        <f t="shared" si="23"/>
        <v>4.6593186372745489E-2</v>
      </c>
      <c r="N83" s="85">
        <f t="shared" si="23"/>
        <v>7.4644288102975048E-2</v>
      </c>
      <c r="O83" s="86">
        <f t="shared" si="23"/>
        <v>4.7078801893268782E-2</v>
      </c>
      <c r="P83" s="85">
        <f t="shared" si="23"/>
        <v>7.8245192307692307E-2</v>
      </c>
      <c r="Q83" s="86">
        <f t="shared" si="23"/>
        <v>5.268206301187929E-2</v>
      </c>
      <c r="R83" s="85">
        <f t="shared" si="23"/>
        <v>5.7185890584005444E-2</v>
      </c>
      <c r="S83" s="86">
        <f t="shared" si="23"/>
        <v>6.196604904027516E-2</v>
      </c>
      <c r="T83" s="85">
        <f t="shared" si="23"/>
        <v>8.1105437068188652E-2</v>
      </c>
      <c r="U83" s="86">
        <f t="shared" si="23"/>
        <v>2.4531024531024532E-2</v>
      </c>
      <c r="V83" s="85">
        <f t="shared" si="23"/>
        <v>6.7063415882767E-2</v>
      </c>
      <c r="W83" s="86">
        <f t="shared" si="23"/>
        <v>5.7785107812595445E-2</v>
      </c>
      <c r="X83" s="85">
        <f t="shared" si="23"/>
        <v>7.0135074959180643E-2</v>
      </c>
      <c r="Y83" s="86">
        <f t="shared" si="23"/>
        <v>3.6882186053456771E-2</v>
      </c>
      <c r="Z83" s="85">
        <f t="shared" si="23"/>
        <v>6.7322983718288529E-2</v>
      </c>
      <c r="AA83" s="85">
        <f t="shared" si="23"/>
        <v>6.2789763808272184E-2</v>
      </c>
      <c r="AB83" s="105">
        <f t="shared" si="23"/>
        <v>6.4750726096532749E-2</v>
      </c>
      <c r="AC83" s="106">
        <f t="shared" si="23"/>
        <v>5.9291171339592691E-2</v>
      </c>
      <c r="AD83" s="18"/>
      <c r="AE83" s="18"/>
    </row>
    <row r="84" spans="1:31" s="8" customFormat="1" x14ac:dyDescent="0.2">
      <c r="A84" s="90" t="s">
        <v>29</v>
      </c>
      <c r="B84" s="85">
        <f>B20/B31</f>
        <v>6.9071133891736469E-2</v>
      </c>
      <c r="C84" s="86">
        <f t="shared" ref="C84:AC84" si="24">C20/C31</f>
        <v>8.8092887698020969E-2</v>
      </c>
      <c r="D84" s="85">
        <f t="shared" si="24"/>
        <v>8.2307092751363997E-2</v>
      </c>
      <c r="E84" s="86">
        <f t="shared" si="24"/>
        <v>8.1062030075187974E-2</v>
      </c>
      <c r="F84" s="85">
        <f t="shared" si="24"/>
        <v>6.4088958612097999E-2</v>
      </c>
      <c r="G84" s="86">
        <f t="shared" si="24"/>
        <v>0.11417367799901017</v>
      </c>
      <c r="H84" s="85">
        <f t="shared" si="24"/>
        <v>7.5744179192455061E-2</v>
      </c>
      <c r="I84" s="86">
        <f t="shared" si="24"/>
        <v>9.7380877248343323E-2</v>
      </c>
      <c r="J84" s="85">
        <f t="shared" si="24"/>
        <v>0.10568906326630702</v>
      </c>
      <c r="K84" s="86">
        <f t="shared" si="24"/>
        <v>3.6190965092402466E-2</v>
      </c>
      <c r="L84" s="85">
        <f t="shared" si="24"/>
        <v>0.10909494889645978</v>
      </c>
      <c r="M84" s="86">
        <f t="shared" si="24"/>
        <v>3.882765531062124E-2</v>
      </c>
      <c r="N84" s="85">
        <f t="shared" si="24"/>
        <v>9.4393791210524658E-2</v>
      </c>
      <c r="O84" s="86">
        <f t="shared" si="24"/>
        <v>5.9544025725331504E-2</v>
      </c>
      <c r="P84" s="85">
        <f t="shared" si="24"/>
        <v>0.1046875</v>
      </c>
      <c r="Q84" s="86">
        <f t="shared" si="24"/>
        <v>6.9135984652844387E-2</v>
      </c>
      <c r="R84" s="85">
        <f t="shared" si="24"/>
        <v>9.5083082304926639E-2</v>
      </c>
      <c r="S84" s="86">
        <f t="shared" si="24"/>
        <v>8.5321202707200713E-2</v>
      </c>
      <c r="T84" s="85">
        <f t="shared" si="24"/>
        <v>0.12586362270952237</v>
      </c>
      <c r="U84" s="86">
        <f t="shared" si="24"/>
        <v>3.6435786435786433E-2</v>
      </c>
      <c r="V84" s="85">
        <f t="shared" si="24"/>
        <v>0.10980994432712612</v>
      </c>
      <c r="W84" s="86">
        <f t="shared" si="24"/>
        <v>7.4399853399303648E-2</v>
      </c>
      <c r="X84" s="85">
        <f t="shared" si="24"/>
        <v>0.10813418435505417</v>
      </c>
      <c r="Y84" s="86">
        <f t="shared" si="24"/>
        <v>5.1216962819172762E-2</v>
      </c>
      <c r="Z84" s="85">
        <f t="shared" si="24"/>
        <v>9.7387353275274521E-2</v>
      </c>
      <c r="AA84" s="85">
        <f t="shared" si="24"/>
        <v>8.4364618698207577E-2</v>
      </c>
      <c r="AB84" s="105">
        <f t="shared" si="24"/>
        <v>9.1596673577474155E-2</v>
      </c>
      <c r="AC84" s="106">
        <f t="shared" si="24"/>
        <v>8.029041706963809E-2</v>
      </c>
      <c r="AD84" s="18"/>
      <c r="AE84" s="18"/>
    </row>
    <row r="85" spans="1:31" s="8" customFormat="1" x14ac:dyDescent="0.2">
      <c r="A85" s="91" t="s">
        <v>30</v>
      </c>
      <c r="B85" s="85">
        <f>B21/B31</f>
        <v>7.8197274659332419E-2</v>
      </c>
      <c r="C85" s="86">
        <f t="shared" ref="C85:AC85" si="25">C21/C31</f>
        <v>0.11352418558736427</v>
      </c>
      <c r="D85" s="85">
        <f t="shared" si="25"/>
        <v>6.9524551831644577E-2</v>
      </c>
      <c r="E85" s="86">
        <f t="shared" si="25"/>
        <v>0.10044642857142858</v>
      </c>
      <c r="F85" s="85">
        <f t="shared" si="25"/>
        <v>5.5322290407419372E-2</v>
      </c>
      <c r="G85" s="86">
        <f t="shared" si="25"/>
        <v>0.1606959302546922</v>
      </c>
      <c r="H85" s="85">
        <f t="shared" si="25"/>
        <v>8.5617447686413203E-2</v>
      </c>
      <c r="I85" s="86">
        <f t="shared" si="25"/>
        <v>0.10523824550331334</v>
      </c>
      <c r="J85" s="85">
        <f t="shared" si="25"/>
        <v>0.1383030897498774</v>
      </c>
      <c r="K85" s="86">
        <f t="shared" si="25"/>
        <v>4.9281314168377825E-2</v>
      </c>
      <c r="L85" s="85">
        <f t="shared" si="25"/>
        <v>0.12109317138201747</v>
      </c>
      <c r="M85" s="86">
        <f t="shared" si="25"/>
        <v>4.8680694722778889E-2</v>
      </c>
      <c r="N85" s="85">
        <f t="shared" si="25"/>
        <v>0.10915859545067357</v>
      </c>
      <c r="O85" s="86">
        <f t="shared" si="25"/>
        <v>7.8693500018065549E-2</v>
      </c>
      <c r="P85" s="85">
        <f t="shared" si="25"/>
        <v>0.11280048076923077</v>
      </c>
      <c r="Q85" s="86">
        <f t="shared" si="25"/>
        <v>8.352394303844167E-2</v>
      </c>
      <c r="R85" s="85">
        <f t="shared" si="25"/>
        <v>9.6637838888349037E-2</v>
      </c>
      <c r="S85" s="86">
        <f t="shared" si="25"/>
        <v>0.10129812493065572</v>
      </c>
      <c r="T85" s="85">
        <f t="shared" si="25"/>
        <v>0.13247221387804145</v>
      </c>
      <c r="U85" s="86">
        <f t="shared" si="25"/>
        <v>4.4372294372294376E-2</v>
      </c>
      <c r="V85" s="85">
        <f t="shared" si="25"/>
        <v>0.10917002623664171</v>
      </c>
      <c r="W85" s="86">
        <f t="shared" si="25"/>
        <v>8.7654999694581889E-2</v>
      </c>
      <c r="X85" s="85">
        <f t="shared" si="25"/>
        <v>0.11325515808223245</v>
      </c>
      <c r="Y85" s="86">
        <f t="shared" si="25"/>
        <v>6.2117365984769302E-2</v>
      </c>
      <c r="Z85" s="85">
        <f t="shared" si="25"/>
        <v>0.10412722453616055</v>
      </c>
      <c r="AA85" s="85">
        <f t="shared" si="25"/>
        <v>9.8966889351294121E-2</v>
      </c>
      <c r="AB85" s="105">
        <f t="shared" si="25"/>
        <v>9.7742520859402771E-2</v>
      </c>
      <c r="AC85" s="106">
        <f t="shared" si="25"/>
        <v>9.9128656242625041E-2</v>
      </c>
      <c r="AD85" s="18"/>
      <c r="AE85" s="18"/>
    </row>
    <row r="86" spans="1:31" s="8" customFormat="1" x14ac:dyDescent="0.2">
      <c r="A86" s="90" t="s">
        <v>31</v>
      </c>
      <c r="B86" s="85">
        <f>B22/B31</f>
        <v>8.1260157519689957E-2</v>
      </c>
      <c r="C86" s="86">
        <f t="shared" ref="C86:AC86" si="26">C22/C31</f>
        <v>9.4485968128613734E-2</v>
      </c>
      <c r="D86" s="85">
        <f t="shared" si="26"/>
        <v>5.1441932969602491E-2</v>
      </c>
      <c r="E86" s="86">
        <f t="shared" si="26"/>
        <v>0.1031484962406015</v>
      </c>
      <c r="F86" s="85">
        <f t="shared" si="26"/>
        <v>3.9173164767221887E-2</v>
      </c>
      <c r="G86" s="86">
        <f t="shared" si="26"/>
        <v>0.12426238245707542</v>
      </c>
      <c r="H86" s="85">
        <f t="shared" si="26"/>
        <v>6.7049808429118771E-2</v>
      </c>
      <c r="I86" s="86">
        <f t="shared" si="26"/>
        <v>9.4446197538655727E-2</v>
      </c>
      <c r="J86" s="85">
        <f t="shared" si="26"/>
        <v>0.10691515448749386</v>
      </c>
      <c r="K86" s="86">
        <f t="shared" si="26"/>
        <v>4.1581108829568787E-2</v>
      </c>
      <c r="L86" s="85">
        <f t="shared" si="26"/>
        <v>0.1340542141904903</v>
      </c>
      <c r="M86" s="86">
        <f t="shared" si="26"/>
        <v>3.8076152304609222E-2</v>
      </c>
      <c r="N86" s="85">
        <f t="shared" si="26"/>
        <v>8.4045808751616866E-2</v>
      </c>
      <c r="O86" s="86">
        <f t="shared" si="26"/>
        <v>6.4313328756729418E-2</v>
      </c>
      <c r="P86" s="85">
        <f t="shared" si="26"/>
        <v>6.7307692307692304E-2</v>
      </c>
      <c r="Q86" s="86">
        <f t="shared" si="26"/>
        <v>7.5702796428834943E-2</v>
      </c>
      <c r="R86" s="85">
        <f t="shared" si="26"/>
        <v>7.1032941405111266E-2</v>
      </c>
      <c r="S86" s="86">
        <f t="shared" si="26"/>
        <v>8.9703761233773438E-2</v>
      </c>
      <c r="T86" s="85">
        <f t="shared" si="26"/>
        <v>6.7287473715830576E-2</v>
      </c>
      <c r="U86" s="86">
        <f t="shared" si="26"/>
        <v>3.4271284271284272E-2</v>
      </c>
      <c r="V86" s="85">
        <f t="shared" si="26"/>
        <v>0.13457477442887311</v>
      </c>
      <c r="W86" s="86">
        <f t="shared" si="26"/>
        <v>6.72530694520799E-2</v>
      </c>
      <c r="X86" s="85">
        <f t="shared" si="26"/>
        <v>7.7482559002523377E-2</v>
      </c>
      <c r="Y86" s="86">
        <f t="shared" si="26"/>
        <v>6.2117365984769302E-2</v>
      </c>
      <c r="Z86" s="85">
        <f t="shared" si="26"/>
        <v>7.7546383945475195E-2</v>
      </c>
      <c r="AA86" s="85">
        <f t="shared" si="26"/>
        <v>7.5785784689519214E-2</v>
      </c>
      <c r="AB86" s="105">
        <f t="shared" si="26"/>
        <v>7.9466590324561687E-2</v>
      </c>
      <c r="AC86" s="106">
        <f t="shared" si="26"/>
        <v>8.2710559316622162E-2</v>
      </c>
      <c r="AD86" s="18"/>
      <c r="AE86" s="18"/>
    </row>
    <row r="87" spans="1:31" s="8" customFormat="1" x14ac:dyDescent="0.2">
      <c r="A87" s="91" t="s">
        <v>32</v>
      </c>
      <c r="B87" s="85">
        <f>B23/B31</f>
        <v>5.8382297787223404E-2</v>
      </c>
      <c r="C87" s="86">
        <f t="shared" ref="C87:AC87" si="27">C23/C31</f>
        <v>8.6588633479057958E-2</v>
      </c>
      <c r="D87" s="85">
        <f t="shared" si="27"/>
        <v>2.8838659392049885E-2</v>
      </c>
      <c r="E87" s="86">
        <f t="shared" si="27"/>
        <v>0.10279605263157894</v>
      </c>
      <c r="F87" s="85">
        <f t="shared" si="27"/>
        <v>2.9391408665159414E-2</v>
      </c>
      <c r="G87" s="86">
        <f t="shared" si="27"/>
        <v>0.10735904366695855</v>
      </c>
      <c r="H87" s="85">
        <f t="shared" si="27"/>
        <v>5.0103153551429414E-2</v>
      </c>
      <c r="I87" s="86">
        <f t="shared" si="27"/>
        <v>8.9239507731145473E-2</v>
      </c>
      <c r="J87" s="85">
        <f t="shared" si="27"/>
        <v>9.6370769985286903E-2</v>
      </c>
      <c r="K87" s="86">
        <f t="shared" si="27"/>
        <v>4.7484599589322385E-2</v>
      </c>
      <c r="L87" s="85">
        <f t="shared" si="27"/>
        <v>0.12087098207672937</v>
      </c>
      <c r="M87" s="86">
        <f t="shared" si="27"/>
        <v>2.9392117568470273E-2</v>
      </c>
      <c r="N87" s="85">
        <f t="shared" si="27"/>
        <v>6.7987506704104486E-2</v>
      </c>
      <c r="O87" s="86">
        <f t="shared" si="27"/>
        <v>6.3157134082451133E-2</v>
      </c>
      <c r="P87" s="85">
        <f t="shared" si="27"/>
        <v>4.6454326923076925E-2</v>
      </c>
      <c r="Q87" s="86">
        <f t="shared" si="27"/>
        <v>7.1423301114144466E-2</v>
      </c>
      <c r="R87" s="85">
        <f t="shared" si="27"/>
        <v>4.6302594500048588E-2</v>
      </c>
      <c r="S87" s="86">
        <f t="shared" si="27"/>
        <v>7.6445134805281256E-2</v>
      </c>
      <c r="T87" s="85">
        <f t="shared" si="27"/>
        <v>3.9351156503454492E-2</v>
      </c>
      <c r="U87" s="86">
        <f t="shared" si="27"/>
        <v>2.813852813852814E-2</v>
      </c>
      <c r="V87" s="85">
        <f t="shared" si="27"/>
        <v>9.5091828245984514E-2</v>
      </c>
      <c r="W87" s="86">
        <f t="shared" si="27"/>
        <v>4.226986744853705E-2</v>
      </c>
      <c r="X87" s="85">
        <f t="shared" si="27"/>
        <v>4.6608282618376129E-2</v>
      </c>
      <c r="Y87" s="86">
        <f t="shared" si="27"/>
        <v>6.0922801254292967E-2</v>
      </c>
      <c r="Z87" s="85">
        <f t="shared" si="27"/>
        <v>5.781900795153351E-2</v>
      </c>
      <c r="AA87" s="85">
        <f t="shared" si="27"/>
        <v>6.611178038184938E-2</v>
      </c>
      <c r="AB87" s="105">
        <f t="shared" si="27"/>
        <v>5.9075860349357481E-2</v>
      </c>
      <c r="AC87" s="106">
        <f t="shared" si="27"/>
        <v>7.3969357204666297E-2</v>
      </c>
      <c r="AD87" s="18"/>
      <c r="AE87" s="18"/>
    </row>
    <row r="88" spans="1:31" s="8" customFormat="1" x14ac:dyDescent="0.2">
      <c r="A88" s="90" t="s">
        <v>33</v>
      </c>
      <c r="B88" s="85">
        <f>B24/B31</f>
        <v>1.606450806350794E-2</v>
      </c>
      <c r="C88" s="86">
        <f t="shared" ref="C88:AC88" si="28">C24/C31</f>
        <v>3.2529497485074978E-2</v>
      </c>
      <c r="D88" s="85">
        <f t="shared" si="28"/>
        <v>1.7614964925954792E-2</v>
      </c>
      <c r="E88" s="86">
        <f t="shared" si="28"/>
        <v>4.2763157894736843E-2</v>
      </c>
      <c r="F88" s="85">
        <f t="shared" si="28"/>
        <v>1.7071932819637335E-2</v>
      </c>
      <c r="G88" s="86">
        <f t="shared" si="28"/>
        <v>3.6738112460501772E-2</v>
      </c>
      <c r="H88" s="85">
        <f t="shared" si="28"/>
        <v>1.8309755378720895E-2</v>
      </c>
      <c r="I88" s="86">
        <f t="shared" si="28"/>
        <v>2.5970337645945092E-2</v>
      </c>
      <c r="J88" s="85">
        <f t="shared" si="28"/>
        <v>2.5747915644923982E-2</v>
      </c>
      <c r="K88" s="86">
        <f t="shared" si="28"/>
        <v>1.1036960985626284E-2</v>
      </c>
      <c r="L88" s="85">
        <f t="shared" si="28"/>
        <v>2.3107687749962968E-2</v>
      </c>
      <c r="M88" s="86">
        <f t="shared" si="28"/>
        <v>2.4048096192384769E-2</v>
      </c>
      <c r="N88" s="85">
        <f t="shared" si="28"/>
        <v>1.653153295264536E-2</v>
      </c>
      <c r="O88" s="86">
        <f t="shared" si="28"/>
        <v>2.8146114101961918E-2</v>
      </c>
      <c r="P88" s="85">
        <f t="shared" si="28"/>
        <v>1.6165865384615386E-2</v>
      </c>
      <c r="Q88" s="86">
        <f t="shared" si="28"/>
        <v>3.1063233232494651E-2</v>
      </c>
      <c r="R88" s="85">
        <f t="shared" si="28"/>
        <v>2.0843455446506655E-2</v>
      </c>
      <c r="S88" s="86">
        <f t="shared" si="28"/>
        <v>2.7626761344724287E-2</v>
      </c>
      <c r="T88" s="85">
        <f t="shared" si="28"/>
        <v>1.7122258936617604E-2</v>
      </c>
      <c r="U88" s="86">
        <f t="shared" si="28"/>
        <v>5.9884559884559888E-2</v>
      </c>
      <c r="V88" s="85">
        <f t="shared" si="28"/>
        <v>2.2845075830293722E-2</v>
      </c>
      <c r="W88" s="86">
        <f t="shared" si="28"/>
        <v>1.9241341396371632E-2</v>
      </c>
      <c r="X88" s="85">
        <f t="shared" si="28"/>
        <v>1.3952797981297314E-2</v>
      </c>
      <c r="Y88" s="86">
        <f t="shared" si="28"/>
        <v>4.6438703897267432E-2</v>
      </c>
      <c r="Z88" s="85">
        <f t="shared" si="28"/>
        <v>2.3248769405528211E-2</v>
      </c>
      <c r="AA88" s="85">
        <f t="shared" si="28"/>
        <v>2.4750848756981712E-2</v>
      </c>
      <c r="AB88" s="105">
        <f t="shared" si="28"/>
        <v>1.8894670982458246E-2</v>
      </c>
      <c r="AC88" s="106">
        <f t="shared" si="28"/>
        <v>2.9351744307112813E-2</v>
      </c>
      <c r="AD88" s="18"/>
      <c r="AE88" s="18"/>
    </row>
    <row r="89" spans="1:31" s="8" customFormat="1" x14ac:dyDescent="0.2">
      <c r="A89" s="91" t="s">
        <v>34</v>
      </c>
      <c r="B89" s="85">
        <f>B25/B31</f>
        <v>1.6252031503937992E-3</v>
      </c>
      <c r="C89" s="86">
        <f t="shared" ref="C89:AC89" si="29">C25/C31</f>
        <v>8.4144220373243081E-3</v>
      </c>
      <c r="D89" s="85">
        <f t="shared" si="29"/>
        <v>4.9883086515978177E-3</v>
      </c>
      <c r="E89" s="86">
        <f t="shared" si="29"/>
        <v>1.9149436090225565E-2</v>
      </c>
      <c r="F89" s="85">
        <f t="shared" si="29"/>
        <v>3.3221058459834817E-3</v>
      </c>
      <c r="G89" s="86">
        <f t="shared" si="29"/>
        <v>8.3755282293371917E-3</v>
      </c>
      <c r="H89" s="85">
        <f t="shared" si="29"/>
        <v>5.0839964633068082E-3</v>
      </c>
      <c r="I89" s="86">
        <f t="shared" si="29"/>
        <v>8.2044809088040391E-3</v>
      </c>
      <c r="J89" s="85">
        <f t="shared" si="29"/>
        <v>6.3756743501716525E-3</v>
      </c>
      <c r="K89" s="86">
        <f t="shared" si="29"/>
        <v>4.8767967145790557E-3</v>
      </c>
      <c r="L89" s="85">
        <f t="shared" si="29"/>
        <v>7.5544363797955859E-3</v>
      </c>
      <c r="M89" s="86">
        <f t="shared" si="29"/>
        <v>8.0995323981295931E-3</v>
      </c>
      <c r="N89" s="85">
        <f t="shared" si="29"/>
        <v>4.9531501403918352E-3</v>
      </c>
      <c r="O89" s="86">
        <f t="shared" si="29"/>
        <v>1.0225096650648554E-2</v>
      </c>
      <c r="P89" s="85">
        <f t="shared" si="29"/>
        <v>9.1947115384615388E-3</v>
      </c>
      <c r="Q89" s="86">
        <f t="shared" si="29"/>
        <v>9.4444034531100118E-3</v>
      </c>
      <c r="R89" s="85">
        <f t="shared" si="29"/>
        <v>7.1421630550966867E-3</v>
      </c>
      <c r="S89" s="86">
        <f t="shared" si="29"/>
        <v>7.0453788971485635E-3</v>
      </c>
      <c r="T89" s="85">
        <f t="shared" si="29"/>
        <v>1.0814058275758487E-2</v>
      </c>
      <c r="U89" s="86">
        <f t="shared" si="29"/>
        <v>1.8037518037518036E-2</v>
      </c>
      <c r="V89" s="85">
        <f t="shared" si="29"/>
        <v>7.2950662315223649E-3</v>
      </c>
      <c r="W89" s="86">
        <f t="shared" si="29"/>
        <v>7.7576201820291979E-3</v>
      </c>
      <c r="X89" s="85">
        <f t="shared" si="29"/>
        <v>6.7537479590322105E-3</v>
      </c>
      <c r="Y89" s="86">
        <f t="shared" si="29"/>
        <v>2.3891294609526655E-2</v>
      </c>
      <c r="Z89" s="85">
        <f t="shared" si="29"/>
        <v>6.9291934873154104E-3</v>
      </c>
      <c r="AA89" s="85">
        <f t="shared" si="29"/>
        <v>1.0659657576753185E-2</v>
      </c>
      <c r="AB89" s="105">
        <f t="shared" si="29"/>
        <v>5.8965041164709634E-3</v>
      </c>
      <c r="AC89" s="106">
        <f t="shared" si="29"/>
        <v>9.7407254873833303E-3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0">C26/C31</f>
        <v>2.7734687162130401E-3</v>
      </c>
      <c r="D90" s="85">
        <f t="shared" si="30"/>
        <v>0</v>
      </c>
      <c r="E90" s="86">
        <f t="shared" si="30"/>
        <v>7.0488721804511274E-3</v>
      </c>
      <c r="F90" s="85">
        <f t="shared" si="30"/>
        <v>4.6140358971992799E-5</v>
      </c>
      <c r="G90" s="86">
        <f t="shared" si="30"/>
        <v>3.0456466288498879E-3</v>
      </c>
      <c r="H90" s="85">
        <f t="shared" si="30"/>
        <v>6.2628941939286769E-4</v>
      </c>
      <c r="I90" s="86">
        <f t="shared" si="30"/>
        <v>2.0195645313979172E-3</v>
      </c>
      <c r="J90" s="85">
        <f t="shared" si="30"/>
        <v>2.9426189308484553E-3</v>
      </c>
      <c r="K90" s="86">
        <f t="shared" si="30"/>
        <v>1.2833675564681724E-3</v>
      </c>
      <c r="L90" s="85">
        <f t="shared" si="30"/>
        <v>2.518145459931862E-3</v>
      </c>
      <c r="M90" s="86">
        <f t="shared" si="30"/>
        <v>4.1750167000668005E-4</v>
      </c>
      <c r="N90" s="85">
        <f t="shared" si="30"/>
        <v>5.3632835915070828E-4</v>
      </c>
      <c r="O90" s="86">
        <f t="shared" si="30"/>
        <v>6.8649058785272971E-4</v>
      </c>
      <c r="P90" s="85">
        <f t="shared" si="30"/>
        <v>2.0432692307692309E-3</v>
      </c>
      <c r="Q90" s="86">
        <f t="shared" si="30"/>
        <v>2.9513760790968787E-4</v>
      </c>
      <c r="R90" s="85">
        <f t="shared" si="30"/>
        <v>3.4010300262365175E-4</v>
      </c>
      <c r="S90" s="86">
        <f t="shared" si="30"/>
        <v>3.8832797070897593E-4</v>
      </c>
      <c r="T90" s="85">
        <f t="shared" si="30"/>
        <v>1.2015620306398318E-3</v>
      </c>
      <c r="U90" s="86">
        <f t="shared" si="30"/>
        <v>7.215007215007215E-4</v>
      </c>
      <c r="V90" s="85">
        <f t="shared" si="30"/>
        <v>5.1193447238753438E-4</v>
      </c>
      <c r="W90" s="86">
        <f t="shared" si="30"/>
        <v>1.8325087044163461E-4</v>
      </c>
      <c r="X90" s="85">
        <f t="shared" si="30"/>
        <v>4.45302063232893E-4</v>
      </c>
      <c r="Y90" s="86">
        <f t="shared" si="30"/>
        <v>5.9728236523816629E-4</v>
      </c>
      <c r="Z90" s="85">
        <f t="shared" si="30"/>
        <v>1.893222264293828E-4</v>
      </c>
      <c r="AA90" s="85">
        <f t="shared" si="30"/>
        <v>3.2855108969444751E-4</v>
      </c>
      <c r="AB90" s="105">
        <f t="shared" si="30"/>
        <v>6.695325739140874E-4</v>
      </c>
      <c r="AC90" s="106">
        <f t="shared" si="30"/>
        <v>1.4854027940380281E-3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1">C27/C31</f>
        <v>0</v>
      </c>
      <c r="D91" s="85">
        <f t="shared" si="31"/>
        <v>0</v>
      </c>
      <c r="E91" s="86">
        <f t="shared" si="31"/>
        <v>0</v>
      </c>
      <c r="F91" s="85">
        <f t="shared" si="31"/>
        <v>0</v>
      </c>
      <c r="G91" s="86">
        <f t="shared" si="31"/>
        <v>0</v>
      </c>
      <c r="H91" s="85">
        <f t="shared" si="31"/>
        <v>0</v>
      </c>
      <c r="I91" s="86">
        <f t="shared" si="31"/>
        <v>0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0</v>
      </c>
      <c r="AC91" s="106">
        <f t="shared" si="31"/>
        <v>0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</v>
      </c>
      <c r="C95" s="82">
        <f t="shared" ref="C95:AC95" si="35">SUM(C71:C94)</f>
        <v>1</v>
      </c>
      <c r="D95" s="81">
        <f t="shared" si="35"/>
        <v>1</v>
      </c>
      <c r="E95" s="82">
        <f t="shared" si="35"/>
        <v>1</v>
      </c>
      <c r="F95" s="81">
        <f t="shared" si="35"/>
        <v>1</v>
      </c>
      <c r="G95" s="82">
        <f t="shared" si="35"/>
        <v>1</v>
      </c>
      <c r="H95" s="81">
        <f t="shared" si="35"/>
        <v>1.0000000000000002</v>
      </c>
      <c r="I95" s="82">
        <f t="shared" si="35"/>
        <v>1</v>
      </c>
      <c r="J95" s="81">
        <f t="shared" si="35"/>
        <v>1</v>
      </c>
      <c r="K95" s="81">
        <f t="shared" si="35"/>
        <v>0.99999999999999978</v>
      </c>
      <c r="L95" s="81">
        <f t="shared" si="35"/>
        <v>1</v>
      </c>
      <c r="M95" s="82">
        <f t="shared" si="35"/>
        <v>1.0000000000000002</v>
      </c>
      <c r="N95" s="81">
        <f t="shared" si="35"/>
        <v>0.99999999999999989</v>
      </c>
      <c r="O95" s="82">
        <f t="shared" si="35"/>
        <v>0.99999999999999978</v>
      </c>
      <c r="P95" s="81">
        <f t="shared" si="35"/>
        <v>1</v>
      </c>
      <c r="Q95" s="82">
        <f t="shared" si="35"/>
        <v>0.99999999999999989</v>
      </c>
      <c r="R95" s="81">
        <f t="shared" si="35"/>
        <v>1.0000000000000002</v>
      </c>
      <c r="S95" s="82">
        <f t="shared" si="35"/>
        <v>0.99999999999999989</v>
      </c>
      <c r="T95" s="81">
        <f t="shared" si="35"/>
        <v>0.99999999999999978</v>
      </c>
      <c r="U95" s="82">
        <f t="shared" si="35"/>
        <v>0.99999999999999989</v>
      </c>
      <c r="V95" s="81">
        <f t="shared" si="35"/>
        <v>0.99999999999999989</v>
      </c>
      <c r="W95" s="82">
        <f t="shared" si="35"/>
        <v>1</v>
      </c>
      <c r="X95" s="81">
        <f t="shared" si="35"/>
        <v>1</v>
      </c>
      <c r="Y95" s="82">
        <f t="shared" si="35"/>
        <v>0.99999999999999989</v>
      </c>
      <c r="Z95" s="81">
        <f t="shared" si="35"/>
        <v>1</v>
      </c>
      <c r="AA95" s="81">
        <f t="shared" si="35"/>
        <v>1</v>
      </c>
      <c r="AB95" s="81">
        <f t="shared" si="35"/>
        <v>1</v>
      </c>
      <c r="AC95" s="83">
        <f t="shared" si="35"/>
        <v>1</v>
      </c>
      <c r="AD95" s="84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D56" sqref="D56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303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3.5" thickTop="1" x14ac:dyDescent="0.2">
      <c r="A7" s="93" t="s">
        <v>16</v>
      </c>
      <c r="B7" s="35">
        <f>SUM(Daily!B257,Daily!B319,Daily!B536,Daily!B753)</f>
        <v>0</v>
      </c>
      <c r="C7" s="42">
        <f>SUM(Daily!C257,Daily!C319,Daily!C536,Daily!C753)</f>
        <v>0</v>
      </c>
      <c r="D7" s="35">
        <f>SUM(Daily!D257,Daily!D319,Daily!D536,Daily!D753)</f>
        <v>0</v>
      </c>
      <c r="E7" s="42">
        <f>SUM(Daily!E257,Daily!E319,Daily!E536,Daily!E753)</f>
        <v>0</v>
      </c>
      <c r="F7" s="35">
        <f>SUM(Daily!F257,Daily!F319,Daily!F536,Daily!F753)</f>
        <v>0</v>
      </c>
      <c r="G7" s="42">
        <f>SUM(Daily!G257,Daily!G319,Daily!G536,Daily!G753)</f>
        <v>0</v>
      </c>
      <c r="H7" s="35">
        <f>SUM(Daily!H257,Daily!H319,Daily!H536,Daily!H753)</f>
        <v>0</v>
      </c>
      <c r="I7" s="42">
        <f>SUM(Daily!I257,Daily!I319,Daily!I536,Daily!I753)</f>
        <v>0</v>
      </c>
      <c r="J7" s="35">
        <f>SUM(Daily!J257,Daily!J319,Daily!J536,Daily!J753)</f>
        <v>0</v>
      </c>
      <c r="K7" s="42">
        <f>SUM(Daily!K257,Daily!K319,Daily!K536,Daily!K753)</f>
        <v>0</v>
      </c>
      <c r="L7" s="35">
        <f>SUM(Daily!L257,Daily!L319,Daily!L536,Daily!L753)</f>
        <v>0</v>
      </c>
      <c r="M7" s="42">
        <f>SUM(Daily!M257,Daily!M319,Daily!M536,Daily!M753)</f>
        <v>0</v>
      </c>
      <c r="N7" s="35">
        <f>SUM(Daily!N257,Daily!N319,Daily!N536,Daily!N753)</f>
        <v>0</v>
      </c>
      <c r="O7" s="42">
        <f>SUM(Daily!O257,Daily!O319,Daily!O536,Daily!O753)</f>
        <v>0</v>
      </c>
      <c r="P7" s="35">
        <f>SUM(Daily!P257,Daily!P319,Daily!P536,Daily!P753)</f>
        <v>0</v>
      </c>
      <c r="Q7" s="42">
        <f>SUM(Daily!Q257,Daily!Q319,Daily!Q536,Daily!Q753)</f>
        <v>0</v>
      </c>
      <c r="R7" s="35">
        <f>SUM(Daily!R257,Daily!R319,Daily!R536,Daily!R753)</f>
        <v>0</v>
      </c>
      <c r="S7" s="42">
        <f>SUM(Daily!S257,Daily!S319,Daily!S536,Daily!S753)</f>
        <v>0</v>
      </c>
      <c r="T7" s="35">
        <f>SUM(Daily!T257,Daily!T319,Daily!T536,Daily!T753)</f>
        <v>0</v>
      </c>
      <c r="U7" s="42">
        <f>SUM(Daily!U257,Daily!U319,Daily!U536,Daily!U753)</f>
        <v>0</v>
      </c>
      <c r="V7" s="35">
        <f>SUM(Daily!V257,Daily!V319,Daily!V536,Daily!V753)</f>
        <v>0</v>
      </c>
      <c r="W7" s="42">
        <f>SUM(Daily!W257,Daily!W319,Daily!W536,Daily!W753)</f>
        <v>0</v>
      </c>
      <c r="X7" s="35">
        <f>SUM(Daily!X257,Daily!X319,Daily!X536,Daily!X753)</f>
        <v>0</v>
      </c>
      <c r="Y7" s="42">
        <f>SUM(Daily!Y257,Daily!Y319,Daily!Y536,Daily!Y753)</f>
        <v>0</v>
      </c>
      <c r="Z7" s="35">
        <f>SUM(Daily!Z257,Daily!Z319,Daily!Z536,Daily!Z753)</f>
        <v>0</v>
      </c>
      <c r="AA7" s="42">
        <f>SUM(Daily!AA257,Daily!AA319,Daily!AA536,Daily!AA753)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x14ac:dyDescent="0.2">
      <c r="A8" s="94" t="s">
        <v>17</v>
      </c>
      <c r="B8" s="3">
        <f>SUM(Daily!B258,Daily!B320,Daily!B537,Daily!B754)</f>
        <v>157</v>
      </c>
      <c r="C8" s="32">
        <f>SUM(Daily!C258,Daily!C320,Daily!C537,Daily!C754)</f>
        <v>0</v>
      </c>
      <c r="D8" s="3">
        <f>SUM(Daily!D258,Daily!D320,Daily!D537,Daily!D754)</f>
        <v>126</v>
      </c>
      <c r="E8" s="32">
        <f>SUM(Daily!E258,Daily!E320,Daily!E537,Daily!E754)</f>
        <v>1</v>
      </c>
      <c r="F8" s="3">
        <f>SUM(Daily!F258,Daily!F320,Daily!F537,Daily!F754)</f>
        <v>550</v>
      </c>
      <c r="G8" s="32">
        <f>SUM(Daily!G258,Daily!G320,Daily!G537,Daily!G754)</f>
        <v>1</v>
      </c>
      <c r="H8" s="3">
        <f>SUM(Daily!H258,Daily!H320,Daily!H537,Daily!H754)</f>
        <v>345</v>
      </c>
      <c r="I8" s="32">
        <f>SUM(Daily!I258,Daily!I320,Daily!I537,Daily!I754)</f>
        <v>52</v>
      </c>
      <c r="J8" s="3">
        <f>SUM(Daily!J258,Daily!J320,Daily!J537,Daily!J754)</f>
        <v>9</v>
      </c>
      <c r="K8" s="32">
        <f>SUM(Daily!K258,Daily!K320,Daily!K537,Daily!K754)</f>
        <v>18</v>
      </c>
      <c r="L8" s="3">
        <f>SUM(Daily!L258,Daily!L320,Daily!L537,Daily!L754)</f>
        <v>18</v>
      </c>
      <c r="M8" s="32">
        <f>SUM(Daily!M258,Daily!M320,Daily!M537,Daily!M754)</f>
        <v>53</v>
      </c>
      <c r="N8" s="3">
        <f>SUM(Daily!N258,Daily!N320,Daily!N537,Daily!N754)</f>
        <v>136</v>
      </c>
      <c r="O8" s="32">
        <f>SUM(Daily!O258,Daily!O320,Daily!O537,Daily!O754)</f>
        <v>129</v>
      </c>
      <c r="P8" s="3">
        <f>SUM(Daily!P258,Daily!P320,Daily!P537,Daily!P754)</f>
        <v>46</v>
      </c>
      <c r="Q8" s="32">
        <f>SUM(Daily!Q258,Daily!Q320,Daily!Q537,Daily!Q754)</f>
        <v>83</v>
      </c>
      <c r="R8" s="3">
        <f>SUM(Daily!R258,Daily!R320,Daily!R537,Daily!R754)</f>
        <v>21</v>
      </c>
      <c r="S8" s="32">
        <f>SUM(Daily!S258,Daily!S320,Daily!S537,Daily!S754)</f>
        <v>39</v>
      </c>
      <c r="T8" s="3">
        <f>SUM(Daily!T258,Daily!T320,Daily!T537,Daily!T754)</f>
        <v>0</v>
      </c>
      <c r="U8" s="32">
        <f>SUM(Daily!U258,Daily!U320,Daily!U537,Daily!U754)</f>
        <v>0</v>
      </c>
      <c r="V8" s="3">
        <f>SUM(Daily!V258,Daily!V320,Daily!V537,Daily!V754)</f>
        <v>0</v>
      </c>
      <c r="W8" s="32">
        <f>SUM(Daily!W258,Daily!W320,Daily!W537,Daily!W754)</f>
        <v>0</v>
      </c>
      <c r="X8" s="3">
        <f>SUM(Daily!X258,Daily!X320,Daily!X537,Daily!X754)</f>
        <v>3</v>
      </c>
      <c r="Y8" s="32">
        <f>SUM(Daily!Y258,Daily!Y320,Daily!Y537,Daily!Y754)</f>
        <v>0</v>
      </c>
      <c r="Z8" s="3">
        <f>SUM(Daily!Z258,Daily!Z320,Daily!Z537,Daily!Z754)</f>
        <v>0</v>
      </c>
      <c r="AA8" s="32">
        <f>SUM(Daily!AA258,Daily!AA320,Daily!AA537,Daily!AA754)</f>
        <v>0</v>
      </c>
      <c r="AB8" s="113">
        <f t="shared" ref="AB8:AC30" si="0">B8+D8+F8+H8+J8+L8+N8+P8+R8+T8+V8+X8+Z8</f>
        <v>1411</v>
      </c>
      <c r="AC8" s="19">
        <f t="shared" si="0"/>
        <v>376</v>
      </c>
    </row>
    <row r="9" spans="1:29" x14ac:dyDescent="0.2">
      <c r="A9" s="95" t="s">
        <v>18</v>
      </c>
      <c r="B9" s="3">
        <f>SUM(Daily!B259,Daily!B321,Daily!B538,Daily!B755)</f>
        <v>703</v>
      </c>
      <c r="C9" s="32">
        <f>SUM(Daily!C259,Daily!C321,Daily!C538,Daily!C755)</f>
        <v>181</v>
      </c>
      <c r="D9" s="3">
        <f>SUM(Daily!D259,Daily!D321,Daily!D538,Daily!D755)</f>
        <v>347</v>
      </c>
      <c r="E9" s="32">
        <f>SUM(Daily!E259,Daily!E321,Daily!E538,Daily!E755)</f>
        <v>90</v>
      </c>
      <c r="F9" s="3">
        <f>SUM(Daily!F259,Daily!F321,Daily!F538,Daily!F755)</f>
        <v>1616</v>
      </c>
      <c r="G9" s="32">
        <f>SUM(Daily!G259,Daily!G321,Daily!G538,Daily!G755)</f>
        <v>410</v>
      </c>
      <c r="H9" s="3">
        <f>SUM(Daily!H259,Daily!H321,Daily!H538,Daily!H755)</f>
        <v>1324</v>
      </c>
      <c r="I9" s="32">
        <f>SUM(Daily!I259,Daily!I321,Daily!I538,Daily!I755)</f>
        <v>625</v>
      </c>
      <c r="J9" s="3">
        <f>SUM(Daily!J259,Daily!J321,Daily!J538,Daily!J755)</f>
        <v>74</v>
      </c>
      <c r="K9" s="32">
        <f>SUM(Daily!K259,Daily!K321,Daily!K538,Daily!K755)</f>
        <v>120</v>
      </c>
      <c r="L9" s="3">
        <f>SUM(Daily!L259,Daily!L321,Daily!L538,Daily!L755)</f>
        <v>295</v>
      </c>
      <c r="M9" s="32">
        <f>SUM(Daily!M259,Daily!M321,Daily!M538,Daily!M755)</f>
        <v>533</v>
      </c>
      <c r="N9" s="3">
        <f>SUM(Daily!N259,Daily!N321,Daily!N538,Daily!N755)</f>
        <v>1233</v>
      </c>
      <c r="O9" s="32">
        <f>SUM(Daily!O259,Daily!O321,Daily!O538,Daily!O755)</f>
        <v>1105</v>
      </c>
      <c r="P9" s="3">
        <f>SUM(Daily!P259,Daily!P321,Daily!P538,Daily!P755)</f>
        <v>624</v>
      </c>
      <c r="Q9" s="32">
        <f>SUM(Daily!Q259,Daily!Q321,Daily!Q538,Daily!Q755)</f>
        <v>678</v>
      </c>
      <c r="R9" s="3">
        <f>SUM(Daily!R259,Daily!R321,Daily!R538,Daily!R755)</f>
        <v>630</v>
      </c>
      <c r="S9" s="32">
        <f>SUM(Daily!S259,Daily!S321,Daily!S538,Daily!S755)</f>
        <v>589</v>
      </c>
      <c r="T9" s="3">
        <f>SUM(Daily!T259,Daily!T321,Daily!T538,Daily!T755)</f>
        <v>54</v>
      </c>
      <c r="U9" s="32">
        <f>SUM(Daily!U259,Daily!U321,Daily!U538,Daily!U755)</f>
        <v>205</v>
      </c>
      <c r="V9" s="3">
        <f>SUM(Daily!V259,Daily!V321,Daily!V538,Daily!V755)</f>
        <v>400</v>
      </c>
      <c r="W9" s="32">
        <f>SUM(Daily!W259,Daily!W321,Daily!W538,Daily!W755)</f>
        <v>553</v>
      </c>
      <c r="X9" s="3">
        <f>SUM(Daily!X259,Daily!X321,Daily!X538,Daily!X755)</f>
        <v>671</v>
      </c>
      <c r="Y9" s="32">
        <f>SUM(Daily!Y259,Daily!Y321,Daily!Y538,Daily!Y755)</f>
        <v>350</v>
      </c>
      <c r="Z9" s="3">
        <f>SUM(Daily!Z259,Daily!Z321,Daily!Z538,Daily!Z755)</f>
        <v>940</v>
      </c>
      <c r="AA9" s="32">
        <f>SUM(Daily!AA259,Daily!AA321,Daily!AA538,Daily!AA755)</f>
        <v>760</v>
      </c>
      <c r="AB9" s="113">
        <f t="shared" si="0"/>
        <v>8911</v>
      </c>
      <c r="AC9" s="19">
        <f t="shared" si="0"/>
        <v>6199</v>
      </c>
    </row>
    <row r="10" spans="1:29" x14ac:dyDescent="0.2">
      <c r="A10" s="94" t="s">
        <v>19</v>
      </c>
      <c r="B10" s="3">
        <f>SUM(Daily!B260,Daily!B322,Daily!B539,Daily!B756)</f>
        <v>943</v>
      </c>
      <c r="C10" s="32">
        <f>SUM(Daily!C260,Daily!C322,Daily!C539,Daily!C756)</f>
        <v>899</v>
      </c>
      <c r="D10" s="3">
        <f>SUM(Daily!D260,Daily!D322,Daily!D539,Daily!D756)</f>
        <v>476</v>
      </c>
      <c r="E10" s="32">
        <f>SUM(Daily!E260,Daily!E322,Daily!E539,Daily!E756)</f>
        <v>382</v>
      </c>
      <c r="F10" s="3">
        <f>SUM(Daily!F260,Daily!F322,Daily!F539,Daily!F756)</f>
        <v>1894</v>
      </c>
      <c r="G10" s="32">
        <f>SUM(Daily!G260,Daily!G322,Daily!G539,Daily!G756)</f>
        <v>1277</v>
      </c>
      <c r="H10" s="3">
        <f>SUM(Daily!H260,Daily!H322,Daily!H539,Daily!H756)</f>
        <v>1701</v>
      </c>
      <c r="I10" s="32">
        <f>SUM(Daily!I260,Daily!I322,Daily!I539,Daily!I756)</f>
        <v>1471</v>
      </c>
      <c r="J10" s="3">
        <f>SUM(Daily!J260,Daily!J322,Daily!J539,Daily!J756)</f>
        <v>134</v>
      </c>
      <c r="K10" s="32">
        <f>SUM(Daily!K260,Daily!K322,Daily!K539,Daily!K756)</f>
        <v>274</v>
      </c>
      <c r="L10" s="3">
        <f>SUM(Daily!L260,Daily!L322,Daily!L539,Daily!L756)</f>
        <v>609</v>
      </c>
      <c r="M10" s="32">
        <f>SUM(Daily!M260,Daily!M322,Daily!M539,Daily!M756)</f>
        <v>808</v>
      </c>
      <c r="N10" s="3">
        <f>SUM(Daily!N260,Daily!N322,Daily!N539,Daily!N756)</f>
        <v>1990</v>
      </c>
      <c r="O10" s="32">
        <f>SUM(Daily!O260,Daily!O322,Daily!O539,Daily!O756)</f>
        <v>1722</v>
      </c>
      <c r="P10" s="3">
        <f>SUM(Daily!P260,Daily!P322,Daily!P539,Daily!P756)</f>
        <v>1007</v>
      </c>
      <c r="Q10" s="32">
        <f>SUM(Daily!Q260,Daily!Q322,Daily!Q539,Daily!Q756)</f>
        <v>930</v>
      </c>
      <c r="R10" s="3">
        <f>SUM(Daily!R260,Daily!R322,Daily!R539,Daily!R756)</f>
        <v>1179</v>
      </c>
      <c r="S10" s="32">
        <f>SUM(Daily!S260,Daily!S322,Daily!S539,Daily!S756)</f>
        <v>1158</v>
      </c>
      <c r="T10" s="3">
        <f>SUM(Daily!T260,Daily!T322,Daily!T539,Daily!T756)</f>
        <v>296</v>
      </c>
      <c r="U10" s="32">
        <f>SUM(Daily!U260,Daily!U322,Daily!U539,Daily!U756)</f>
        <v>279</v>
      </c>
      <c r="V10" s="3">
        <f>SUM(Daily!V260,Daily!V322,Daily!V539,Daily!V756)</f>
        <v>674</v>
      </c>
      <c r="W10" s="32">
        <f>SUM(Daily!W260,Daily!W322,Daily!W539,Daily!W756)</f>
        <v>1077</v>
      </c>
      <c r="X10" s="3">
        <f>SUM(Daily!X260,Daily!X322,Daily!X539,Daily!X756)</f>
        <v>954</v>
      </c>
      <c r="Y10" s="32">
        <f>SUM(Daily!Y260,Daily!Y322,Daily!Y539,Daily!Y756)</f>
        <v>583</v>
      </c>
      <c r="Z10" s="3">
        <f>SUM(Daily!Z260,Daily!Z322,Daily!Z539,Daily!Z756)</f>
        <v>1439</v>
      </c>
      <c r="AA10" s="32">
        <f>SUM(Daily!AA260,Daily!AA322,Daily!AA539,Daily!AA756)</f>
        <v>1761</v>
      </c>
      <c r="AB10" s="113">
        <f t="shared" si="0"/>
        <v>13296</v>
      </c>
      <c r="AC10" s="19">
        <f t="shared" si="0"/>
        <v>12621</v>
      </c>
    </row>
    <row r="11" spans="1:29" x14ac:dyDescent="0.2">
      <c r="A11" s="95" t="s">
        <v>20</v>
      </c>
      <c r="B11" s="3">
        <f>SUM(Daily!B261,Daily!B323,Daily!B540,Daily!B757)</f>
        <v>1182</v>
      </c>
      <c r="C11" s="32">
        <f>SUM(Daily!C261,Daily!C323,Daily!C540,Daily!C757)</f>
        <v>1114</v>
      </c>
      <c r="D11" s="3">
        <f>SUM(Daily!D261,Daily!D323,Daily!D540,Daily!D757)</f>
        <v>467</v>
      </c>
      <c r="E11" s="32">
        <f>SUM(Daily!E261,Daily!E323,Daily!E540,Daily!E757)</f>
        <v>435</v>
      </c>
      <c r="F11" s="3">
        <f>SUM(Daily!F261,Daily!F323,Daily!F540,Daily!F757)</f>
        <v>1902</v>
      </c>
      <c r="G11" s="32">
        <f>SUM(Daily!G261,Daily!G323,Daily!G540,Daily!G757)</f>
        <v>1303</v>
      </c>
      <c r="H11" s="3">
        <f>SUM(Daily!H261,Daily!H323,Daily!H540,Daily!H757)</f>
        <v>1921</v>
      </c>
      <c r="I11" s="32">
        <f>SUM(Daily!I261,Daily!I323,Daily!I540,Daily!I757)</f>
        <v>1948</v>
      </c>
      <c r="J11" s="3">
        <f>SUM(Daily!J261,Daily!J323,Daily!J540,Daily!J757)</f>
        <v>181</v>
      </c>
      <c r="K11" s="32">
        <f>SUM(Daily!K261,Daily!K323,Daily!K540,Daily!K757)</f>
        <v>327</v>
      </c>
      <c r="L11" s="3">
        <f>SUM(Daily!L261,Daily!L323,Daily!L540,Daily!L757)</f>
        <v>619</v>
      </c>
      <c r="M11" s="32">
        <f>SUM(Daily!M261,Daily!M323,Daily!M540,Daily!M757)</f>
        <v>1204</v>
      </c>
      <c r="N11" s="3">
        <f>SUM(Daily!N261,Daily!N323,Daily!N540,Daily!N757)</f>
        <v>1937</v>
      </c>
      <c r="O11" s="32">
        <f>SUM(Daily!O261,Daily!O323,Daily!O540,Daily!O757)</f>
        <v>2155</v>
      </c>
      <c r="P11" s="3">
        <f>SUM(Daily!P261,Daily!P323,Daily!P540,Daily!P757)</f>
        <v>1107</v>
      </c>
      <c r="Q11" s="32">
        <f>SUM(Daily!Q261,Daily!Q323,Daily!Q540,Daily!Q757)</f>
        <v>916</v>
      </c>
      <c r="R11" s="3">
        <f>SUM(Daily!R261,Daily!R323,Daily!R540,Daily!R757)</f>
        <v>1517</v>
      </c>
      <c r="S11" s="32">
        <f>SUM(Daily!S261,Daily!S323,Daily!S540,Daily!S757)</f>
        <v>1139</v>
      </c>
      <c r="T11" s="3">
        <f>SUM(Daily!T261,Daily!T323,Daily!T540,Daily!T757)</f>
        <v>234</v>
      </c>
      <c r="U11" s="32">
        <f>SUM(Daily!U261,Daily!U323,Daily!U540,Daily!U757)</f>
        <v>248</v>
      </c>
      <c r="V11" s="3">
        <f>SUM(Daily!V261,Daily!V323,Daily!V540,Daily!V757)</f>
        <v>795</v>
      </c>
      <c r="W11" s="32">
        <f>SUM(Daily!W261,Daily!W323,Daily!W540,Daily!W757)</f>
        <v>1267</v>
      </c>
      <c r="X11" s="3">
        <f>SUM(Daily!X261,Daily!X323,Daily!X540,Daily!X757)</f>
        <v>969</v>
      </c>
      <c r="Y11" s="32">
        <f>SUM(Daily!Y261,Daily!Y323,Daily!Y540,Daily!Y757)</f>
        <v>611</v>
      </c>
      <c r="Z11" s="3">
        <f>SUM(Daily!Z261,Daily!Z323,Daily!Z540,Daily!Z757)</f>
        <v>1633</v>
      </c>
      <c r="AA11" s="32">
        <f>SUM(Daily!AA261,Daily!AA323,Daily!AA540,Daily!AA757)</f>
        <v>1851</v>
      </c>
      <c r="AB11" s="113">
        <f t="shared" si="0"/>
        <v>14464</v>
      </c>
      <c r="AC11" s="19">
        <f t="shared" si="0"/>
        <v>14518</v>
      </c>
    </row>
    <row r="12" spans="1:29" x14ac:dyDescent="0.2">
      <c r="A12" s="94" t="s">
        <v>21</v>
      </c>
      <c r="B12" s="3">
        <f>SUM(Daily!B262,Daily!B324,Daily!B541,Daily!B758)</f>
        <v>1150</v>
      </c>
      <c r="C12" s="32">
        <f>SUM(Daily!C262,Daily!C324,Daily!C541,Daily!C758)</f>
        <v>1173</v>
      </c>
      <c r="D12" s="3">
        <f>SUM(Daily!D262,Daily!D324,Daily!D541,Daily!D758)</f>
        <v>439</v>
      </c>
      <c r="E12" s="32">
        <f>SUM(Daily!E262,Daily!E324,Daily!E541,Daily!E758)</f>
        <v>477</v>
      </c>
      <c r="F12" s="3">
        <f>SUM(Daily!F262,Daily!F324,Daily!F541,Daily!F758)</f>
        <v>1933</v>
      </c>
      <c r="G12" s="32">
        <f>SUM(Daily!G262,Daily!G324,Daily!G541,Daily!G758)</f>
        <v>1077</v>
      </c>
      <c r="H12" s="3">
        <f>SUM(Daily!H262,Daily!H324,Daily!H541,Daily!H758)</f>
        <v>2107</v>
      </c>
      <c r="I12" s="32">
        <f>SUM(Daily!I262,Daily!I324,Daily!I541,Daily!I758)</f>
        <v>1880</v>
      </c>
      <c r="J12" s="3">
        <f>SUM(Daily!J262,Daily!J324,Daily!J541,Daily!J758)</f>
        <v>225</v>
      </c>
      <c r="K12" s="32">
        <f>SUM(Daily!K262,Daily!K324,Daily!K541,Daily!K758)</f>
        <v>366</v>
      </c>
      <c r="L12" s="3">
        <f>SUM(Daily!L262,Daily!L324,Daily!L541,Daily!L758)</f>
        <v>510</v>
      </c>
      <c r="M12" s="32">
        <f>SUM(Daily!M262,Daily!M324,Daily!M541,Daily!M758)</f>
        <v>1206</v>
      </c>
      <c r="N12" s="3">
        <f>SUM(Daily!N262,Daily!N324,Daily!N541,Daily!N758)</f>
        <v>1911</v>
      </c>
      <c r="O12" s="32">
        <f>SUM(Daily!O262,Daily!O324,Daily!O541,Daily!O758)</f>
        <v>2018</v>
      </c>
      <c r="P12" s="3">
        <f>SUM(Daily!P262,Daily!P324,Daily!P541,Daily!P758)</f>
        <v>1050</v>
      </c>
      <c r="Q12" s="32">
        <f>SUM(Daily!Q262,Daily!Q324,Daily!Q541,Daily!Q758)</f>
        <v>838</v>
      </c>
      <c r="R12" s="3">
        <f>SUM(Daily!R262,Daily!R324,Daily!R541,Daily!R758)</f>
        <v>1612</v>
      </c>
      <c r="S12" s="32">
        <f>SUM(Daily!S262,Daily!S324,Daily!S541,Daily!S758)</f>
        <v>1197</v>
      </c>
      <c r="T12" s="3">
        <f>SUM(Daily!T262,Daily!T324,Daily!T541,Daily!T758)</f>
        <v>147</v>
      </c>
      <c r="U12" s="32">
        <f>SUM(Daily!U262,Daily!U324,Daily!U541,Daily!U758)</f>
        <v>150</v>
      </c>
      <c r="V12" s="3">
        <f>SUM(Daily!V262,Daily!V324,Daily!V541,Daily!V758)</f>
        <v>755</v>
      </c>
      <c r="W12" s="32">
        <f>SUM(Daily!W262,Daily!W324,Daily!W541,Daily!W758)</f>
        <v>1270</v>
      </c>
      <c r="X12" s="3">
        <f>SUM(Daily!X262,Daily!X324,Daily!X541,Daily!X758)</f>
        <v>788</v>
      </c>
      <c r="Y12" s="32">
        <f>SUM(Daily!Y262,Daily!Y324,Daily!Y541,Daily!Y758)</f>
        <v>544</v>
      </c>
      <c r="Z12" s="3">
        <f>SUM(Daily!Z262,Daily!Z324,Daily!Z541,Daily!Z758)</f>
        <v>1694</v>
      </c>
      <c r="AA12" s="32">
        <f>SUM(Daily!AA262,Daily!AA324,Daily!AA541,Daily!AA758)</f>
        <v>1892</v>
      </c>
      <c r="AB12" s="113">
        <f t="shared" si="0"/>
        <v>14321</v>
      </c>
      <c r="AC12" s="19">
        <f t="shared" si="0"/>
        <v>14088</v>
      </c>
    </row>
    <row r="13" spans="1:29" x14ac:dyDescent="0.2">
      <c r="A13" s="95" t="s">
        <v>22</v>
      </c>
      <c r="B13" s="3">
        <f>SUM(Daily!B263,Daily!B325,Daily!B542,Daily!B759)</f>
        <v>1242</v>
      </c>
      <c r="C13" s="32">
        <f>SUM(Daily!C263,Daily!C325,Daily!C542,Daily!C759)</f>
        <v>1411</v>
      </c>
      <c r="D13" s="3">
        <f>SUM(Daily!D263,Daily!D325,Daily!D542,Daily!D759)</f>
        <v>476</v>
      </c>
      <c r="E13" s="32">
        <f>SUM(Daily!E263,Daily!E325,Daily!E542,Daily!E759)</f>
        <v>402</v>
      </c>
      <c r="F13" s="3">
        <f>SUM(Daily!F263,Daily!F325,Daily!F542,Daily!F759)</f>
        <v>1869</v>
      </c>
      <c r="G13" s="32">
        <f>SUM(Daily!G263,Daily!G325,Daily!G542,Daily!G759)</f>
        <v>886</v>
      </c>
      <c r="H13" s="3">
        <f>SUM(Daily!H263,Daily!H325,Daily!H542,Daily!H759)</f>
        <v>2146</v>
      </c>
      <c r="I13" s="32">
        <f>SUM(Daily!I263,Daily!I325,Daily!I542,Daily!I759)</f>
        <v>1965</v>
      </c>
      <c r="J13" s="3">
        <f>SUM(Daily!J263,Daily!J325,Daily!J542,Daily!J759)</f>
        <v>221</v>
      </c>
      <c r="K13" s="32">
        <f>SUM(Daily!K263,Daily!K325,Daily!K542,Daily!K759)</f>
        <v>459</v>
      </c>
      <c r="L13" s="3">
        <f>SUM(Daily!L263,Daily!L325,Daily!L542,Daily!L759)</f>
        <v>467</v>
      </c>
      <c r="M13" s="32">
        <f>SUM(Daily!M263,Daily!M325,Daily!M542,Daily!M759)</f>
        <v>1378</v>
      </c>
      <c r="N13" s="3">
        <f>SUM(Daily!N263,Daily!N325,Daily!N542,Daily!N759)</f>
        <v>1753</v>
      </c>
      <c r="O13" s="32">
        <f>SUM(Daily!O263,Daily!O325,Daily!O542,Daily!O759)</f>
        <v>2341</v>
      </c>
      <c r="P13" s="3">
        <f>SUM(Daily!P263,Daily!P325,Daily!P542,Daily!P759)</f>
        <v>960</v>
      </c>
      <c r="Q13" s="32">
        <f>SUM(Daily!Q263,Daily!Q325,Daily!Q542,Daily!Q759)</f>
        <v>822</v>
      </c>
      <c r="R13" s="3">
        <f>SUM(Daily!R263,Daily!R325,Daily!R542,Daily!R759)</f>
        <v>1559</v>
      </c>
      <c r="S13" s="32">
        <f>SUM(Daily!S263,Daily!S325,Daily!S542,Daily!S759)</f>
        <v>1137</v>
      </c>
      <c r="T13" s="3">
        <f>SUM(Daily!T263,Daily!T325,Daily!T542,Daily!T759)</f>
        <v>113</v>
      </c>
      <c r="U13" s="32">
        <f>SUM(Daily!U263,Daily!U325,Daily!U542,Daily!U759)</f>
        <v>130</v>
      </c>
      <c r="V13" s="3">
        <f>SUM(Daily!V263,Daily!V325,Daily!V542,Daily!V759)</f>
        <v>695</v>
      </c>
      <c r="W13" s="32">
        <f>SUM(Daily!W263,Daily!W325,Daily!W542,Daily!W759)</f>
        <v>1431</v>
      </c>
      <c r="X13" s="3">
        <f>SUM(Daily!X263,Daily!X325,Daily!X542,Daily!X759)</f>
        <v>715</v>
      </c>
      <c r="Y13" s="32">
        <f>SUM(Daily!Y263,Daily!Y325,Daily!Y542,Daily!Y759)</f>
        <v>440</v>
      </c>
      <c r="Z13" s="3">
        <f>SUM(Daily!Z263,Daily!Z325,Daily!Z542,Daily!Z759)</f>
        <v>1724</v>
      </c>
      <c r="AA13" s="32">
        <f>SUM(Daily!AA263,Daily!AA325,Daily!AA542,Daily!AA759)</f>
        <v>1742</v>
      </c>
      <c r="AB13" s="113">
        <f t="shared" si="0"/>
        <v>13940</v>
      </c>
      <c r="AC13" s="19">
        <f t="shared" si="0"/>
        <v>14544</v>
      </c>
    </row>
    <row r="14" spans="1:29" x14ac:dyDescent="0.2">
      <c r="A14" s="94" t="s">
        <v>23</v>
      </c>
      <c r="B14" s="3">
        <f>SUM(Daily!B264,Daily!B326,Daily!B543,Daily!B760)</f>
        <v>832</v>
      </c>
      <c r="C14" s="32">
        <f>SUM(Daily!C264,Daily!C326,Daily!C543,Daily!C760)</f>
        <v>1020</v>
      </c>
      <c r="D14" s="3">
        <f>SUM(Daily!D264,Daily!D326,Daily!D543,Daily!D760)</f>
        <v>302</v>
      </c>
      <c r="E14" s="32">
        <f>SUM(Daily!E264,Daily!E326,Daily!E543,Daily!E760)</f>
        <v>362</v>
      </c>
      <c r="F14" s="3">
        <f>SUM(Daily!F264,Daily!F326,Daily!F543,Daily!F760)</f>
        <v>1259</v>
      </c>
      <c r="G14" s="32">
        <f>SUM(Daily!G264,Daily!G326,Daily!G543,Daily!G760)</f>
        <v>731</v>
      </c>
      <c r="H14" s="3">
        <f>SUM(Daily!H264,Daily!H326,Daily!H543,Daily!H760)</f>
        <v>1516</v>
      </c>
      <c r="I14" s="32">
        <f>SUM(Daily!I264,Daily!I326,Daily!I543,Daily!I760)</f>
        <v>1508</v>
      </c>
      <c r="J14" s="3">
        <f>SUM(Daily!J264,Daily!J326,Daily!J543,Daily!J760)</f>
        <v>136</v>
      </c>
      <c r="K14" s="32">
        <f>SUM(Daily!K264,Daily!K326,Daily!K543,Daily!K760)</f>
        <v>253</v>
      </c>
      <c r="L14" s="3">
        <f>SUM(Daily!L264,Daily!L326,Daily!L543,Daily!L760)</f>
        <v>350</v>
      </c>
      <c r="M14" s="32">
        <f>SUM(Daily!M264,Daily!M326,Daily!M543,Daily!M760)</f>
        <v>647</v>
      </c>
      <c r="N14" s="3">
        <f>SUM(Daily!N264,Daily!N326,Daily!N543,Daily!N760)</f>
        <v>1328</v>
      </c>
      <c r="O14" s="32">
        <f>SUM(Daily!O264,Daily!O326,Daily!O543,Daily!O760)</f>
        <v>1576</v>
      </c>
      <c r="P14" s="3">
        <f>SUM(Daily!P264,Daily!P326,Daily!P543,Daily!P760)</f>
        <v>780</v>
      </c>
      <c r="Q14" s="32">
        <f>SUM(Daily!Q264,Daily!Q326,Daily!Q543,Daily!Q760)</f>
        <v>614</v>
      </c>
      <c r="R14" s="3">
        <f>SUM(Daily!R264,Daily!R326,Daily!R543,Daily!R760)</f>
        <v>1094</v>
      </c>
      <c r="S14" s="32">
        <f>SUM(Daily!S264,Daily!S326,Daily!S543,Daily!S760)</f>
        <v>1052</v>
      </c>
      <c r="T14" s="3">
        <f>SUM(Daily!T264,Daily!T326,Daily!T543,Daily!T760)</f>
        <v>135</v>
      </c>
      <c r="U14" s="32">
        <f>SUM(Daily!U264,Daily!U326,Daily!U543,Daily!U760)</f>
        <v>104</v>
      </c>
      <c r="V14" s="3">
        <f>SUM(Daily!V264,Daily!V326,Daily!V543,Daily!V760)</f>
        <v>629</v>
      </c>
      <c r="W14" s="32">
        <f>SUM(Daily!W264,Daily!W326,Daily!W543,Daily!W760)</f>
        <v>1006</v>
      </c>
      <c r="X14" s="3">
        <f>SUM(Daily!X264,Daily!X326,Daily!X543,Daily!X760)</f>
        <v>539</v>
      </c>
      <c r="Y14" s="32">
        <f>SUM(Daily!Y264,Daily!Y326,Daily!Y543,Daily!Y760)</f>
        <v>271</v>
      </c>
      <c r="Z14" s="3">
        <f>SUM(Daily!Z264,Daily!Z326,Daily!Z543,Daily!Z760)</f>
        <v>1614</v>
      </c>
      <c r="AA14" s="32">
        <f>SUM(Daily!AA264,Daily!AA326,Daily!AA543,Daily!AA760)</f>
        <v>1901</v>
      </c>
      <c r="AB14" s="113">
        <f t="shared" si="0"/>
        <v>10514</v>
      </c>
      <c r="AC14" s="19">
        <f t="shared" si="0"/>
        <v>11045</v>
      </c>
    </row>
    <row r="15" spans="1:29" x14ac:dyDescent="0.2">
      <c r="A15" s="95" t="s">
        <v>24</v>
      </c>
      <c r="B15" s="3">
        <f>SUM(Daily!B265,Daily!B327,Daily!B544,Daily!B761)</f>
        <v>821</v>
      </c>
      <c r="C15" s="32">
        <f>SUM(Daily!C265,Daily!C327,Daily!C544,Daily!C761)</f>
        <v>952</v>
      </c>
      <c r="D15" s="3">
        <f>SUM(Daily!D265,Daily!D327,Daily!D544,Daily!D761)</f>
        <v>267</v>
      </c>
      <c r="E15" s="32">
        <f>SUM(Daily!E265,Daily!E327,Daily!E544,Daily!E761)</f>
        <v>451</v>
      </c>
      <c r="F15" s="3">
        <f>SUM(Daily!F265,Daily!F327,Daily!F544,Daily!F761)</f>
        <v>1062</v>
      </c>
      <c r="G15" s="32">
        <f>SUM(Daily!G265,Daily!G327,Daily!G544,Daily!G761)</f>
        <v>742</v>
      </c>
      <c r="H15" s="3">
        <f>SUM(Daily!H265,Daily!H327,Daily!H544,Daily!H761)</f>
        <v>1488</v>
      </c>
      <c r="I15" s="32">
        <f>SUM(Daily!I265,Daily!I327,Daily!I544,Daily!I761)</f>
        <v>1462</v>
      </c>
      <c r="J15" s="3">
        <f>SUM(Daily!J265,Daily!J327,Daily!J544,Daily!J761)</f>
        <v>110</v>
      </c>
      <c r="K15" s="32">
        <f>SUM(Daily!K265,Daily!K327,Daily!K544,Daily!K761)</f>
        <v>187</v>
      </c>
      <c r="L15" s="3">
        <f>SUM(Daily!L265,Daily!L327,Daily!L544,Daily!L761)</f>
        <v>338</v>
      </c>
      <c r="M15" s="32">
        <f>SUM(Daily!M265,Daily!M327,Daily!M544,Daily!M761)</f>
        <v>519</v>
      </c>
      <c r="N15" s="3">
        <f>SUM(Daily!N265,Daily!N327,Daily!N544,Daily!N761)</f>
        <v>1198</v>
      </c>
      <c r="O15" s="32">
        <f>SUM(Daily!O265,Daily!O327,Daily!O544,Daily!O761)</f>
        <v>1288</v>
      </c>
      <c r="P15" s="3">
        <f>SUM(Daily!P265,Daily!P327,Daily!P544,Daily!P761)</f>
        <v>753</v>
      </c>
      <c r="Q15" s="32">
        <f>SUM(Daily!Q265,Daily!Q327,Daily!Q544,Daily!Q761)</f>
        <v>568</v>
      </c>
      <c r="R15" s="3">
        <f>SUM(Daily!R265,Daily!R327,Daily!R544,Daily!R761)</f>
        <v>1075</v>
      </c>
      <c r="S15" s="32">
        <f>SUM(Daily!S265,Daily!S327,Daily!S544,Daily!S761)</f>
        <v>872</v>
      </c>
      <c r="T15" s="3">
        <f>SUM(Daily!T265,Daily!T327,Daily!T544,Daily!T761)</f>
        <v>104</v>
      </c>
      <c r="U15" s="32">
        <f>SUM(Daily!U265,Daily!U327,Daily!U544,Daily!U761)</f>
        <v>72</v>
      </c>
      <c r="V15" s="3">
        <f>SUM(Daily!V265,Daily!V327,Daily!V544,Daily!V761)</f>
        <v>632</v>
      </c>
      <c r="W15" s="32">
        <f>SUM(Daily!W265,Daily!W327,Daily!W544,Daily!W761)</f>
        <v>834</v>
      </c>
      <c r="X15" s="3">
        <f>SUM(Daily!X265,Daily!X327,Daily!X544,Daily!X761)</f>
        <v>465</v>
      </c>
      <c r="Y15" s="32">
        <f>SUM(Daily!Y265,Daily!Y327,Daily!Y544,Daily!Y761)</f>
        <v>263</v>
      </c>
      <c r="Z15" s="3">
        <f>SUM(Daily!Z265,Daily!Z327,Daily!Z544,Daily!Z761)</f>
        <v>1532</v>
      </c>
      <c r="AA15" s="32">
        <f>SUM(Daily!AA265,Daily!AA327,Daily!AA544,Daily!AA761)</f>
        <v>1655</v>
      </c>
      <c r="AB15" s="113">
        <f t="shared" si="0"/>
        <v>9845</v>
      </c>
      <c r="AC15" s="19">
        <f t="shared" si="0"/>
        <v>9865</v>
      </c>
    </row>
    <row r="16" spans="1:29" x14ac:dyDescent="0.2">
      <c r="A16" s="94" t="s">
        <v>25</v>
      </c>
      <c r="B16" s="3">
        <f>SUM(Daily!B266,Daily!B328,Daily!B545,Daily!B762)</f>
        <v>791</v>
      </c>
      <c r="C16" s="32">
        <f>SUM(Daily!C266,Daily!C328,Daily!C545,Daily!C762)</f>
        <v>965</v>
      </c>
      <c r="D16" s="3">
        <f>SUM(Daily!D266,Daily!D328,Daily!D545,Daily!D762)</f>
        <v>308</v>
      </c>
      <c r="E16" s="32">
        <f>SUM(Daily!E266,Daily!E328,Daily!E545,Daily!E762)</f>
        <v>447</v>
      </c>
      <c r="F16" s="3">
        <f>SUM(Daily!F266,Daily!F328,Daily!F545,Daily!F762)</f>
        <v>1064</v>
      </c>
      <c r="G16" s="32">
        <f>SUM(Daily!G266,Daily!G328,Daily!G545,Daily!G762)</f>
        <v>782</v>
      </c>
      <c r="H16" s="3">
        <f>SUM(Daily!H266,Daily!H328,Daily!H545,Daily!H762)</f>
        <v>1603</v>
      </c>
      <c r="I16" s="32">
        <f>SUM(Daily!I266,Daily!I328,Daily!I545,Daily!I762)</f>
        <v>1520</v>
      </c>
      <c r="J16" s="3">
        <f>SUM(Daily!J266,Daily!J328,Daily!J545,Daily!J762)</f>
        <v>123</v>
      </c>
      <c r="K16" s="32">
        <f>SUM(Daily!K266,Daily!K328,Daily!K545,Daily!K762)</f>
        <v>145</v>
      </c>
      <c r="L16" s="3">
        <f>SUM(Daily!L266,Daily!L328,Daily!L545,Daily!L762)</f>
        <v>370</v>
      </c>
      <c r="M16" s="32">
        <f>SUM(Daily!M266,Daily!M328,Daily!M545,Daily!M762)</f>
        <v>443</v>
      </c>
      <c r="N16" s="3">
        <f>SUM(Daily!N266,Daily!N328,Daily!N545,Daily!N762)</f>
        <v>1195</v>
      </c>
      <c r="O16" s="32">
        <f>SUM(Daily!O266,Daily!O328,Daily!O545,Daily!O762)</f>
        <v>1225</v>
      </c>
      <c r="P16" s="3">
        <f>SUM(Daily!P266,Daily!P328,Daily!P545,Daily!P762)</f>
        <v>677</v>
      </c>
      <c r="Q16" s="32">
        <f>SUM(Daily!Q266,Daily!Q328,Daily!Q545,Daily!Q762)</f>
        <v>592</v>
      </c>
      <c r="R16" s="3">
        <f>SUM(Daily!R266,Daily!R328,Daily!R545,Daily!R762)</f>
        <v>1026</v>
      </c>
      <c r="S16" s="32">
        <f>SUM(Daily!S266,Daily!S328,Daily!S545,Daily!S762)</f>
        <v>939</v>
      </c>
      <c r="T16" s="3">
        <f>SUM(Daily!T266,Daily!T328,Daily!T545,Daily!T762)</f>
        <v>82</v>
      </c>
      <c r="U16" s="32">
        <f>SUM(Daily!U266,Daily!U328,Daily!U545,Daily!U762)</f>
        <v>95</v>
      </c>
      <c r="V16" s="3">
        <f>SUM(Daily!V266,Daily!V328,Daily!V545,Daily!V762)</f>
        <v>604</v>
      </c>
      <c r="W16" s="32">
        <f>SUM(Daily!W266,Daily!W328,Daily!W545,Daily!W762)</f>
        <v>828</v>
      </c>
      <c r="X16" s="3">
        <f>SUM(Daily!X266,Daily!X328,Daily!X545,Daily!X762)</f>
        <v>467</v>
      </c>
      <c r="Y16" s="32">
        <f>SUM(Daily!Y266,Daily!Y328,Daily!Y545,Daily!Y762)</f>
        <v>247</v>
      </c>
      <c r="Z16" s="3">
        <f>SUM(Daily!Z266,Daily!Z328,Daily!Z545,Daily!Z762)</f>
        <v>1546</v>
      </c>
      <c r="AA16" s="32">
        <f>SUM(Daily!AA266,Daily!AA328,Daily!AA545,Daily!AA762)</f>
        <v>1667</v>
      </c>
      <c r="AB16" s="113">
        <f t="shared" si="0"/>
        <v>9856</v>
      </c>
      <c r="AC16" s="19">
        <f t="shared" si="0"/>
        <v>9895</v>
      </c>
    </row>
    <row r="17" spans="1:29" x14ac:dyDescent="0.2">
      <c r="A17" s="95" t="s">
        <v>26</v>
      </c>
      <c r="B17" s="3">
        <f>SUM(Daily!B267,Daily!B329,Daily!B546,Daily!B763)</f>
        <v>820</v>
      </c>
      <c r="C17" s="32">
        <f>SUM(Daily!C267,Daily!C329,Daily!C546,Daily!C763)</f>
        <v>1032</v>
      </c>
      <c r="D17" s="3">
        <f>SUM(Daily!D267,Daily!D329,Daily!D546,Daily!D763)</f>
        <v>318</v>
      </c>
      <c r="E17" s="32">
        <f>SUM(Daily!E267,Daily!E329,Daily!E546,Daily!E763)</f>
        <v>393</v>
      </c>
      <c r="F17" s="3">
        <f>SUM(Daily!F267,Daily!F329,Daily!F546,Daily!F763)</f>
        <v>1025</v>
      </c>
      <c r="G17" s="32">
        <f>SUM(Daily!G267,Daily!G329,Daily!G546,Daily!G763)</f>
        <v>829</v>
      </c>
      <c r="H17" s="3">
        <f>SUM(Daily!H267,Daily!H329,Daily!H546,Daily!H763)</f>
        <v>1629</v>
      </c>
      <c r="I17" s="32">
        <f>SUM(Daily!I267,Daily!I329,Daily!I546,Daily!I763)</f>
        <v>1543</v>
      </c>
      <c r="J17" s="3">
        <f>SUM(Daily!J267,Daily!J329,Daily!J546,Daily!J763)</f>
        <v>164</v>
      </c>
      <c r="K17" s="32">
        <f>SUM(Daily!K267,Daily!K329,Daily!K546,Daily!K763)</f>
        <v>159</v>
      </c>
      <c r="L17" s="3">
        <f>SUM(Daily!L267,Daily!L329,Daily!L546,Daily!L763)</f>
        <v>456</v>
      </c>
      <c r="M17" s="32">
        <f>SUM(Daily!M267,Daily!M329,Daily!M546,Daily!M763)</f>
        <v>505</v>
      </c>
      <c r="N17" s="3">
        <f>SUM(Daily!N267,Daily!N329,Daily!N546,Daily!N763)</f>
        <v>1284</v>
      </c>
      <c r="O17" s="32">
        <f>SUM(Daily!O267,Daily!O329,Daily!O546,Daily!O763)</f>
        <v>1131</v>
      </c>
      <c r="P17" s="3">
        <f>SUM(Daily!P267,Daily!P329,Daily!P546,Daily!P763)</f>
        <v>676</v>
      </c>
      <c r="Q17" s="32">
        <f>SUM(Daily!Q267,Daily!Q329,Daily!Q546,Daily!Q763)</f>
        <v>532</v>
      </c>
      <c r="R17" s="3">
        <f>SUM(Daily!R267,Daily!R329,Daily!R546,Daily!R763)</f>
        <v>1006</v>
      </c>
      <c r="S17" s="32">
        <f>SUM(Daily!S267,Daily!S329,Daily!S546,Daily!S763)</f>
        <v>878</v>
      </c>
      <c r="T17" s="3">
        <f>SUM(Daily!T267,Daily!T329,Daily!T546,Daily!T763)</f>
        <v>87</v>
      </c>
      <c r="U17" s="32">
        <f>SUM(Daily!U267,Daily!U329,Daily!U546,Daily!U763)</f>
        <v>84</v>
      </c>
      <c r="V17" s="3">
        <f>SUM(Daily!V267,Daily!V329,Daily!V546,Daily!V763)</f>
        <v>637</v>
      </c>
      <c r="W17" s="32">
        <f>SUM(Daily!W267,Daily!W329,Daily!W546,Daily!W763)</f>
        <v>775</v>
      </c>
      <c r="X17" s="3">
        <f>SUM(Daily!X267,Daily!X329,Daily!X546,Daily!X763)</f>
        <v>486</v>
      </c>
      <c r="Y17" s="32">
        <f>SUM(Daily!Y267,Daily!Y329,Daily!Y546,Daily!Y763)</f>
        <v>258</v>
      </c>
      <c r="Z17" s="3">
        <f>SUM(Daily!Z267,Daily!Z329,Daily!Z546,Daily!Z763)</f>
        <v>1639</v>
      </c>
      <c r="AA17" s="32">
        <f>SUM(Daily!AA267,Daily!AA329,Daily!AA546,Daily!AA763)</f>
        <v>1740</v>
      </c>
      <c r="AB17" s="113">
        <f t="shared" si="0"/>
        <v>10227</v>
      </c>
      <c r="AC17" s="19">
        <f t="shared" si="0"/>
        <v>9859</v>
      </c>
    </row>
    <row r="18" spans="1:29" x14ac:dyDescent="0.2">
      <c r="A18" s="94" t="s">
        <v>27</v>
      </c>
      <c r="B18" s="3">
        <f>SUM(Daily!B268,Daily!B330,Daily!B547,Daily!B764)</f>
        <v>917</v>
      </c>
      <c r="C18" s="32">
        <f>SUM(Daily!C268,Daily!C330,Daily!C547,Daily!C764)</f>
        <v>1052</v>
      </c>
      <c r="D18" s="3">
        <f>SUM(Daily!D268,Daily!D330,Daily!D547,Daily!D764)</f>
        <v>352</v>
      </c>
      <c r="E18" s="32">
        <f>SUM(Daily!E268,Daily!E330,Daily!E547,Daily!E764)</f>
        <v>392</v>
      </c>
      <c r="F18" s="3">
        <f>SUM(Daily!F268,Daily!F330,Daily!F547,Daily!F764)</f>
        <v>1122</v>
      </c>
      <c r="G18" s="32">
        <f>SUM(Daily!G268,Daily!G330,Daily!G547,Daily!G764)</f>
        <v>1013</v>
      </c>
      <c r="H18" s="3">
        <f>SUM(Daily!H268,Daily!H330,Daily!H547,Daily!H764)</f>
        <v>1848</v>
      </c>
      <c r="I18" s="32">
        <f>SUM(Daily!I268,Daily!I330,Daily!I547,Daily!I764)</f>
        <v>1625</v>
      </c>
      <c r="J18" s="3">
        <f>SUM(Daily!J268,Daily!J330,Daily!J547,Daily!J764)</f>
        <v>177</v>
      </c>
      <c r="K18" s="32">
        <f>SUM(Daily!K268,Daily!K330,Daily!K547,Daily!K764)</f>
        <v>140</v>
      </c>
      <c r="L18" s="3">
        <f>SUM(Daily!L268,Daily!L330,Daily!L547,Daily!L764)</f>
        <v>548</v>
      </c>
      <c r="M18" s="32">
        <f>SUM(Daily!M268,Daily!M330,Daily!M547,Daily!M764)</f>
        <v>526</v>
      </c>
      <c r="N18" s="3">
        <f>SUM(Daily!N268,Daily!N330,Daily!N547,Daily!N764)</f>
        <v>1376</v>
      </c>
      <c r="O18" s="32">
        <f>SUM(Daily!O268,Daily!O330,Daily!O547,Daily!O764)</f>
        <v>1282</v>
      </c>
      <c r="P18" s="3">
        <f>SUM(Daily!P268,Daily!P330,Daily!P547,Daily!P764)</f>
        <v>845</v>
      </c>
      <c r="Q18" s="32">
        <f>SUM(Daily!Q268,Daily!Q330,Daily!Q547,Daily!Q764)</f>
        <v>661</v>
      </c>
      <c r="R18" s="3">
        <f>SUM(Daily!R268,Daily!R330,Daily!R547,Daily!R764)</f>
        <v>1062</v>
      </c>
      <c r="S18" s="32">
        <f>SUM(Daily!S268,Daily!S330,Daily!S547,Daily!S764)</f>
        <v>1108</v>
      </c>
      <c r="T18" s="3">
        <f>SUM(Daily!T268,Daily!T330,Daily!T547,Daily!T764)</f>
        <v>106</v>
      </c>
      <c r="U18" s="32">
        <f>SUM(Daily!U268,Daily!U330,Daily!U547,Daily!U764)</f>
        <v>103</v>
      </c>
      <c r="V18" s="3">
        <f>SUM(Daily!V268,Daily!V330,Daily!V547,Daily!V764)</f>
        <v>775</v>
      </c>
      <c r="W18" s="32">
        <f>SUM(Daily!W268,Daily!W330,Daily!W547,Daily!W764)</f>
        <v>927</v>
      </c>
      <c r="X18" s="3">
        <f>SUM(Daily!X268,Daily!X330,Daily!X547,Daily!X764)</f>
        <v>506</v>
      </c>
      <c r="Y18" s="32">
        <f>SUM(Daily!Y268,Daily!Y330,Daily!Y547,Daily!Y764)</f>
        <v>298</v>
      </c>
      <c r="Z18" s="3">
        <f>SUM(Daily!Z268,Daily!Z330,Daily!Z547,Daily!Z764)</f>
        <v>1742</v>
      </c>
      <c r="AA18" s="32">
        <f>SUM(Daily!AA268,Daily!AA330,Daily!AA547,Daily!AA764)</f>
        <v>1718</v>
      </c>
      <c r="AB18" s="113">
        <f t="shared" si="0"/>
        <v>11376</v>
      </c>
      <c r="AC18" s="19">
        <f t="shared" si="0"/>
        <v>10845</v>
      </c>
    </row>
    <row r="19" spans="1:29" x14ac:dyDescent="0.2">
      <c r="A19" s="95" t="s">
        <v>28</v>
      </c>
      <c r="B19" s="3">
        <f>SUM(Daily!B269,Daily!B331,Daily!B548,Daily!B765)</f>
        <v>1119</v>
      </c>
      <c r="C19" s="32">
        <f>SUM(Daily!C269,Daily!C331,Daily!C548,Daily!C765)</f>
        <v>1349</v>
      </c>
      <c r="D19" s="3">
        <f>SUM(Daily!D269,Daily!D331,Daily!D548,Daily!D765)</f>
        <v>456</v>
      </c>
      <c r="E19" s="32">
        <f>SUM(Daily!E269,Daily!E331,Daily!E548,Daily!E765)</f>
        <v>490</v>
      </c>
      <c r="F19" s="3">
        <f>SUM(Daily!F269,Daily!F331,Daily!F548,Daily!F765)</f>
        <v>1267</v>
      </c>
      <c r="G19" s="32">
        <f>SUM(Daily!G269,Daily!G331,Daily!G548,Daily!G765)</f>
        <v>1514</v>
      </c>
      <c r="H19" s="3">
        <f>SUM(Daily!H269,Daily!H331,Daily!H548,Daily!H765)</f>
        <v>1996</v>
      </c>
      <c r="I19" s="32">
        <f>SUM(Daily!I269,Daily!I331,Daily!I548,Daily!I765)</f>
        <v>2040</v>
      </c>
      <c r="J19" s="3">
        <f>SUM(Daily!J269,Daily!J331,Daily!J548,Daily!J765)</f>
        <v>233</v>
      </c>
      <c r="K19" s="32">
        <f>SUM(Daily!K269,Daily!K331,Daily!K548,Daily!K765)</f>
        <v>147</v>
      </c>
      <c r="L19" s="3">
        <f>SUM(Daily!L269,Daily!L331,Daily!L548,Daily!L765)</f>
        <v>912</v>
      </c>
      <c r="M19" s="32">
        <f>SUM(Daily!M269,Daily!M331,Daily!M548,Daily!M765)</f>
        <v>507</v>
      </c>
      <c r="N19" s="3">
        <f>SUM(Daily!N269,Daily!N331,Daily!N548,Daily!N765)</f>
        <v>1880</v>
      </c>
      <c r="O19" s="32">
        <f>SUM(Daily!O269,Daily!O331,Daily!O548,Daily!O765)</f>
        <v>1437</v>
      </c>
      <c r="P19" s="3">
        <f>SUM(Daily!P269,Daily!P331,Daily!P548,Daily!P765)</f>
        <v>1148</v>
      </c>
      <c r="Q19" s="32">
        <f>SUM(Daily!Q269,Daily!Q331,Daily!Q548,Daily!Q765)</f>
        <v>819</v>
      </c>
      <c r="R19" s="3">
        <f>SUM(Daily!R269,Daily!R331,Daily!R548,Daily!R765)</f>
        <v>1139</v>
      </c>
      <c r="S19" s="32">
        <f>SUM(Daily!S269,Daily!S331,Daily!S548,Daily!S765)</f>
        <v>1363</v>
      </c>
      <c r="T19" s="3">
        <f>SUM(Daily!T269,Daily!T331,Daily!T548,Daily!T765)</f>
        <v>157</v>
      </c>
      <c r="U19" s="32">
        <f>SUM(Daily!U269,Daily!U331,Daily!U548,Daily!U765)</f>
        <v>116</v>
      </c>
      <c r="V19" s="3">
        <f>SUM(Daily!V269,Daily!V331,Daily!V548,Daily!V765)</f>
        <v>962</v>
      </c>
      <c r="W19" s="32">
        <f>SUM(Daily!W269,Daily!W331,Daily!W548,Daily!W765)</f>
        <v>1141</v>
      </c>
      <c r="X19" s="3">
        <f>SUM(Daily!X269,Daily!X331,Daily!X548,Daily!X765)</f>
        <v>747</v>
      </c>
      <c r="Y19" s="32">
        <f>SUM(Daily!Y269,Daily!Y331,Daily!Y548,Daily!Y765)</f>
        <v>335</v>
      </c>
      <c r="Z19" s="3">
        <f>SUM(Daily!Z269,Daily!Z331,Daily!Z548,Daily!Z765)</f>
        <v>1914</v>
      </c>
      <c r="AA19" s="32">
        <f>SUM(Daily!AA269,Daily!AA331,Daily!AA548,Daily!AA765)</f>
        <v>2016</v>
      </c>
      <c r="AB19" s="113">
        <f t="shared" si="0"/>
        <v>13930</v>
      </c>
      <c r="AC19" s="19">
        <f t="shared" si="0"/>
        <v>13274</v>
      </c>
    </row>
    <row r="20" spans="1:29" x14ac:dyDescent="0.2">
      <c r="A20" s="94" t="s">
        <v>29</v>
      </c>
      <c r="B20" s="3">
        <f>SUM(Daily!B270,Daily!B332,Daily!B549,Daily!B766)</f>
        <v>1391</v>
      </c>
      <c r="C20" s="32">
        <f>SUM(Daily!C270,Daily!C332,Daily!C549,Daily!C766)</f>
        <v>1310</v>
      </c>
      <c r="D20" s="3">
        <f>SUM(Daily!D270,Daily!D332,Daily!D549,Daily!D766)</f>
        <v>422</v>
      </c>
      <c r="E20" s="32">
        <f>SUM(Daily!E270,Daily!E332,Daily!E549,Daily!E766)</f>
        <v>528</v>
      </c>
      <c r="F20" s="3">
        <f>SUM(Daily!F270,Daily!F332,Daily!F549,Daily!F766)</f>
        <v>1675</v>
      </c>
      <c r="G20" s="32">
        <f>SUM(Daily!G270,Daily!G332,Daily!G549,Daily!G766)</f>
        <v>1670</v>
      </c>
      <c r="H20" s="3">
        <f>SUM(Daily!H270,Daily!H332,Daily!H549,Daily!H766)</f>
        <v>2227</v>
      </c>
      <c r="I20" s="32">
        <f>SUM(Daily!I270,Daily!I332,Daily!I549,Daily!I766)</f>
        <v>2367</v>
      </c>
      <c r="J20" s="3">
        <f>SUM(Daily!J270,Daily!J332,Daily!J549,Daily!J766)</f>
        <v>242</v>
      </c>
      <c r="K20" s="32">
        <f>SUM(Daily!K270,Daily!K332,Daily!K549,Daily!K766)</f>
        <v>134</v>
      </c>
      <c r="L20" s="3">
        <f>SUM(Daily!L270,Daily!L332,Daily!L549,Daily!L766)</f>
        <v>933</v>
      </c>
      <c r="M20" s="32">
        <f>SUM(Daily!M270,Daily!M332,Daily!M549,Daily!M766)</f>
        <v>505</v>
      </c>
      <c r="N20" s="3">
        <f>SUM(Daily!N270,Daily!N332,Daily!N549,Daily!N766)</f>
        <v>1891</v>
      </c>
      <c r="O20" s="32">
        <f>SUM(Daily!O270,Daily!O332,Daily!O549,Daily!O766)</f>
        <v>1763</v>
      </c>
      <c r="P20" s="3">
        <f>SUM(Daily!P270,Daily!P332,Daily!P549,Daily!P766)</f>
        <v>1052</v>
      </c>
      <c r="Q20" s="32">
        <f>SUM(Daily!Q270,Daily!Q332,Daily!Q549,Daily!Q766)</f>
        <v>1073</v>
      </c>
      <c r="R20" s="3">
        <f>SUM(Daily!R270,Daily!R332,Daily!R549,Daily!R766)</f>
        <v>1386</v>
      </c>
      <c r="S20" s="32">
        <f>SUM(Daily!S270,Daily!S332,Daily!S549,Daily!S766)</f>
        <v>1615</v>
      </c>
      <c r="T20" s="3">
        <f>SUM(Daily!T270,Daily!T332,Daily!T549,Daily!T766)</f>
        <v>178</v>
      </c>
      <c r="U20" s="32">
        <f>SUM(Daily!U270,Daily!U332,Daily!U549,Daily!U766)</f>
        <v>144</v>
      </c>
      <c r="V20" s="3">
        <f>SUM(Daily!V270,Daily!V332,Daily!V549,Daily!V766)</f>
        <v>1092</v>
      </c>
      <c r="W20" s="32">
        <f>SUM(Daily!W270,Daily!W332,Daily!W549,Daily!W766)</f>
        <v>1294</v>
      </c>
      <c r="X20" s="3">
        <f>SUM(Daily!X270,Daily!X332,Daily!X549,Daily!X766)</f>
        <v>857</v>
      </c>
      <c r="Y20" s="32">
        <f>SUM(Daily!Y270,Daily!Y332,Daily!Y549,Daily!Y766)</f>
        <v>421</v>
      </c>
      <c r="Z20" s="3">
        <f>SUM(Daily!Z270,Daily!Z332,Daily!Z549,Daily!Z766)</f>
        <v>2073</v>
      </c>
      <c r="AA20" s="32">
        <f>SUM(Daily!AA270,Daily!AA332,Daily!AA549,Daily!AA766)</f>
        <v>1950</v>
      </c>
      <c r="AB20" s="113">
        <f t="shared" si="0"/>
        <v>15419</v>
      </c>
      <c r="AC20" s="19">
        <f t="shared" si="0"/>
        <v>14774</v>
      </c>
    </row>
    <row r="21" spans="1:29" x14ac:dyDescent="0.2">
      <c r="A21" s="95" t="s">
        <v>30</v>
      </c>
      <c r="B21" s="3">
        <f>SUM(Daily!B271,Daily!B333,Daily!B550,Daily!B767)</f>
        <v>1425</v>
      </c>
      <c r="C21" s="32">
        <f>SUM(Daily!C271,Daily!C333,Daily!C550,Daily!C767)</f>
        <v>1454</v>
      </c>
      <c r="D21" s="3">
        <f>SUM(Daily!D271,Daily!D333,Daily!D550,Daily!D767)</f>
        <v>389</v>
      </c>
      <c r="E21" s="32">
        <f>SUM(Daily!E271,Daily!E333,Daily!E550,Daily!E767)</f>
        <v>657</v>
      </c>
      <c r="F21" s="3">
        <f>SUM(Daily!F271,Daily!F333,Daily!F550,Daily!F767)</f>
        <v>1594</v>
      </c>
      <c r="G21" s="32">
        <f>SUM(Daily!G271,Daily!G333,Daily!G550,Daily!G767)</f>
        <v>2080</v>
      </c>
      <c r="H21" s="3">
        <f>SUM(Daily!H271,Daily!H333,Daily!H550,Daily!H767)</f>
        <v>2322</v>
      </c>
      <c r="I21" s="32">
        <f>SUM(Daily!I271,Daily!I333,Daily!I550,Daily!I767)</f>
        <v>2534</v>
      </c>
      <c r="J21" s="3">
        <f>SUM(Daily!J271,Daily!J333,Daily!J550,Daily!J767)</f>
        <v>316</v>
      </c>
      <c r="K21" s="32">
        <f>SUM(Daily!K271,Daily!K333,Daily!K550,Daily!K767)</f>
        <v>200</v>
      </c>
      <c r="L21" s="3">
        <f>SUM(Daily!L271,Daily!L333,Daily!L550,Daily!L767)</f>
        <v>1402</v>
      </c>
      <c r="M21" s="32">
        <f>SUM(Daily!M271,Daily!M333,Daily!M550,Daily!M767)</f>
        <v>590</v>
      </c>
      <c r="N21" s="3">
        <f>SUM(Daily!N271,Daily!N333,Daily!N550,Daily!N767)</f>
        <v>2370</v>
      </c>
      <c r="O21" s="32">
        <f>SUM(Daily!O271,Daily!O333,Daily!O550,Daily!O767)</f>
        <v>2032</v>
      </c>
      <c r="P21" s="3">
        <f>SUM(Daily!P271,Daily!P333,Daily!P550,Daily!P767)</f>
        <v>992</v>
      </c>
      <c r="Q21" s="32">
        <f>SUM(Daily!Q271,Daily!Q333,Daily!Q550,Daily!Q767)</f>
        <v>1297</v>
      </c>
      <c r="R21" s="3">
        <f>SUM(Daily!R271,Daily!R333,Daily!R550,Daily!R767)</f>
        <v>1227</v>
      </c>
      <c r="S21" s="32">
        <f>SUM(Daily!S271,Daily!S333,Daily!S550,Daily!S767)</f>
        <v>1902</v>
      </c>
      <c r="T21" s="3">
        <f>SUM(Daily!T271,Daily!T333,Daily!T550,Daily!T767)</f>
        <v>180</v>
      </c>
      <c r="U21" s="32">
        <f>SUM(Daily!U271,Daily!U333,Daily!U550,Daily!U767)</f>
        <v>165</v>
      </c>
      <c r="V21" s="3">
        <f>SUM(Daily!V271,Daily!V333,Daily!V550,Daily!V767)</f>
        <v>1276</v>
      </c>
      <c r="W21" s="32">
        <f>SUM(Daily!W271,Daily!W333,Daily!W550,Daily!W767)</f>
        <v>1118</v>
      </c>
      <c r="X21" s="3">
        <f>SUM(Daily!X271,Daily!X333,Daily!X550,Daily!X767)</f>
        <v>1013</v>
      </c>
      <c r="Y21" s="32">
        <f>SUM(Daily!Y271,Daily!Y333,Daily!Y550,Daily!Y767)</f>
        <v>559</v>
      </c>
      <c r="Z21" s="3">
        <f>SUM(Daily!Z271,Daily!Z333,Daily!Z550,Daily!Z767)</f>
        <v>1963</v>
      </c>
      <c r="AA21" s="32">
        <f>SUM(Daily!AA271,Daily!AA333,Daily!AA550,Daily!AA767)</f>
        <v>2274</v>
      </c>
      <c r="AB21" s="113">
        <f t="shared" si="0"/>
        <v>16469</v>
      </c>
      <c r="AC21" s="19">
        <f t="shared" si="0"/>
        <v>16862</v>
      </c>
    </row>
    <row r="22" spans="1:29" x14ac:dyDescent="0.2">
      <c r="A22" s="94" t="s">
        <v>31</v>
      </c>
      <c r="B22" s="3">
        <f>SUM(Daily!B272,Daily!B334,Daily!B551,Daily!B768)</f>
        <v>1471</v>
      </c>
      <c r="C22" s="32">
        <f>SUM(Daily!C272,Daily!C334,Daily!C551,Daily!C768)</f>
        <v>1258</v>
      </c>
      <c r="D22" s="3">
        <f>SUM(Daily!D272,Daily!D334,Daily!D551,Daily!D768)</f>
        <v>310</v>
      </c>
      <c r="E22" s="32">
        <f>SUM(Daily!E272,Daily!E334,Daily!E551,Daily!E768)</f>
        <v>617</v>
      </c>
      <c r="F22" s="3">
        <f>SUM(Daily!F272,Daily!F334,Daily!F551,Daily!F768)</f>
        <v>1130</v>
      </c>
      <c r="G22" s="32">
        <f>SUM(Daily!G272,Daily!G334,Daily!G551,Daily!G768)</f>
        <v>1804</v>
      </c>
      <c r="H22" s="3">
        <f>SUM(Daily!H272,Daily!H334,Daily!H551,Daily!H768)</f>
        <v>1813</v>
      </c>
      <c r="I22" s="32">
        <f>SUM(Daily!I272,Daily!I334,Daily!I551,Daily!I768)</f>
        <v>2167</v>
      </c>
      <c r="J22" s="3">
        <f>SUM(Daily!J272,Daily!J334,Daily!J551,Daily!J768)</f>
        <v>353</v>
      </c>
      <c r="K22" s="32">
        <f>SUM(Daily!K272,Daily!K334,Daily!K551,Daily!K768)</f>
        <v>149</v>
      </c>
      <c r="L22" s="3">
        <f>SUM(Daily!L272,Daily!L334,Daily!L551,Daily!L768)</f>
        <v>1367</v>
      </c>
      <c r="M22" s="32">
        <f>SUM(Daily!M272,Daily!M334,Daily!M551,Daily!M768)</f>
        <v>511</v>
      </c>
      <c r="N22" s="3">
        <f>SUM(Daily!N272,Daily!N334,Daily!N551,Daily!N768)</f>
        <v>2165</v>
      </c>
      <c r="O22" s="32">
        <f>SUM(Daily!O272,Daily!O334,Daily!O551,Daily!O768)</f>
        <v>1936</v>
      </c>
      <c r="P22" s="3">
        <f>SUM(Daily!P272,Daily!P334,Daily!P551,Daily!P768)</f>
        <v>727</v>
      </c>
      <c r="Q22" s="32">
        <f>SUM(Daily!Q272,Daily!Q334,Daily!Q551,Daily!Q768)</f>
        <v>1221</v>
      </c>
      <c r="R22" s="3">
        <f>SUM(Daily!R272,Daily!R334,Daily!R551,Daily!R768)</f>
        <v>957</v>
      </c>
      <c r="S22" s="32">
        <f>SUM(Daily!S272,Daily!S334,Daily!S551,Daily!S768)</f>
        <v>1665</v>
      </c>
      <c r="T22" s="3">
        <f>SUM(Daily!T272,Daily!T334,Daily!T551,Daily!T768)</f>
        <v>111</v>
      </c>
      <c r="U22" s="32">
        <f>SUM(Daily!U272,Daily!U334,Daily!U551,Daily!U768)</f>
        <v>135</v>
      </c>
      <c r="V22" s="3">
        <f>SUM(Daily!V272,Daily!V334,Daily!V551,Daily!V768)</f>
        <v>1502</v>
      </c>
      <c r="W22" s="32">
        <f>SUM(Daily!W272,Daily!W334,Daily!W551,Daily!W768)</f>
        <v>917</v>
      </c>
      <c r="X22" s="3">
        <f>SUM(Daily!X272,Daily!X334,Daily!X551,Daily!X768)</f>
        <v>662</v>
      </c>
      <c r="Y22" s="32">
        <f>SUM(Daily!Y272,Daily!Y334,Daily!Y551,Daily!Y768)</f>
        <v>526</v>
      </c>
      <c r="Z22" s="3">
        <f>SUM(Daily!Z272,Daily!Z334,Daily!Z551,Daily!Z768)</f>
        <v>1442</v>
      </c>
      <c r="AA22" s="32">
        <f>SUM(Daily!AA272,Daily!AA334,Daily!AA551,Daily!AA768)</f>
        <v>1739</v>
      </c>
      <c r="AB22" s="113">
        <f t="shared" si="0"/>
        <v>14010</v>
      </c>
      <c r="AC22" s="19">
        <f t="shared" si="0"/>
        <v>14645</v>
      </c>
    </row>
    <row r="23" spans="1:29" x14ac:dyDescent="0.2">
      <c r="A23" s="95" t="s">
        <v>32</v>
      </c>
      <c r="B23" s="3">
        <f>SUM(Daily!B273,Daily!B335,Daily!B552,Daily!B769)</f>
        <v>1052</v>
      </c>
      <c r="C23" s="32">
        <f>SUM(Daily!C273,Daily!C335,Daily!C552,Daily!C769)</f>
        <v>1158</v>
      </c>
      <c r="D23" s="3">
        <f>SUM(Daily!D273,Daily!D335,Daily!D552,Daily!D769)</f>
        <v>232</v>
      </c>
      <c r="E23" s="32">
        <f>SUM(Daily!E273,Daily!E335,Daily!E552,Daily!E769)</f>
        <v>538</v>
      </c>
      <c r="F23" s="3">
        <f>SUM(Daily!F273,Daily!F335,Daily!F552,Daily!F769)</f>
        <v>779</v>
      </c>
      <c r="G23" s="32">
        <f>SUM(Daily!G273,Daily!G335,Daily!G552,Daily!G769)</f>
        <v>1844</v>
      </c>
      <c r="H23" s="3">
        <f>SUM(Daily!H273,Daily!H335,Daily!H552,Daily!H769)</f>
        <v>1417</v>
      </c>
      <c r="I23" s="32">
        <f>SUM(Daily!I273,Daily!I335,Daily!I552,Daily!I769)</f>
        <v>2286</v>
      </c>
      <c r="J23" s="3">
        <f>SUM(Daily!J273,Daily!J335,Daily!J552,Daily!J769)</f>
        <v>376</v>
      </c>
      <c r="K23" s="32">
        <f>SUM(Daily!K273,Daily!K335,Daily!K552,Daily!K769)</f>
        <v>145</v>
      </c>
      <c r="L23" s="3">
        <f>SUM(Daily!L273,Daily!L335,Daily!L552,Daily!L769)</f>
        <v>1295</v>
      </c>
      <c r="M23" s="32">
        <f>SUM(Daily!M273,Daily!M335,Daily!M552,Daily!M769)</f>
        <v>442</v>
      </c>
      <c r="N23" s="3">
        <f>SUM(Daily!N273,Daily!N335,Daily!N552,Daily!N769)</f>
        <v>1966</v>
      </c>
      <c r="O23" s="32">
        <f>SUM(Daily!O273,Daily!O335,Daily!O552,Daily!O769)</f>
        <v>1649</v>
      </c>
      <c r="P23" s="3">
        <f>SUM(Daily!P273,Daily!P335,Daily!P552,Daily!P769)</f>
        <v>619</v>
      </c>
      <c r="Q23" s="32">
        <f>SUM(Daily!Q273,Daily!Q335,Daily!Q552,Daily!Q769)</f>
        <v>1041</v>
      </c>
      <c r="R23" s="3">
        <f>SUM(Daily!R273,Daily!R335,Daily!R552,Daily!R769)</f>
        <v>838</v>
      </c>
      <c r="S23" s="32">
        <f>SUM(Daily!S273,Daily!S335,Daily!S552,Daily!S769)</f>
        <v>1412</v>
      </c>
      <c r="T23" s="3">
        <f>SUM(Daily!T273,Daily!T335,Daily!T552,Daily!T769)</f>
        <v>91</v>
      </c>
      <c r="U23" s="32">
        <f>SUM(Daily!U273,Daily!U335,Daily!U552,Daily!U769)</f>
        <v>98</v>
      </c>
      <c r="V23" s="3">
        <f>SUM(Daily!V273,Daily!V335,Daily!V552,Daily!V769)</f>
        <v>1331</v>
      </c>
      <c r="W23" s="32">
        <f>SUM(Daily!W273,Daily!W335,Daily!W552,Daily!W769)</f>
        <v>741</v>
      </c>
      <c r="X23" s="3">
        <f>SUM(Daily!X273,Daily!X335,Daily!X552,Daily!X769)</f>
        <v>482</v>
      </c>
      <c r="Y23" s="32">
        <f>SUM(Daily!Y273,Daily!Y335,Daily!Y552,Daily!Y769)</f>
        <v>493</v>
      </c>
      <c r="Z23" s="3">
        <f>SUM(Daily!Z273,Daily!Z335,Daily!Z552,Daily!Z769)</f>
        <v>1246</v>
      </c>
      <c r="AA23" s="32">
        <f>SUM(Daily!AA273,Daily!AA335,Daily!AA552,Daily!AA769)</f>
        <v>1506</v>
      </c>
      <c r="AB23" s="113">
        <f t="shared" si="0"/>
        <v>11724</v>
      </c>
      <c r="AC23" s="19">
        <f t="shared" si="0"/>
        <v>13353</v>
      </c>
    </row>
    <row r="24" spans="1:29" x14ac:dyDescent="0.2">
      <c r="A24" s="94" t="s">
        <v>33</v>
      </c>
      <c r="B24" s="3">
        <f>SUM(Daily!B274,Daily!B336,Daily!B553,Daily!B770)</f>
        <v>274</v>
      </c>
      <c r="C24" s="32">
        <f>SUM(Daily!C274,Daily!C336,Daily!C553,Daily!C770)</f>
        <v>471</v>
      </c>
      <c r="D24" s="3">
        <f>SUM(Daily!D274,Daily!D336,Daily!D553,Daily!D770)</f>
        <v>133</v>
      </c>
      <c r="E24" s="32">
        <f>SUM(Daily!E274,Daily!E336,Daily!E553,Daily!E770)</f>
        <v>304</v>
      </c>
      <c r="F24" s="3">
        <f>SUM(Daily!F274,Daily!F336,Daily!F553,Daily!F770)</f>
        <v>404</v>
      </c>
      <c r="G24" s="32">
        <f>SUM(Daily!G274,Daily!G336,Daily!G553,Daily!G770)</f>
        <v>659</v>
      </c>
      <c r="H24" s="3">
        <f>SUM(Daily!H274,Daily!H336,Daily!H553,Daily!H770)</f>
        <v>536</v>
      </c>
      <c r="I24" s="32">
        <f>SUM(Daily!I274,Daily!I336,Daily!I553,Daily!I770)</f>
        <v>729</v>
      </c>
      <c r="J24" s="3">
        <f>SUM(Daily!J274,Daily!J336,Daily!J553,Daily!J770)</f>
        <v>94</v>
      </c>
      <c r="K24" s="32">
        <f>SUM(Daily!K274,Daily!K336,Daily!K553,Daily!K770)</f>
        <v>56</v>
      </c>
      <c r="L24" s="3">
        <f>SUM(Daily!L274,Daily!L336,Daily!L553,Daily!L770)</f>
        <v>305</v>
      </c>
      <c r="M24" s="32">
        <f>SUM(Daily!M274,Daily!M336,Daily!M553,Daily!M770)</f>
        <v>330</v>
      </c>
      <c r="N24" s="3">
        <f>SUM(Daily!N274,Daily!N336,Daily!N553,Daily!N770)</f>
        <v>504</v>
      </c>
      <c r="O24" s="32">
        <f>SUM(Daily!O274,Daily!O336,Daily!O553,Daily!O770)</f>
        <v>791</v>
      </c>
      <c r="P24" s="3">
        <f>SUM(Daily!P274,Daily!P336,Daily!P553,Daily!P770)</f>
        <v>219</v>
      </c>
      <c r="Q24" s="32">
        <f>SUM(Daily!Q274,Daily!Q336,Daily!Q553,Daily!Q770)</f>
        <v>521</v>
      </c>
      <c r="R24" s="3">
        <f>SUM(Daily!R274,Daily!R336,Daily!R553,Daily!R770)</f>
        <v>417</v>
      </c>
      <c r="S24" s="32">
        <f>SUM(Daily!S274,Daily!S336,Daily!S553,Daily!S770)</f>
        <v>502</v>
      </c>
      <c r="T24" s="3">
        <f>SUM(Daily!T274,Daily!T336,Daily!T553,Daily!T770)</f>
        <v>59</v>
      </c>
      <c r="U24" s="32">
        <f>SUM(Daily!U274,Daily!U336,Daily!U553,Daily!U770)</f>
        <v>98</v>
      </c>
      <c r="V24" s="3">
        <f>SUM(Daily!V274,Daily!V336,Daily!V553,Daily!V770)</f>
        <v>318</v>
      </c>
      <c r="W24" s="32">
        <f>SUM(Daily!W274,Daily!W336,Daily!W553,Daily!W770)</f>
        <v>343</v>
      </c>
      <c r="X24" s="3">
        <f>SUM(Daily!X274,Daily!X336,Daily!X553,Daily!X770)</f>
        <v>168</v>
      </c>
      <c r="Y24" s="32">
        <f>SUM(Daily!Y274,Daily!Y336,Daily!Y553,Daily!Y770)</f>
        <v>356</v>
      </c>
      <c r="Z24" s="3">
        <f>SUM(Daily!Z274,Daily!Z336,Daily!Z553,Daily!Z770)</f>
        <v>644</v>
      </c>
      <c r="AA24" s="32">
        <f>SUM(Daily!AA274,Daily!AA336,Daily!AA553,Daily!AA770)</f>
        <v>552</v>
      </c>
      <c r="AB24" s="113">
        <f t="shared" si="0"/>
        <v>4075</v>
      </c>
      <c r="AC24" s="19">
        <f t="shared" si="0"/>
        <v>5712</v>
      </c>
    </row>
    <row r="25" spans="1:29" x14ac:dyDescent="0.2">
      <c r="A25" s="95" t="s">
        <v>34</v>
      </c>
      <c r="B25" s="3">
        <f>SUM(Daily!B275,Daily!B337,Daily!B554,Daily!B771)</f>
        <v>33</v>
      </c>
      <c r="C25" s="32">
        <f>SUM(Daily!C275,Daily!C337,Daily!C554,Daily!C771)</f>
        <v>134</v>
      </c>
      <c r="D25" s="3">
        <f>SUM(Daily!D275,Daily!D337,Daily!D554,Daily!D771)</f>
        <v>62</v>
      </c>
      <c r="E25" s="32">
        <f>SUM(Daily!E275,Daily!E337,Daily!E554,Daily!E771)</f>
        <v>174</v>
      </c>
      <c r="F25" s="3">
        <f>SUM(Daily!F275,Daily!F337,Daily!F554,Daily!F771)</f>
        <v>113</v>
      </c>
      <c r="G25" s="32">
        <f>SUM(Daily!G275,Daily!G337,Daily!G554,Daily!G771)</f>
        <v>211</v>
      </c>
      <c r="H25" s="3">
        <f>SUM(Daily!H275,Daily!H337,Daily!H554,Daily!H771)</f>
        <v>208</v>
      </c>
      <c r="I25" s="32">
        <f>SUM(Daily!I275,Daily!I337,Daily!I554,Daily!I771)</f>
        <v>243</v>
      </c>
      <c r="J25" s="3">
        <f>SUM(Daily!J275,Daily!J337,Daily!J554,Daily!J771)</f>
        <v>41</v>
      </c>
      <c r="K25" s="32">
        <f>SUM(Daily!K275,Daily!K337,Daily!K554,Daily!K771)</f>
        <v>22</v>
      </c>
      <c r="L25" s="3">
        <f>SUM(Daily!L275,Daily!L337,Daily!L554,Daily!L771)</f>
        <v>97</v>
      </c>
      <c r="M25" s="32">
        <f>SUM(Daily!M275,Daily!M337,Daily!M554,Daily!M771)</f>
        <v>165</v>
      </c>
      <c r="N25" s="3">
        <f>SUM(Daily!N275,Daily!N337,Daily!N554,Daily!N771)</f>
        <v>187</v>
      </c>
      <c r="O25" s="32">
        <f>SUM(Daily!O275,Daily!O337,Daily!O554,Daily!O771)</f>
        <v>341</v>
      </c>
      <c r="P25" s="3">
        <f>SUM(Daily!P275,Daily!P337,Daily!P554,Daily!P771)</f>
        <v>113</v>
      </c>
      <c r="Q25" s="32">
        <f>SUM(Daily!Q275,Daily!Q337,Daily!Q554,Daily!Q771)</f>
        <v>160</v>
      </c>
      <c r="R25" s="3">
        <f>SUM(Daily!R275,Daily!R337,Daily!R554,Daily!R771)</f>
        <v>135</v>
      </c>
      <c r="S25" s="32">
        <f>SUM(Daily!S275,Daily!S337,Daily!S554,Daily!S771)</f>
        <v>142</v>
      </c>
      <c r="T25" s="3">
        <f>SUM(Daily!T275,Daily!T337,Daily!T554,Daily!T771)</f>
        <v>33</v>
      </c>
      <c r="U25" s="32">
        <f>SUM(Daily!U275,Daily!U337,Daily!U554,Daily!U771)</f>
        <v>59</v>
      </c>
      <c r="V25" s="3">
        <f>SUM(Daily!V275,Daily!V337,Daily!V554,Daily!V771)</f>
        <v>107</v>
      </c>
      <c r="W25" s="32">
        <f>SUM(Daily!W275,Daily!W337,Daily!W554,Daily!W771)</f>
        <v>161</v>
      </c>
      <c r="X25" s="3">
        <f>SUM(Daily!X275,Daily!X337,Daily!X554,Daily!X771)</f>
        <v>84</v>
      </c>
      <c r="Y25" s="32">
        <f>SUM(Daily!Y275,Daily!Y337,Daily!Y554,Daily!Y771)</f>
        <v>198</v>
      </c>
      <c r="Z25" s="3">
        <f>SUM(Daily!Z275,Daily!Z337,Daily!Z554,Daily!Z771)</f>
        <v>263</v>
      </c>
      <c r="AA25" s="32">
        <f>SUM(Daily!AA275,Daily!AA337,Daily!AA554,Daily!AA771)</f>
        <v>230</v>
      </c>
      <c r="AB25" s="113">
        <f>B25+D25+F25+H25+J25+L25+N25+P25+R25+T25+V25+X25+Z25</f>
        <v>1476</v>
      </c>
      <c r="AC25" s="19">
        <f t="shared" si="0"/>
        <v>2240</v>
      </c>
    </row>
    <row r="26" spans="1:29" x14ac:dyDescent="0.2">
      <c r="A26" s="94" t="s">
        <v>35</v>
      </c>
      <c r="B26" s="3">
        <f>SUM(Daily!B276,Daily!B338,Daily!B555,Daily!B772)</f>
        <v>0</v>
      </c>
      <c r="C26" s="32">
        <f>SUM(Daily!C276,Daily!C338,Daily!C555,Daily!C772)</f>
        <v>77</v>
      </c>
      <c r="D26" s="3">
        <f>SUM(Daily!D276,Daily!D338,Daily!D555,Daily!D772)</f>
        <v>2</v>
      </c>
      <c r="E26" s="32">
        <f>SUM(Daily!E276,Daily!E338,Daily!E555,Daily!E772)</f>
        <v>56</v>
      </c>
      <c r="F26" s="3">
        <f>SUM(Daily!F276,Daily!F338,Daily!F555,Daily!F772)</f>
        <v>1</v>
      </c>
      <c r="G26" s="32">
        <f>SUM(Daily!G276,Daily!G338,Daily!G555,Daily!G772)</f>
        <v>63</v>
      </c>
      <c r="H26" s="3">
        <f>SUM(Daily!H276,Daily!H338,Daily!H555,Daily!H772)</f>
        <v>18</v>
      </c>
      <c r="I26" s="32">
        <f>SUM(Daily!I276,Daily!I338,Daily!I555,Daily!I772)</f>
        <v>55</v>
      </c>
      <c r="J26" s="3">
        <f>SUM(Daily!J276,Daily!J338,Daily!J555,Daily!J772)</f>
        <v>13</v>
      </c>
      <c r="K26" s="32">
        <f>SUM(Daily!K276,Daily!K338,Daily!K555,Daily!K772)</f>
        <v>6</v>
      </c>
      <c r="L26" s="3">
        <f>SUM(Daily!L276,Daily!L338,Daily!L555,Daily!L772)</f>
        <v>31</v>
      </c>
      <c r="M26" s="32">
        <f>SUM(Daily!M276,Daily!M338,Daily!M555,Daily!M772)</f>
        <v>11</v>
      </c>
      <c r="N26" s="3">
        <f>SUM(Daily!N276,Daily!N338,Daily!N555,Daily!N772)</f>
        <v>18</v>
      </c>
      <c r="O26" s="32">
        <f>SUM(Daily!O276,Daily!O338,Daily!O555,Daily!O772)</f>
        <v>26</v>
      </c>
      <c r="P26" s="3">
        <f>SUM(Daily!P276,Daily!P338,Daily!P555,Daily!P772)</f>
        <v>37</v>
      </c>
      <c r="Q26" s="32">
        <f>SUM(Daily!Q276,Daily!Q338,Daily!Q555,Daily!Q772)</f>
        <v>6</v>
      </c>
      <c r="R26" s="3">
        <f>SUM(Daily!R276,Daily!R338,Daily!R555,Daily!R772)</f>
        <v>13</v>
      </c>
      <c r="S26" s="32">
        <f>SUM(Daily!S276,Daily!S338,Daily!S555,Daily!S772)</f>
        <v>11</v>
      </c>
      <c r="T26" s="3">
        <f>SUM(Daily!T276,Daily!T338,Daily!T555,Daily!T772)</f>
        <v>7</v>
      </c>
      <c r="U26" s="32">
        <f>SUM(Daily!U276,Daily!U338,Daily!U555,Daily!U772)</f>
        <v>4</v>
      </c>
      <c r="V26" s="3">
        <f>SUM(Daily!V276,Daily!V338,Daily!V555,Daily!V772)</f>
        <v>12</v>
      </c>
      <c r="W26" s="32">
        <f>SUM(Daily!W276,Daily!W338,Daily!W555,Daily!W772)</f>
        <v>7</v>
      </c>
      <c r="X26" s="3">
        <f>SUM(Daily!X276,Daily!X338,Daily!X555,Daily!X772)</f>
        <v>8</v>
      </c>
      <c r="Y26" s="32">
        <f>SUM(Daily!Y276,Daily!Y338,Daily!Y555,Daily!Y772)</f>
        <v>13</v>
      </c>
      <c r="Z26" s="3">
        <f>SUM(Daily!Z276,Daily!Z338,Daily!Z555,Daily!Z772)</f>
        <v>11</v>
      </c>
      <c r="AA26" s="32">
        <f>SUM(Daily!AA276,Daily!AA338,Daily!AA555,Daily!AA772)</f>
        <v>16</v>
      </c>
      <c r="AB26" s="113">
        <f>B26+D26+F26+H26+J26+L26+N26+P26+R26+T26+V26+X26+Z26</f>
        <v>171</v>
      </c>
      <c r="AC26" s="19">
        <f t="shared" si="0"/>
        <v>351</v>
      </c>
    </row>
    <row r="27" spans="1:29" x14ac:dyDescent="0.2">
      <c r="A27" s="95" t="s">
        <v>36</v>
      </c>
      <c r="B27" s="3">
        <f>SUM(Daily!B277,Daily!B339,Daily!B556,Daily!B773)</f>
        <v>0</v>
      </c>
      <c r="C27" s="32">
        <f>SUM(Daily!C277,Daily!C339,Daily!C556,Daily!C773)</f>
        <v>0</v>
      </c>
      <c r="D27" s="3">
        <f>SUM(Daily!D277,Daily!D339,Daily!D556,Daily!D773)</f>
        <v>0</v>
      </c>
      <c r="E27" s="32">
        <f>SUM(Daily!E277,Daily!E339,Daily!E556,Daily!E773)</f>
        <v>0</v>
      </c>
      <c r="F27" s="3">
        <f>SUM(Daily!F277,Daily!F339,Daily!F556,Daily!F773)</f>
        <v>0</v>
      </c>
      <c r="G27" s="32">
        <f>SUM(Daily!G277,Daily!G339,Daily!G556,Daily!G773)</f>
        <v>0</v>
      </c>
      <c r="H27" s="3">
        <f>SUM(Daily!H277,Daily!H339,Daily!H556,Daily!H773)</f>
        <v>0</v>
      </c>
      <c r="I27" s="32">
        <f>SUM(Daily!I277,Daily!I339,Daily!I556,Daily!I773)</f>
        <v>0</v>
      </c>
      <c r="J27" s="3">
        <f>SUM(Daily!J277,Daily!J339,Daily!J556,Daily!J773)</f>
        <v>0</v>
      </c>
      <c r="K27" s="32">
        <f>SUM(Daily!K277,Daily!K339,Daily!K556,Daily!K773)</f>
        <v>0</v>
      </c>
      <c r="L27" s="3">
        <f>SUM(Daily!L277,Daily!L339,Daily!L556,Daily!L773)</f>
        <v>0</v>
      </c>
      <c r="M27" s="32">
        <f>SUM(Daily!M277,Daily!M339,Daily!M556,Daily!M773)</f>
        <v>0</v>
      </c>
      <c r="N27" s="3">
        <f>SUM(Daily!N277,Daily!N339,Daily!N556,Daily!N773)</f>
        <v>0</v>
      </c>
      <c r="O27" s="32">
        <f>SUM(Daily!O277,Daily!O339,Daily!O556,Daily!O773)</f>
        <v>0</v>
      </c>
      <c r="P27" s="3">
        <f>SUM(Daily!P277,Daily!P339,Daily!P556,Daily!P773)</f>
        <v>0</v>
      </c>
      <c r="Q27" s="32">
        <f>SUM(Daily!Q277,Daily!Q339,Daily!Q556,Daily!Q773)</f>
        <v>0</v>
      </c>
      <c r="R27" s="3">
        <f>SUM(Daily!R277,Daily!R339,Daily!R556,Daily!R773)</f>
        <v>0</v>
      </c>
      <c r="S27" s="32">
        <f>SUM(Daily!S277,Daily!S339,Daily!S556,Daily!S773)</f>
        <v>0</v>
      </c>
      <c r="T27" s="3">
        <f>SUM(Daily!T277,Daily!T339,Daily!T556,Daily!T773)</f>
        <v>0</v>
      </c>
      <c r="U27" s="32">
        <f>SUM(Daily!U277,Daily!U339,Daily!U556,Daily!U773)</f>
        <v>0</v>
      </c>
      <c r="V27" s="3">
        <f>SUM(Daily!V277,Daily!V339,Daily!V556,Daily!V773)</f>
        <v>0</v>
      </c>
      <c r="W27" s="32">
        <f>SUM(Daily!W277,Daily!W339,Daily!W556,Daily!W773)</f>
        <v>0</v>
      </c>
      <c r="X27" s="3">
        <f>SUM(Daily!X277,Daily!X339,Daily!X556,Daily!X773)</f>
        <v>0</v>
      </c>
      <c r="Y27" s="32">
        <f>SUM(Daily!Y277,Daily!Y339,Daily!Y556,Daily!Y773)</f>
        <v>0</v>
      </c>
      <c r="Z27" s="3">
        <f>SUM(Daily!Z277,Daily!Z339,Daily!Z556,Daily!Z773)</f>
        <v>0</v>
      </c>
      <c r="AA27" s="32">
        <f>SUM(Daily!AA277,Daily!AA339,Daily!AA556,Daily!AA773)</f>
        <v>0</v>
      </c>
      <c r="AB27" s="113">
        <f t="shared" si="0"/>
        <v>0</v>
      </c>
      <c r="AC27" s="19">
        <f t="shared" si="0"/>
        <v>0</v>
      </c>
    </row>
    <row r="28" spans="1:29" x14ac:dyDescent="0.2">
      <c r="A28" s="94" t="s">
        <v>37</v>
      </c>
      <c r="B28" s="3">
        <f>SUM(Daily!B278,Daily!B340,Daily!B557,Daily!B774)</f>
        <v>0</v>
      </c>
      <c r="C28" s="32">
        <f>SUM(Daily!C278,Daily!C340,Daily!C557,Daily!C774)</f>
        <v>0</v>
      </c>
      <c r="D28" s="3">
        <f>SUM(Daily!D278,Daily!D340,Daily!D557,Daily!D774)</f>
        <v>0</v>
      </c>
      <c r="E28" s="32">
        <f>SUM(Daily!E278,Daily!E340,Daily!E557,Daily!E774)</f>
        <v>0</v>
      </c>
      <c r="F28" s="3">
        <f>SUM(Daily!F278,Daily!F340,Daily!F557,Daily!F774)</f>
        <v>0</v>
      </c>
      <c r="G28" s="32">
        <f>SUM(Daily!G278,Daily!G340,Daily!G557,Daily!G774)</f>
        <v>0</v>
      </c>
      <c r="H28" s="3">
        <f>SUM(Daily!H278,Daily!H340,Daily!H557,Daily!H774)</f>
        <v>0</v>
      </c>
      <c r="I28" s="32">
        <f>SUM(Daily!I278,Daily!I340,Daily!I557,Daily!I774)</f>
        <v>0</v>
      </c>
      <c r="J28" s="3">
        <f>SUM(Daily!J278,Daily!J340,Daily!J557,Daily!J774)</f>
        <v>0</v>
      </c>
      <c r="K28" s="32">
        <f>SUM(Daily!K278,Daily!K340,Daily!K557,Daily!K774)</f>
        <v>0</v>
      </c>
      <c r="L28" s="3">
        <f>SUM(Daily!L278,Daily!L340,Daily!L557,Daily!L774)</f>
        <v>0</v>
      </c>
      <c r="M28" s="32">
        <f>SUM(Daily!M278,Daily!M340,Daily!M557,Daily!M774)</f>
        <v>0</v>
      </c>
      <c r="N28" s="3">
        <f>SUM(Daily!N278,Daily!N340,Daily!N557,Daily!N774)</f>
        <v>0</v>
      </c>
      <c r="O28" s="32">
        <f>SUM(Daily!O278,Daily!O340,Daily!O557,Daily!O774)</f>
        <v>0</v>
      </c>
      <c r="P28" s="3">
        <f>SUM(Daily!P278,Daily!P340,Daily!P557,Daily!P774)</f>
        <v>0</v>
      </c>
      <c r="Q28" s="32">
        <f>SUM(Daily!Q278,Daily!Q340,Daily!Q557,Daily!Q774)</f>
        <v>0</v>
      </c>
      <c r="R28" s="3">
        <f>SUM(Daily!R278,Daily!R340,Daily!R557,Daily!R774)</f>
        <v>0</v>
      </c>
      <c r="S28" s="32">
        <f>SUM(Daily!S278,Daily!S340,Daily!S557,Daily!S774)</f>
        <v>0</v>
      </c>
      <c r="T28" s="3">
        <f>SUM(Daily!T278,Daily!T340,Daily!T557,Daily!T774)</f>
        <v>0</v>
      </c>
      <c r="U28" s="32">
        <f>SUM(Daily!U278,Daily!U340,Daily!U557,Daily!U774)</f>
        <v>0</v>
      </c>
      <c r="V28" s="3">
        <f>SUM(Daily!V278,Daily!V340,Daily!V557,Daily!V774)</f>
        <v>0</v>
      </c>
      <c r="W28" s="32">
        <f>SUM(Daily!W278,Daily!W340,Daily!W557,Daily!W774)</f>
        <v>0</v>
      </c>
      <c r="X28" s="3">
        <f>SUM(Daily!X278,Daily!X340,Daily!X557,Daily!X774)</f>
        <v>0</v>
      </c>
      <c r="Y28" s="32">
        <f>SUM(Daily!Y278,Daily!Y340,Daily!Y557,Daily!Y774)</f>
        <v>0</v>
      </c>
      <c r="Z28" s="3">
        <f>SUM(Daily!Z278,Daily!Z340,Daily!Z557,Daily!Z774)</f>
        <v>0</v>
      </c>
      <c r="AA28" s="32">
        <f>SUM(Daily!AA278,Daily!AA340,Daily!AA557,Daily!AA774)</f>
        <v>0</v>
      </c>
      <c r="AB28" s="113">
        <f t="shared" si="0"/>
        <v>0</v>
      </c>
      <c r="AC28" s="19">
        <f t="shared" si="0"/>
        <v>0</v>
      </c>
    </row>
    <row r="29" spans="1:29" x14ac:dyDescent="0.2">
      <c r="A29" s="95" t="s">
        <v>38</v>
      </c>
      <c r="B29" s="3">
        <f>SUM(Daily!B279,Daily!B341,Daily!B558,Daily!B775)</f>
        <v>0</v>
      </c>
      <c r="C29" s="32">
        <f>SUM(Daily!C279,Daily!C341,Daily!C558,Daily!C775)</f>
        <v>0</v>
      </c>
      <c r="D29" s="3">
        <f>SUM(Daily!D279,Daily!D341,Daily!D558,Daily!D775)</f>
        <v>0</v>
      </c>
      <c r="E29" s="32">
        <f>SUM(Daily!E279,Daily!E341,Daily!E558,Daily!E775)</f>
        <v>0</v>
      </c>
      <c r="F29" s="3">
        <f>SUM(Daily!F279,Daily!F341,Daily!F558,Daily!F775)</f>
        <v>0</v>
      </c>
      <c r="G29" s="32">
        <f>SUM(Daily!G279,Daily!G341,Daily!G558,Daily!G775)</f>
        <v>0</v>
      </c>
      <c r="H29" s="3">
        <f>SUM(Daily!H279,Daily!H341,Daily!H558,Daily!H775)</f>
        <v>0</v>
      </c>
      <c r="I29" s="32">
        <f>SUM(Daily!I279,Daily!I341,Daily!I558,Daily!I775)</f>
        <v>0</v>
      </c>
      <c r="J29" s="3">
        <f>SUM(Daily!J279,Daily!J341,Daily!J558,Daily!J775)</f>
        <v>0</v>
      </c>
      <c r="K29" s="32">
        <f>SUM(Daily!K279,Daily!K341,Daily!K558,Daily!K775)</f>
        <v>0</v>
      </c>
      <c r="L29" s="3">
        <f>SUM(Daily!L279,Daily!L341,Daily!L558,Daily!L775)</f>
        <v>0</v>
      </c>
      <c r="M29" s="32">
        <f>SUM(Daily!M279,Daily!M341,Daily!M558,Daily!M775)</f>
        <v>0</v>
      </c>
      <c r="N29" s="3">
        <f>SUM(Daily!N279,Daily!N341,Daily!N558,Daily!N775)</f>
        <v>0</v>
      </c>
      <c r="O29" s="32">
        <f>SUM(Daily!O279,Daily!O341,Daily!O558,Daily!O775)</f>
        <v>0</v>
      </c>
      <c r="P29" s="3">
        <f>SUM(Daily!P279,Daily!P341,Daily!P558,Daily!P775)</f>
        <v>0</v>
      </c>
      <c r="Q29" s="32">
        <f>SUM(Daily!Q279,Daily!Q341,Daily!Q558,Daily!Q775)</f>
        <v>0</v>
      </c>
      <c r="R29" s="3">
        <f>SUM(Daily!R279,Daily!R341,Daily!R558,Daily!R775)</f>
        <v>0</v>
      </c>
      <c r="S29" s="32">
        <f>SUM(Daily!S279,Daily!S341,Daily!S558,Daily!S775)</f>
        <v>0</v>
      </c>
      <c r="T29" s="3">
        <f>SUM(Daily!T279,Daily!T341,Daily!T558,Daily!T775)</f>
        <v>0</v>
      </c>
      <c r="U29" s="32">
        <f>SUM(Daily!U279,Daily!U341,Daily!U558,Daily!U775)</f>
        <v>0</v>
      </c>
      <c r="V29" s="3">
        <f>SUM(Daily!V279,Daily!V341,Daily!V558,Daily!V775)</f>
        <v>0</v>
      </c>
      <c r="W29" s="32">
        <f>SUM(Daily!W279,Daily!W341,Daily!W558,Daily!W775)</f>
        <v>0</v>
      </c>
      <c r="X29" s="3">
        <f>SUM(Daily!X279,Daily!X341,Daily!X558,Daily!X775)</f>
        <v>0</v>
      </c>
      <c r="Y29" s="32">
        <f>SUM(Daily!Y279,Daily!Y341,Daily!Y558,Daily!Y775)</f>
        <v>0</v>
      </c>
      <c r="Z29" s="3">
        <f>SUM(Daily!Z279,Daily!Z341,Daily!Z558,Daily!Z775)</f>
        <v>0</v>
      </c>
      <c r="AA29" s="32">
        <f>SUM(Daily!AA279,Daily!AA341,Daily!AA558,Daily!AA775)</f>
        <v>0</v>
      </c>
      <c r="AB29" s="113">
        <f t="shared" si="0"/>
        <v>0</v>
      </c>
      <c r="AC29" s="19">
        <f t="shared" si="0"/>
        <v>0</v>
      </c>
    </row>
    <row r="30" spans="1:29" ht="13.5" thickBot="1" x14ac:dyDescent="0.25">
      <c r="A30" s="90" t="s">
        <v>39</v>
      </c>
      <c r="B30" s="16">
        <f>SUM(Daily!B280,Daily!B342,Daily!B559,Daily!B776)</f>
        <v>0</v>
      </c>
      <c r="C30" s="43">
        <f>SUM(Daily!C280,Daily!C342,Daily!C559,Daily!C776)</f>
        <v>0</v>
      </c>
      <c r="D30" s="16">
        <f>SUM(Daily!D280,Daily!D342,Daily!D559,Daily!D776)</f>
        <v>0</v>
      </c>
      <c r="E30" s="43">
        <f>SUM(Daily!E280,Daily!E342,Daily!E559,Daily!E776)</f>
        <v>0</v>
      </c>
      <c r="F30" s="16">
        <f>SUM(Daily!F280,Daily!F342,Daily!F559,Daily!F776)</f>
        <v>0</v>
      </c>
      <c r="G30" s="43">
        <f>SUM(Daily!G280,Daily!G342,Daily!G559,Daily!G776)</f>
        <v>0</v>
      </c>
      <c r="H30" s="16">
        <f>SUM(Daily!H280,Daily!H342,Daily!H559,Daily!H776)</f>
        <v>0</v>
      </c>
      <c r="I30" s="43">
        <f>SUM(Daily!I280,Daily!I342,Daily!I559,Daily!I776)</f>
        <v>0</v>
      </c>
      <c r="J30" s="16">
        <f>SUM(Daily!J280,Daily!J342,Daily!J559,Daily!J776)</f>
        <v>0</v>
      </c>
      <c r="K30" s="43">
        <f>SUM(Daily!K280,Daily!K342,Daily!K559,Daily!K776)</f>
        <v>0</v>
      </c>
      <c r="L30" s="16">
        <f>SUM(Daily!L280,Daily!L342,Daily!L559,Daily!L776)</f>
        <v>0</v>
      </c>
      <c r="M30" s="43">
        <f>SUM(Daily!M280,Daily!M342,Daily!M559,Daily!M776)</f>
        <v>0</v>
      </c>
      <c r="N30" s="16">
        <f>SUM(Daily!N280,Daily!N342,Daily!N559,Daily!N776)</f>
        <v>0</v>
      </c>
      <c r="O30" s="43">
        <f>SUM(Daily!O280,Daily!O342,Daily!O559,Daily!O776)</f>
        <v>0</v>
      </c>
      <c r="P30" s="16">
        <f>SUM(Daily!P280,Daily!P342,Daily!P559,Daily!P776)</f>
        <v>0</v>
      </c>
      <c r="Q30" s="43">
        <f>SUM(Daily!Q280,Daily!Q342,Daily!Q559,Daily!Q776)</f>
        <v>0</v>
      </c>
      <c r="R30" s="16">
        <f>SUM(Daily!R280,Daily!R342,Daily!R559,Daily!R776)</f>
        <v>0</v>
      </c>
      <c r="S30" s="43">
        <f>SUM(Daily!S280,Daily!S342,Daily!S559,Daily!S776)</f>
        <v>0</v>
      </c>
      <c r="T30" s="16">
        <f>SUM(Daily!T280,Daily!T342,Daily!T559,Daily!T776)</f>
        <v>0</v>
      </c>
      <c r="U30" s="43">
        <f>SUM(Daily!U280,Daily!U342,Daily!U559,Daily!U776)</f>
        <v>0</v>
      </c>
      <c r="V30" s="16">
        <f>SUM(Daily!V280,Daily!V342,Daily!V559,Daily!V776)</f>
        <v>0</v>
      </c>
      <c r="W30" s="43">
        <f>SUM(Daily!W280,Daily!W342,Daily!W559,Daily!W776)</f>
        <v>0</v>
      </c>
      <c r="X30" s="16">
        <f>SUM(Daily!X280,Daily!X342,Daily!X559,Daily!X776)</f>
        <v>0</v>
      </c>
      <c r="Y30" s="43">
        <f>SUM(Daily!Y280,Daily!Y342,Daily!Y559,Daily!Y776)</f>
        <v>0</v>
      </c>
      <c r="Z30" s="16">
        <f>SUM(Daily!Z280,Daily!Z342,Daily!Z559,Daily!Z776)</f>
        <v>0</v>
      </c>
      <c r="AA30" s="43">
        <f>SUM(Daily!AA280,Daily!AA342,Daily!AA559,Daily!AA776)</f>
        <v>0</v>
      </c>
      <c r="AB30" s="114">
        <f t="shared" si="0"/>
        <v>0</v>
      </c>
      <c r="AC30" s="115">
        <f t="shared" si="0"/>
        <v>0</v>
      </c>
    </row>
    <row r="31" spans="1:29" ht="14.25" thickTop="1" thickBot="1" x14ac:dyDescent="0.25">
      <c r="A31" s="44" t="s">
        <v>13</v>
      </c>
      <c r="B31" s="53">
        <f>SUM(B7:B30)</f>
        <v>16323</v>
      </c>
      <c r="C31" s="49">
        <f t="shared" ref="C31:AC31" si="1">SUM(C7:C30)</f>
        <v>17010</v>
      </c>
      <c r="D31" s="48">
        <f t="shared" si="1"/>
        <v>5884</v>
      </c>
      <c r="E31" s="54">
        <f t="shared" si="1"/>
        <v>7196</v>
      </c>
      <c r="F31" s="53">
        <f t="shared" si="1"/>
        <v>22259</v>
      </c>
      <c r="G31" s="49">
        <f t="shared" si="1"/>
        <v>18896</v>
      </c>
      <c r="H31" s="48">
        <f t="shared" si="1"/>
        <v>28165</v>
      </c>
      <c r="I31" s="54">
        <f t="shared" si="1"/>
        <v>28020</v>
      </c>
      <c r="J31" s="53">
        <f t="shared" si="1"/>
        <v>3222</v>
      </c>
      <c r="K31" s="49">
        <f t="shared" si="1"/>
        <v>3307</v>
      </c>
      <c r="L31" s="48">
        <f t="shared" si="1"/>
        <v>10922</v>
      </c>
      <c r="M31" s="54">
        <f t="shared" si="1"/>
        <v>10883</v>
      </c>
      <c r="N31" s="53">
        <f t="shared" si="1"/>
        <v>26322</v>
      </c>
      <c r="O31" s="49">
        <f t="shared" si="1"/>
        <v>25947</v>
      </c>
      <c r="P31" s="48">
        <f t="shared" si="1"/>
        <v>13432</v>
      </c>
      <c r="Q31" s="54">
        <f t="shared" si="1"/>
        <v>13372</v>
      </c>
      <c r="R31" s="53">
        <f t="shared" si="1"/>
        <v>17893</v>
      </c>
      <c r="S31" s="49">
        <f t="shared" si="1"/>
        <v>18720</v>
      </c>
      <c r="T31" s="48">
        <f t="shared" si="1"/>
        <v>2174</v>
      </c>
      <c r="U31" s="54">
        <f t="shared" si="1"/>
        <v>2289</v>
      </c>
      <c r="V31" s="53">
        <f t="shared" si="1"/>
        <v>13196</v>
      </c>
      <c r="W31" s="49">
        <f t="shared" si="1"/>
        <v>15690</v>
      </c>
      <c r="X31" s="48">
        <f t="shared" si="1"/>
        <v>10584</v>
      </c>
      <c r="Y31" s="54">
        <f t="shared" si="1"/>
        <v>6766</v>
      </c>
      <c r="Z31" s="53">
        <f t="shared" si="1"/>
        <v>25059</v>
      </c>
      <c r="AA31" s="49">
        <f t="shared" si="1"/>
        <v>26970</v>
      </c>
      <c r="AB31" s="48">
        <f t="shared" si="1"/>
        <v>195435</v>
      </c>
      <c r="AC31" s="49">
        <f t="shared" si="1"/>
        <v>195066</v>
      </c>
    </row>
    <row r="32" spans="1:29" ht="15.75" thickTop="1" x14ac:dyDescent="0.2">
      <c r="AB32" s="183" t="str">
        <f>IF(AB31='Daily Total'!D48,"Correct","Wrong")</f>
        <v>Correct</v>
      </c>
      <c r="AC32" s="183" t="str">
        <f>IF(AC31='Daily Total'!E48,"Correct","Wrong")</f>
        <v>Correct</v>
      </c>
    </row>
    <row r="35" spans="1:29" x14ac:dyDescent="0.2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2">
      <c r="A40" s="94" t="s">
        <v>17</v>
      </c>
      <c r="B40" s="3">
        <f t="shared" ref="B40:AA49" si="3">+B8/$B$65</f>
        <v>39.25</v>
      </c>
      <c r="C40" s="32">
        <f t="shared" si="3"/>
        <v>0</v>
      </c>
      <c r="D40" s="3">
        <f t="shared" si="3"/>
        <v>31.5</v>
      </c>
      <c r="E40" s="32">
        <f t="shared" si="3"/>
        <v>0.25</v>
      </c>
      <c r="F40" s="3">
        <f t="shared" si="3"/>
        <v>137.5</v>
      </c>
      <c r="G40" s="32">
        <f t="shared" si="3"/>
        <v>0.25</v>
      </c>
      <c r="H40" s="3">
        <f t="shared" si="3"/>
        <v>86.25</v>
      </c>
      <c r="I40" s="32">
        <f t="shared" si="3"/>
        <v>13</v>
      </c>
      <c r="J40" s="3">
        <f t="shared" si="3"/>
        <v>2.25</v>
      </c>
      <c r="K40" s="32">
        <f t="shared" si="3"/>
        <v>4.5</v>
      </c>
      <c r="L40" s="3">
        <f t="shared" si="3"/>
        <v>4.5</v>
      </c>
      <c r="M40" s="32">
        <f t="shared" si="3"/>
        <v>13.25</v>
      </c>
      <c r="N40" s="3">
        <f t="shared" si="3"/>
        <v>34</v>
      </c>
      <c r="O40" s="32">
        <f t="shared" si="3"/>
        <v>32.25</v>
      </c>
      <c r="P40" s="3">
        <f t="shared" si="3"/>
        <v>11.5</v>
      </c>
      <c r="Q40" s="32">
        <f t="shared" si="3"/>
        <v>20.75</v>
      </c>
      <c r="R40" s="3">
        <f t="shared" si="3"/>
        <v>5.25</v>
      </c>
      <c r="S40" s="32">
        <f t="shared" si="3"/>
        <v>9.75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0.75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352.75</v>
      </c>
      <c r="AC40" s="19">
        <f t="shared" ref="AC40:AC62" si="5">C40+E40+G40+I40+K40+M40+O40+Q40+S40+U40+W40+Y40+AA40</f>
        <v>94</v>
      </c>
    </row>
    <row r="41" spans="1:29" x14ac:dyDescent="0.2">
      <c r="A41" s="95" t="s">
        <v>18</v>
      </c>
      <c r="B41" s="3">
        <f t="shared" si="3"/>
        <v>175.75</v>
      </c>
      <c r="C41" s="32">
        <f t="shared" si="3"/>
        <v>45.25</v>
      </c>
      <c r="D41" s="3">
        <f t="shared" si="3"/>
        <v>86.75</v>
      </c>
      <c r="E41" s="32">
        <f t="shared" si="3"/>
        <v>22.5</v>
      </c>
      <c r="F41" s="3">
        <f t="shared" si="3"/>
        <v>404</v>
      </c>
      <c r="G41" s="32">
        <f t="shared" si="3"/>
        <v>102.5</v>
      </c>
      <c r="H41" s="3">
        <f t="shared" si="3"/>
        <v>331</v>
      </c>
      <c r="I41" s="32">
        <f t="shared" si="3"/>
        <v>156.25</v>
      </c>
      <c r="J41" s="3">
        <f t="shared" si="3"/>
        <v>18.5</v>
      </c>
      <c r="K41" s="32">
        <f t="shared" si="3"/>
        <v>30</v>
      </c>
      <c r="L41" s="3">
        <f t="shared" si="3"/>
        <v>73.75</v>
      </c>
      <c r="M41" s="32">
        <f t="shared" si="3"/>
        <v>133.25</v>
      </c>
      <c r="N41" s="3">
        <f t="shared" si="3"/>
        <v>308.25</v>
      </c>
      <c r="O41" s="32">
        <f t="shared" si="3"/>
        <v>276.25</v>
      </c>
      <c r="P41" s="3">
        <f t="shared" si="3"/>
        <v>156</v>
      </c>
      <c r="Q41" s="32">
        <f t="shared" si="3"/>
        <v>169.5</v>
      </c>
      <c r="R41" s="3">
        <f t="shared" si="3"/>
        <v>157.5</v>
      </c>
      <c r="S41" s="32">
        <f t="shared" si="3"/>
        <v>147.25</v>
      </c>
      <c r="T41" s="3">
        <f t="shared" si="3"/>
        <v>13.5</v>
      </c>
      <c r="U41" s="32">
        <f t="shared" si="3"/>
        <v>51.25</v>
      </c>
      <c r="V41" s="3">
        <f t="shared" si="3"/>
        <v>100</v>
      </c>
      <c r="W41" s="32">
        <f t="shared" si="3"/>
        <v>138.25</v>
      </c>
      <c r="X41" s="3">
        <f t="shared" si="3"/>
        <v>167.75</v>
      </c>
      <c r="Y41" s="32">
        <f t="shared" si="3"/>
        <v>87.5</v>
      </c>
      <c r="Z41" s="3">
        <f t="shared" si="3"/>
        <v>235</v>
      </c>
      <c r="AA41" s="32">
        <f t="shared" si="3"/>
        <v>190</v>
      </c>
      <c r="AB41" s="113">
        <f t="shared" si="4"/>
        <v>2227.75</v>
      </c>
      <c r="AC41" s="19">
        <f t="shared" si="5"/>
        <v>1549.75</v>
      </c>
    </row>
    <row r="42" spans="1:29" x14ac:dyDescent="0.2">
      <c r="A42" s="94" t="s">
        <v>19</v>
      </c>
      <c r="B42" s="3">
        <f t="shared" si="3"/>
        <v>235.75</v>
      </c>
      <c r="C42" s="32">
        <f t="shared" si="3"/>
        <v>224.75</v>
      </c>
      <c r="D42" s="3">
        <f t="shared" si="3"/>
        <v>119</v>
      </c>
      <c r="E42" s="32">
        <f t="shared" si="3"/>
        <v>95.5</v>
      </c>
      <c r="F42" s="3">
        <f t="shared" si="3"/>
        <v>473.5</v>
      </c>
      <c r="G42" s="32">
        <f t="shared" si="3"/>
        <v>319.25</v>
      </c>
      <c r="H42" s="3">
        <f t="shared" si="3"/>
        <v>425.25</v>
      </c>
      <c r="I42" s="32">
        <f t="shared" si="3"/>
        <v>367.75</v>
      </c>
      <c r="J42" s="3">
        <f t="shared" si="3"/>
        <v>33.5</v>
      </c>
      <c r="K42" s="32">
        <f t="shared" si="3"/>
        <v>68.5</v>
      </c>
      <c r="L42" s="3">
        <f t="shared" si="3"/>
        <v>152.25</v>
      </c>
      <c r="M42" s="32">
        <f t="shared" si="3"/>
        <v>202</v>
      </c>
      <c r="N42" s="3">
        <f t="shared" si="3"/>
        <v>497.5</v>
      </c>
      <c r="O42" s="32">
        <f t="shared" si="3"/>
        <v>430.5</v>
      </c>
      <c r="P42" s="3">
        <f t="shared" si="3"/>
        <v>251.75</v>
      </c>
      <c r="Q42" s="32">
        <f t="shared" si="3"/>
        <v>232.5</v>
      </c>
      <c r="R42" s="3">
        <f t="shared" si="3"/>
        <v>294.75</v>
      </c>
      <c r="S42" s="32">
        <f t="shared" si="3"/>
        <v>289.5</v>
      </c>
      <c r="T42" s="3">
        <f t="shared" si="3"/>
        <v>74</v>
      </c>
      <c r="U42" s="32">
        <f t="shared" si="3"/>
        <v>69.75</v>
      </c>
      <c r="V42" s="3">
        <f t="shared" si="3"/>
        <v>168.5</v>
      </c>
      <c r="W42" s="32">
        <f t="shared" si="3"/>
        <v>269.25</v>
      </c>
      <c r="X42" s="3">
        <f t="shared" si="3"/>
        <v>238.5</v>
      </c>
      <c r="Y42" s="32">
        <f t="shared" si="3"/>
        <v>145.75</v>
      </c>
      <c r="Z42" s="3">
        <f t="shared" si="3"/>
        <v>359.75</v>
      </c>
      <c r="AA42" s="32">
        <f t="shared" si="3"/>
        <v>440.25</v>
      </c>
      <c r="AB42" s="113">
        <f t="shared" si="4"/>
        <v>3324</v>
      </c>
      <c r="AC42" s="19">
        <f t="shared" si="5"/>
        <v>3155.25</v>
      </c>
    </row>
    <row r="43" spans="1:29" x14ac:dyDescent="0.2">
      <c r="A43" s="95" t="s">
        <v>20</v>
      </c>
      <c r="B43" s="3">
        <f t="shared" si="3"/>
        <v>295.5</v>
      </c>
      <c r="C43" s="32">
        <f t="shared" si="3"/>
        <v>278.5</v>
      </c>
      <c r="D43" s="3">
        <f t="shared" si="3"/>
        <v>116.75</v>
      </c>
      <c r="E43" s="32">
        <f t="shared" si="3"/>
        <v>108.75</v>
      </c>
      <c r="F43" s="3">
        <f t="shared" si="3"/>
        <v>475.5</v>
      </c>
      <c r="G43" s="32">
        <f t="shared" si="3"/>
        <v>325.75</v>
      </c>
      <c r="H43" s="3">
        <f t="shared" si="3"/>
        <v>480.25</v>
      </c>
      <c r="I43" s="32">
        <f t="shared" si="3"/>
        <v>487</v>
      </c>
      <c r="J43" s="3">
        <f t="shared" si="3"/>
        <v>45.25</v>
      </c>
      <c r="K43" s="32">
        <f t="shared" si="3"/>
        <v>81.75</v>
      </c>
      <c r="L43" s="3">
        <f t="shared" si="3"/>
        <v>154.75</v>
      </c>
      <c r="M43" s="32">
        <f t="shared" si="3"/>
        <v>301</v>
      </c>
      <c r="N43" s="3">
        <f t="shared" si="3"/>
        <v>484.25</v>
      </c>
      <c r="O43" s="32">
        <f t="shared" si="3"/>
        <v>538.75</v>
      </c>
      <c r="P43" s="3">
        <f t="shared" si="3"/>
        <v>276.75</v>
      </c>
      <c r="Q43" s="32">
        <f t="shared" si="3"/>
        <v>229</v>
      </c>
      <c r="R43" s="3">
        <f t="shared" si="3"/>
        <v>379.25</v>
      </c>
      <c r="S43" s="32">
        <f t="shared" si="3"/>
        <v>284.75</v>
      </c>
      <c r="T43" s="3">
        <f t="shared" si="3"/>
        <v>58.5</v>
      </c>
      <c r="U43" s="32">
        <f t="shared" si="3"/>
        <v>62</v>
      </c>
      <c r="V43" s="3">
        <f t="shared" si="3"/>
        <v>198.75</v>
      </c>
      <c r="W43" s="32">
        <f t="shared" si="3"/>
        <v>316.75</v>
      </c>
      <c r="X43" s="3">
        <f t="shared" si="3"/>
        <v>242.25</v>
      </c>
      <c r="Y43" s="32">
        <f t="shared" si="3"/>
        <v>152.75</v>
      </c>
      <c r="Z43" s="3">
        <f t="shared" si="3"/>
        <v>408.25</v>
      </c>
      <c r="AA43" s="32">
        <f t="shared" si="3"/>
        <v>462.75</v>
      </c>
      <c r="AB43" s="113">
        <f t="shared" si="4"/>
        <v>3616</v>
      </c>
      <c r="AC43" s="19">
        <f t="shared" si="5"/>
        <v>3629.5</v>
      </c>
    </row>
    <row r="44" spans="1:29" x14ac:dyDescent="0.2">
      <c r="A44" s="94" t="s">
        <v>21</v>
      </c>
      <c r="B44" s="3">
        <f t="shared" si="3"/>
        <v>287.5</v>
      </c>
      <c r="C44" s="32">
        <f t="shared" si="3"/>
        <v>293.25</v>
      </c>
      <c r="D44" s="3">
        <f t="shared" si="3"/>
        <v>109.75</v>
      </c>
      <c r="E44" s="32">
        <f t="shared" si="3"/>
        <v>119.25</v>
      </c>
      <c r="F44" s="3">
        <f t="shared" si="3"/>
        <v>483.25</v>
      </c>
      <c r="G44" s="32">
        <f t="shared" si="3"/>
        <v>269.25</v>
      </c>
      <c r="H44" s="3">
        <f t="shared" si="3"/>
        <v>526.75</v>
      </c>
      <c r="I44" s="32">
        <f t="shared" si="3"/>
        <v>470</v>
      </c>
      <c r="J44" s="3">
        <f t="shared" si="3"/>
        <v>56.25</v>
      </c>
      <c r="K44" s="32">
        <f t="shared" si="3"/>
        <v>91.5</v>
      </c>
      <c r="L44" s="3">
        <f t="shared" si="3"/>
        <v>127.5</v>
      </c>
      <c r="M44" s="32">
        <f t="shared" si="3"/>
        <v>301.5</v>
      </c>
      <c r="N44" s="3">
        <f t="shared" si="3"/>
        <v>477.75</v>
      </c>
      <c r="O44" s="32">
        <f t="shared" si="3"/>
        <v>504.5</v>
      </c>
      <c r="P44" s="3">
        <f t="shared" si="3"/>
        <v>262.5</v>
      </c>
      <c r="Q44" s="32">
        <f t="shared" si="3"/>
        <v>209.5</v>
      </c>
      <c r="R44" s="3">
        <f t="shared" si="3"/>
        <v>403</v>
      </c>
      <c r="S44" s="32">
        <f t="shared" si="3"/>
        <v>299.25</v>
      </c>
      <c r="T44" s="3">
        <f t="shared" si="3"/>
        <v>36.75</v>
      </c>
      <c r="U44" s="32">
        <f t="shared" si="3"/>
        <v>37.5</v>
      </c>
      <c r="V44" s="3">
        <f t="shared" si="3"/>
        <v>188.75</v>
      </c>
      <c r="W44" s="32">
        <f t="shared" si="3"/>
        <v>317.5</v>
      </c>
      <c r="X44" s="3">
        <f t="shared" si="3"/>
        <v>197</v>
      </c>
      <c r="Y44" s="32">
        <f t="shared" si="3"/>
        <v>136</v>
      </c>
      <c r="Z44" s="3">
        <f t="shared" si="3"/>
        <v>423.5</v>
      </c>
      <c r="AA44" s="32">
        <f t="shared" si="3"/>
        <v>473</v>
      </c>
      <c r="AB44" s="113">
        <f t="shared" si="4"/>
        <v>3580.25</v>
      </c>
      <c r="AC44" s="19">
        <f t="shared" si="5"/>
        <v>3522</v>
      </c>
    </row>
    <row r="45" spans="1:29" x14ac:dyDescent="0.2">
      <c r="A45" s="95" t="s">
        <v>22</v>
      </c>
      <c r="B45" s="3">
        <f t="shared" si="3"/>
        <v>310.5</v>
      </c>
      <c r="C45" s="32">
        <f t="shared" si="3"/>
        <v>352.75</v>
      </c>
      <c r="D45" s="3">
        <f t="shared" si="3"/>
        <v>119</v>
      </c>
      <c r="E45" s="32">
        <f t="shared" si="3"/>
        <v>100.5</v>
      </c>
      <c r="F45" s="3">
        <f t="shared" si="3"/>
        <v>467.25</v>
      </c>
      <c r="G45" s="32">
        <f t="shared" si="3"/>
        <v>221.5</v>
      </c>
      <c r="H45" s="3">
        <f t="shared" si="3"/>
        <v>536.5</v>
      </c>
      <c r="I45" s="32">
        <f t="shared" si="3"/>
        <v>491.25</v>
      </c>
      <c r="J45" s="3">
        <f t="shared" si="3"/>
        <v>55.25</v>
      </c>
      <c r="K45" s="32">
        <f t="shared" si="3"/>
        <v>114.75</v>
      </c>
      <c r="L45" s="3">
        <f t="shared" si="3"/>
        <v>116.75</v>
      </c>
      <c r="M45" s="32">
        <f t="shared" si="3"/>
        <v>344.5</v>
      </c>
      <c r="N45" s="3">
        <f t="shared" si="3"/>
        <v>438.25</v>
      </c>
      <c r="O45" s="32">
        <f t="shared" si="3"/>
        <v>585.25</v>
      </c>
      <c r="P45" s="3">
        <f t="shared" si="3"/>
        <v>240</v>
      </c>
      <c r="Q45" s="32">
        <f t="shared" si="3"/>
        <v>205.5</v>
      </c>
      <c r="R45" s="3">
        <f t="shared" si="3"/>
        <v>389.75</v>
      </c>
      <c r="S45" s="32">
        <f t="shared" si="3"/>
        <v>284.25</v>
      </c>
      <c r="T45" s="3">
        <f t="shared" si="3"/>
        <v>28.25</v>
      </c>
      <c r="U45" s="32">
        <f t="shared" si="3"/>
        <v>32.5</v>
      </c>
      <c r="V45" s="3">
        <f t="shared" si="3"/>
        <v>173.75</v>
      </c>
      <c r="W45" s="32">
        <f t="shared" si="3"/>
        <v>357.75</v>
      </c>
      <c r="X45" s="3">
        <f t="shared" si="3"/>
        <v>178.75</v>
      </c>
      <c r="Y45" s="32">
        <f t="shared" si="3"/>
        <v>110</v>
      </c>
      <c r="Z45" s="3">
        <f t="shared" si="3"/>
        <v>431</v>
      </c>
      <c r="AA45" s="32">
        <f t="shared" si="3"/>
        <v>435.5</v>
      </c>
      <c r="AB45" s="113">
        <f t="shared" si="4"/>
        <v>3485</v>
      </c>
      <c r="AC45" s="19">
        <f t="shared" si="5"/>
        <v>3636</v>
      </c>
    </row>
    <row r="46" spans="1:29" x14ac:dyDescent="0.2">
      <c r="A46" s="94" t="s">
        <v>23</v>
      </c>
      <c r="B46" s="3">
        <f t="shared" si="3"/>
        <v>208</v>
      </c>
      <c r="C46" s="32">
        <f t="shared" si="3"/>
        <v>255</v>
      </c>
      <c r="D46" s="3">
        <f t="shared" si="3"/>
        <v>75.5</v>
      </c>
      <c r="E46" s="32">
        <f t="shared" si="3"/>
        <v>90.5</v>
      </c>
      <c r="F46" s="3">
        <f t="shared" si="3"/>
        <v>314.75</v>
      </c>
      <c r="G46" s="32">
        <f t="shared" si="3"/>
        <v>182.75</v>
      </c>
      <c r="H46" s="3">
        <f t="shared" si="3"/>
        <v>379</v>
      </c>
      <c r="I46" s="32">
        <f t="shared" si="3"/>
        <v>377</v>
      </c>
      <c r="J46" s="3">
        <f t="shared" si="3"/>
        <v>34</v>
      </c>
      <c r="K46" s="32">
        <f t="shared" si="3"/>
        <v>63.25</v>
      </c>
      <c r="L46" s="3">
        <f t="shared" si="3"/>
        <v>87.5</v>
      </c>
      <c r="M46" s="32">
        <f t="shared" si="3"/>
        <v>161.75</v>
      </c>
      <c r="N46" s="3">
        <f t="shared" si="3"/>
        <v>332</v>
      </c>
      <c r="O46" s="32">
        <f t="shared" si="3"/>
        <v>394</v>
      </c>
      <c r="P46" s="3">
        <f t="shared" si="3"/>
        <v>195</v>
      </c>
      <c r="Q46" s="32">
        <f t="shared" si="3"/>
        <v>153.5</v>
      </c>
      <c r="R46" s="3">
        <f t="shared" si="3"/>
        <v>273.5</v>
      </c>
      <c r="S46" s="32">
        <f t="shared" si="3"/>
        <v>263</v>
      </c>
      <c r="T46" s="3">
        <f t="shared" si="3"/>
        <v>33.75</v>
      </c>
      <c r="U46" s="32">
        <f t="shared" si="3"/>
        <v>26</v>
      </c>
      <c r="V46" s="3">
        <f t="shared" si="3"/>
        <v>157.25</v>
      </c>
      <c r="W46" s="32">
        <f t="shared" si="3"/>
        <v>251.5</v>
      </c>
      <c r="X46" s="3">
        <f t="shared" si="3"/>
        <v>134.75</v>
      </c>
      <c r="Y46" s="32">
        <f t="shared" si="3"/>
        <v>67.75</v>
      </c>
      <c r="Z46" s="3">
        <f t="shared" si="3"/>
        <v>403.5</v>
      </c>
      <c r="AA46" s="32">
        <f t="shared" si="3"/>
        <v>475.25</v>
      </c>
      <c r="AB46" s="113">
        <f t="shared" si="4"/>
        <v>2628.5</v>
      </c>
      <c r="AC46" s="19">
        <f t="shared" si="5"/>
        <v>2761.25</v>
      </c>
    </row>
    <row r="47" spans="1:29" x14ac:dyDescent="0.2">
      <c r="A47" s="95" t="s">
        <v>24</v>
      </c>
      <c r="B47" s="3">
        <f t="shared" si="3"/>
        <v>205.25</v>
      </c>
      <c r="C47" s="32">
        <f t="shared" si="3"/>
        <v>238</v>
      </c>
      <c r="D47" s="3">
        <f t="shared" si="3"/>
        <v>66.75</v>
      </c>
      <c r="E47" s="32">
        <f t="shared" si="3"/>
        <v>112.75</v>
      </c>
      <c r="F47" s="3">
        <f t="shared" si="3"/>
        <v>265.5</v>
      </c>
      <c r="G47" s="32">
        <f t="shared" si="3"/>
        <v>185.5</v>
      </c>
      <c r="H47" s="3">
        <f t="shared" si="3"/>
        <v>372</v>
      </c>
      <c r="I47" s="32">
        <f t="shared" si="3"/>
        <v>365.5</v>
      </c>
      <c r="J47" s="3">
        <f t="shared" si="3"/>
        <v>27.5</v>
      </c>
      <c r="K47" s="32">
        <f t="shared" si="3"/>
        <v>46.75</v>
      </c>
      <c r="L47" s="3">
        <f t="shared" si="3"/>
        <v>84.5</v>
      </c>
      <c r="M47" s="32">
        <f t="shared" si="3"/>
        <v>129.75</v>
      </c>
      <c r="N47" s="3">
        <f t="shared" si="3"/>
        <v>299.5</v>
      </c>
      <c r="O47" s="32">
        <f t="shared" si="3"/>
        <v>322</v>
      </c>
      <c r="P47" s="3">
        <f t="shared" si="3"/>
        <v>188.25</v>
      </c>
      <c r="Q47" s="32">
        <f t="shared" si="3"/>
        <v>142</v>
      </c>
      <c r="R47" s="3">
        <f t="shared" si="3"/>
        <v>268.75</v>
      </c>
      <c r="S47" s="32">
        <f t="shared" si="3"/>
        <v>218</v>
      </c>
      <c r="T47" s="3">
        <f t="shared" si="3"/>
        <v>26</v>
      </c>
      <c r="U47" s="32">
        <f t="shared" si="3"/>
        <v>18</v>
      </c>
      <c r="V47" s="3">
        <f t="shared" si="3"/>
        <v>158</v>
      </c>
      <c r="W47" s="32">
        <f t="shared" si="3"/>
        <v>208.5</v>
      </c>
      <c r="X47" s="3">
        <f t="shared" si="3"/>
        <v>116.25</v>
      </c>
      <c r="Y47" s="32">
        <f t="shared" si="3"/>
        <v>65.75</v>
      </c>
      <c r="Z47" s="3">
        <f t="shared" si="3"/>
        <v>383</v>
      </c>
      <c r="AA47" s="32">
        <f t="shared" si="3"/>
        <v>413.75</v>
      </c>
      <c r="AB47" s="113">
        <f t="shared" si="4"/>
        <v>2461.25</v>
      </c>
      <c r="AC47" s="19">
        <f t="shared" si="5"/>
        <v>2466.25</v>
      </c>
    </row>
    <row r="48" spans="1:29" x14ac:dyDescent="0.2">
      <c r="A48" s="94" t="s">
        <v>25</v>
      </c>
      <c r="B48" s="3">
        <f t="shared" si="3"/>
        <v>197.75</v>
      </c>
      <c r="C48" s="32">
        <f t="shared" si="3"/>
        <v>241.25</v>
      </c>
      <c r="D48" s="3">
        <f t="shared" si="3"/>
        <v>77</v>
      </c>
      <c r="E48" s="32">
        <f t="shared" si="3"/>
        <v>111.75</v>
      </c>
      <c r="F48" s="3">
        <f t="shared" si="3"/>
        <v>266</v>
      </c>
      <c r="G48" s="32">
        <f t="shared" si="3"/>
        <v>195.5</v>
      </c>
      <c r="H48" s="3">
        <f t="shared" si="3"/>
        <v>400.75</v>
      </c>
      <c r="I48" s="32">
        <f t="shared" si="3"/>
        <v>380</v>
      </c>
      <c r="J48" s="3">
        <f t="shared" si="3"/>
        <v>30.75</v>
      </c>
      <c r="K48" s="32">
        <f t="shared" si="3"/>
        <v>36.25</v>
      </c>
      <c r="L48" s="3">
        <f t="shared" si="3"/>
        <v>92.5</v>
      </c>
      <c r="M48" s="32">
        <f t="shared" si="3"/>
        <v>110.75</v>
      </c>
      <c r="N48" s="3">
        <f t="shared" si="3"/>
        <v>298.75</v>
      </c>
      <c r="O48" s="32">
        <f t="shared" si="3"/>
        <v>306.25</v>
      </c>
      <c r="P48" s="3">
        <f t="shared" si="3"/>
        <v>169.25</v>
      </c>
      <c r="Q48" s="32">
        <f t="shared" si="3"/>
        <v>148</v>
      </c>
      <c r="R48" s="3">
        <f t="shared" si="3"/>
        <v>256.5</v>
      </c>
      <c r="S48" s="32">
        <f t="shared" si="3"/>
        <v>234.75</v>
      </c>
      <c r="T48" s="3">
        <f t="shared" si="3"/>
        <v>20.5</v>
      </c>
      <c r="U48" s="32">
        <f t="shared" si="3"/>
        <v>23.75</v>
      </c>
      <c r="V48" s="3">
        <f t="shared" si="3"/>
        <v>151</v>
      </c>
      <c r="W48" s="32">
        <f t="shared" si="3"/>
        <v>207</v>
      </c>
      <c r="X48" s="3">
        <f t="shared" si="3"/>
        <v>116.75</v>
      </c>
      <c r="Y48" s="32">
        <f t="shared" si="3"/>
        <v>61.75</v>
      </c>
      <c r="Z48" s="3">
        <f t="shared" si="3"/>
        <v>386.5</v>
      </c>
      <c r="AA48" s="32">
        <f t="shared" si="3"/>
        <v>416.75</v>
      </c>
      <c r="AB48" s="113">
        <f t="shared" si="4"/>
        <v>2464</v>
      </c>
      <c r="AC48" s="19">
        <f t="shared" si="5"/>
        <v>2473.75</v>
      </c>
    </row>
    <row r="49" spans="1:29" x14ac:dyDescent="0.2">
      <c r="A49" s="95" t="s">
        <v>26</v>
      </c>
      <c r="B49" s="3">
        <f t="shared" si="3"/>
        <v>205</v>
      </c>
      <c r="C49" s="32">
        <f t="shared" si="3"/>
        <v>258</v>
      </c>
      <c r="D49" s="3">
        <f t="shared" si="3"/>
        <v>79.5</v>
      </c>
      <c r="E49" s="32">
        <f t="shared" si="3"/>
        <v>98.25</v>
      </c>
      <c r="F49" s="3">
        <f t="shared" si="3"/>
        <v>256.25</v>
      </c>
      <c r="G49" s="32">
        <f t="shared" si="3"/>
        <v>207.25</v>
      </c>
      <c r="H49" s="3">
        <f t="shared" si="3"/>
        <v>407.25</v>
      </c>
      <c r="I49" s="32">
        <f t="shared" si="3"/>
        <v>385.75</v>
      </c>
      <c r="J49" s="3">
        <f t="shared" si="3"/>
        <v>41</v>
      </c>
      <c r="K49" s="32">
        <f t="shared" si="3"/>
        <v>39.75</v>
      </c>
      <c r="L49" s="3">
        <f t="shared" si="3"/>
        <v>114</v>
      </c>
      <c r="M49" s="32">
        <f t="shared" si="3"/>
        <v>126.25</v>
      </c>
      <c r="N49" s="3">
        <f t="shared" si="3"/>
        <v>321</v>
      </c>
      <c r="O49" s="32">
        <f t="shared" si="3"/>
        <v>282.75</v>
      </c>
      <c r="P49" s="3">
        <f t="shared" si="3"/>
        <v>169</v>
      </c>
      <c r="Q49" s="32">
        <f t="shared" si="3"/>
        <v>133</v>
      </c>
      <c r="R49" s="3">
        <f t="shared" si="3"/>
        <v>251.5</v>
      </c>
      <c r="S49" s="32">
        <f t="shared" si="3"/>
        <v>219.5</v>
      </c>
      <c r="T49" s="3">
        <f t="shared" si="3"/>
        <v>21.75</v>
      </c>
      <c r="U49" s="32">
        <f t="shared" si="3"/>
        <v>21</v>
      </c>
      <c r="V49" s="3">
        <f t="shared" si="3"/>
        <v>159.25</v>
      </c>
      <c r="W49" s="32">
        <f t="shared" ref="W49:AA49" si="6">+W17/$B$65</f>
        <v>193.75</v>
      </c>
      <c r="X49" s="3">
        <f t="shared" si="6"/>
        <v>121.5</v>
      </c>
      <c r="Y49" s="32">
        <f t="shared" si="6"/>
        <v>64.5</v>
      </c>
      <c r="Z49" s="3">
        <f t="shared" si="6"/>
        <v>409.75</v>
      </c>
      <c r="AA49" s="32">
        <f t="shared" si="6"/>
        <v>435</v>
      </c>
      <c r="AB49" s="113">
        <f t="shared" si="4"/>
        <v>2556.75</v>
      </c>
      <c r="AC49" s="19">
        <f t="shared" si="5"/>
        <v>2464.75</v>
      </c>
    </row>
    <row r="50" spans="1:29" x14ac:dyDescent="0.2">
      <c r="A50" s="94" t="s">
        <v>27</v>
      </c>
      <c r="B50" s="3">
        <f t="shared" ref="B50:AA59" si="7">+B18/$B$65</f>
        <v>229.25</v>
      </c>
      <c r="C50" s="32">
        <f t="shared" si="7"/>
        <v>263</v>
      </c>
      <c r="D50" s="3">
        <f t="shared" si="7"/>
        <v>88</v>
      </c>
      <c r="E50" s="32">
        <f t="shared" si="7"/>
        <v>98</v>
      </c>
      <c r="F50" s="3">
        <f t="shared" si="7"/>
        <v>280.5</v>
      </c>
      <c r="G50" s="32">
        <f t="shared" si="7"/>
        <v>253.25</v>
      </c>
      <c r="H50" s="3">
        <f t="shared" si="7"/>
        <v>462</v>
      </c>
      <c r="I50" s="32">
        <f t="shared" si="7"/>
        <v>406.25</v>
      </c>
      <c r="J50" s="3">
        <f t="shared" si="7"/>
        <v>44.25</v>
      </c>
      <c r="K50" s="32">
        <f t="shared" si="7"/>
        <v>35</v>
      </c>
      <c r="L50" s="3">
        <f t="shared" si="7"/>
        <v>137</v>
      </c>
      <c r="M50" s="32">
        <f t="shared" si="7"/>
        <v>131.5</v>
      </c>
      <c r="N50" s="3">
        <f t="shared" si="7"/>
        <v>344</v>
      </c>
      <c r="O50" s="32">
        <f t="shared" si="7"/>
        <v>320.5</v>
      </c>
      <c r="P50" s="3">
        <f t="shared" si="7"/>
        <v>211.25</v>
      </c>
      <c r="Q50" s="32">
        <f t="shared" si="7"/>
        <v>165.25</v>
      </c>
      <c r="R50" s="3">
        <f t="shared" si="7"/>
        <v>265.5</v>
      </c>
      <c r="S50" s="32">
        <f t="shared" si="7"/>
        <v>277</v>
      </c>
      <c r="T50" s="3">
        <f t="shared" si="7"/>
        <v>26.5</v>
      </c>
      <c r="U50" s="32">
        <f t="shared" si="7"/>
        <v>25.75</v>
      </c>
      <c r="V50" s="3">
        <f t="shared" si="7"/>
        <v>193.75</v>
      </c>
      <c r="W50" s="32">
        <f t="shared" si="7"/>
        <v>231.75</v>
      </c>
      <c r="X50" s="3">
        <f t="shared" si="7"/>
        <v>126.5</v>
      </c>
      <c r="Y50" s="32">
        <f t="shared" si="7"/>
        <v>74.5</v>
      </c>
      <c r="Z50" s="3">
        <f t="shared" si="7"/>
        <v>435.5</v>
      </c>
      <c r="AA50" s="32">
        <f t="shared" si="7"/>
        <v>429.5</v>
      </c>
      <c r="AB50" s="113">
        <f t="shared" si="4"/>
        <v>2844</v>
      </c>
      <c r="AC50" s="19">
        <f t="shared" si="5"/>
        <v>2711.25</v>
      </c>
    </row>
    <row r="51" spans="1:29" x14ac:dyDescent="0.2">
      <c r="A51" s="95" t="s">
        <v>28</v>
      </c>
      <c r="B51" s="3">
        <f t="shared" si="7"/>
        <v>279.75</v>
      </c>
      <c r="C51" s="32">
        <f t="shared" si="7"/>
        <v>337.25</v>
      </c>
      <c r="D51" s="3">
        <f t="shared" si="7"/>
        <v>114</v>
      </c>
      <c r="E51" s="32">
        <f t="shared" si="7"/>
        <v>122.5</v>
      </c>
      <c r="F51" s="3">
        <f t="shared" si="7"/>
        <v>316.75</v>
      </c>
      <c r="G51" s="32">
        <f t="shared" si="7"/>
        <v>378.5</v>
      </c>
      <c r="H51" s="3">
        <f t="shared" si="7"/>
        <v>499</v>
      </c>
      <c r="I51" s="32">
        <f t="shared" si="7"/>
        <v>510</v>
      </c>
      <c r="J51" s="3">
        <f t="shared" si="7"/>
        <v>58.25</v>
      </c>
      <c r="K51" s="32">
        <f t="shared" si="7"/>
        <v>36.75</v>
      </c>
      <c r="L51" s="3">
        <f t="shared" si="7"/>
        <v>228</v>
      </c>
      <c r="M51" s="32">
        <f t="shared" si="7"/>
        <v>126.75</v>
      </c>
      <c r="N51" s="3">
        <f t="shared" si="7"/>
        <v>470</v>
      </c>
      <c r="O51" s="32">
        <f t="shared" si="7"/>
        <v>359.25</v>
      </c>
      <c r="P51" s="3">
        <f t="shared" si="7"/>
        <v>287</v>
      </c>
      <c r="Q51" s="32">
        <f t="shared" si="7"/>
        <v>204.75</v>
      </c>
      <c r="R51" s="3">
        <f t="shared" si="7"/>
        <v>284.75</v>
      </c>
      <c r="S51" s="32">
        <f t="shared" si="7"/>
        <v>340.75</v>
      </c>
      <c r="T51" s="3">
        <f t="shared" si="7"/>
        <v>39.25</v>
      </c>
      <c r="U51" s="32">
        <f t="shared" si="7"/>
        <v>29</v>
      </c>
      <c r="V51" s="3">
        <f t="shared" si="7"/>
        <v>240.5</v>
      </c>
      <c r="W51" s="32">
        <f t="shared" si="7"/>
        <v>285.25</v>
      </c>
      <c r="X51" s="3">
        <f t="shared" si="7"/>
        <v>186.75</v>
      </c>
      <c r="Y51" s="32">
        <f t="shared" si="7"/>
        <v>83.75</v>
      </c>
      <c r="Z51" s="3">
        <f t="shared" si="7"/>
        <v>478.5</v>
      </c>
      <c r="AA51" s="32">
        <f t="shared" si="7"/>
        <v>504</v>
      </c>
      <c r="AB51" s="113">
        <f t="shared" si="4"/>
        <v>3482.5</v>
      </c>
      <c r="AC51" s="19">
        <f t="shared" si="5"/>
        <v>3318.5</v>
      </c>
    </row>
    <row r="52" spans="1:29" x14ac:dyDescent="0.2">
      <c r="A52" s="94" t="s">
        <v>29</v>
      </c>
      <c r="B52" s="3">
        <f t="shared" si="7"/>
        <v>347.75</v>
      </c>
      <c r="C52" s="32">
        <f t="shared" si="7"/>
        <v>327.5</v>
      </c>
      <c r="D52" s="3">
        <f t="shared" si="7"/>
        <v>105.5</v>
      </c>
      <c r="E52" s="32">
        <f t="shared" si="7"/>
        <v>132</v>
      </c>
      <c r="F52" s="3">
        <f t="shared" si="7"/>
        <v>418.75</v>
      </c>
      <c r="G52" s="32">
        <f t="shared" si="7"/>
        <v>417.5</v>
      </c>
      <c r="H52" s="3">
        <f t="shared" si="7"/>
        <v>556.75</v>
      </c>
      <c r="I52" s="32">
        <f t="shared" si="7"/>
        <v>591.75</v>
      </c>
      <c r="J52" s="3">
        <f t="shared" si="7"/>
        <v>60.5</v>
      </c>
      <c r="K52" s="32">
        <f t="shared" si="7"/>
        <v>33.5</v>
      </c>
      <c r="L52" s="3">
        <f t="shared" si="7"/>
        <v>233.25</v>
      </c>
      <c r="M52" s="32">
        <f t="shared" si="7"/>
        <v>126.25</v>
      </c>
      <c r="N52" s="3">
        <f t="shared" si="7"/>
        <v>472.75</v>
      </c>
      <c r="O52" s="32">
        <f t="shared" si="7"/>
        <v>440.75</v>
      </c>
      <c r="P52" s="3">
        <f t="shared" si="7"/>
        <v>263</v>
      </c>
      <c r="Q52" s="32">
        <f t="shared" si="7"/>
        <v>268.25</v>
      </c>
      <c r="R52" s="3">
        <f t="shared" si="7"/>
        <v>346.5</v>
      </c>
      <c r="S52" s="32">
        <f t="shared" si="7"/>
        <v>403.75</v>
      </c>
      <c r="T52" s="3">
        <f t="shared" si="7"/>
        <v>44.5</v>
      </c>
      <c r="U52" s="32">
        <f t="shared" si="7"/>
        <v>36</v>
      </c>
      <c r="V52" s="3">
        <f t="shared" si="7"/>
        <v>273</v>
      </c>
      <c r="W52" s="32">
        <f t="shared" si="7"/>
        <v>323.5</v>
      </c>
      <c r="X52" s="3">
        <f t="shared" si="7"/>
        <v>214.25</v>
      </c>
      <c r="Y52" s="32">
        <f t="shared" si="7"/>
        <v>105.25</v>
      </c>
      <c r="Z52" s="3">
        <f t="shared" si="7"/>
        <v>518.25</v>
      </c>
      <c r="AA52" s="32">
        <f t="shared" si="7"/>
        <v>487.5</v>
      </c>
      <c r="AB52" s="113">
        <f t="shared" si="4"/>
        <v>3854.75</v>
      </c>
      <c r="AC52" s="19">
        <f t="shared" si="5"/>
        <v>3693.5</v>
      </c>
    </row>
    <row r="53" spans="1:29" x14ac:dyDescent="0.2">
      <c r="A53" s="95" t="s">
        <v>30</v>
      </c>
      <c r="B53" s="3">
        <f t="shared" si="7"/>
        <v>356.25</v>
      </c>
      <c r="C53" s="32">
        <f t="shared" si="7"/>
        <v>363.5</v>
      </c>
      <c r="D53" s="3">
        <f t="shared" si="7"/>
        <v>97.25</v>
      </c>
      <c r="E53" s="32">
        <f t="shared" si="7"/>
        <v>164.25</v>
      </c>
      <c r="F53" s="3">
        <f t="shared" si="7"/>
        <v>398.5</v>
      </c>
      <c r="G53" s="32">
        <f t="shared" si="7"/>
        <v>520</v>
      </c>
      <c r="H53" s="3">
        <f t="shared" si="7"/>
        <v>580.5</v>
      </c>
      <c r="I53" s="32">
        <f t="shared" si="7"/>
        <v>633.5</v>
      </c>
      <c r="J53" s="3">
        <f t="shared" si="7"/>
        <v>79</v>
      </c>
      <c r="K53" s="32">
        <f t="shared" si="7"/>
        <v>50</v>
      </c>
      <c r="L53" s="3">
        <f t="shared" si="7"/>
        <v>350.5</v>
      </c>
      <c r="M53" s="32">
        <f t="shared" si="7"/>
        <v>147.5</v>
      </c>
      <c r="N53" s="3">
        <f t="shared" si="7"/>
        <v>592.5</v>
      </c>
      <c r="O53" s="32">
        <f t="shared" si="7"/>
        <v>508</v>
      </c>
      <c r="P53" s="3">
        <f t="shared" si="7"/>
        <v>248</v>
      </c>
      <c r="Q53" s="32">
        <f t="shared" si="7"/>
        <v>324.25</v>
      </c>
      <c r="R53" s="3">
        <f t="shared" si="7"/>
        <v>306.75</v>
      </c>
      <c r="S53" s="32">
        <f t="shared" si="7"/>
        <v>475.5</v>
      </c>
      <c r="T53" s="3">
        <f t="shared" si="7"/>
        <v>45</v>
      </c>
      <c r="U53" s="32">
        <f t="shared" si="7"/>
        <v>41.25</v>
      </c>
      <c r="V53" s="3">
        <f t="shared" si="7"/>
        <v>319</v>
      </c>
      <c r="W53" s="32">
        <f t="shared" si="7"/>
        <v>279.5</v>
      </c>
      <c r="X53" s="3">
        <f t="shared" si="7"/>
        <v>253.25</v>
      </c>
      <c r="Y53" s="32">
        <f t="shared" si="7"/>
        <v>139.75</v>
      </c>
      <c r="Z53" s="3">
        <f t="shared" si="7"/>
        <v>490.75</v>
      </c>
      <c r="AA53" s="32">
        <f t="shared" si="7"/>
        <v>568.5</v>
      </c>
      <c r="AB53" s="113">
        <f t="shared" si="4"/>
        <v>4117.25</v>
      </c>
      <c r="AC53" s="19">
        <f t="shared" si="5"/>
        <v>4215.5</v>
      </c>
    </row>
    <row r="54" spans="1:29" x14ac:dyDescent="0.2">
      <c r="A54" s="94" t="s">
        <v>31</v>
      </c>
      <c r="B54" s="3">
        <f t="shared" si="7"/>
        <v>367.75</v>
      </c>
      <c r="C54" s="32">
        <f t="shared" si="7"/>
        <v>314.5</v>
      </c>
      <c r="D54" s="3">
        <f t="shared" si="7"/>
        <v>77.5</v>
      </c>
      <c r="E54" s="32">
        <f t="shared" si="7"/>
        <v>154.25</v>
      </c>
      <c r="F54" s="3">
        <f t="shared" si="7"/>
        <v>282.5</v>
      </c>
      <c r="G54" s="32">
        <f t="shared" si="7"/>
        <v>451</v>
      </c>
      <c r="H54" s="3">
        <f t="shared" si="7"/>
        <v>453.25</v>
      </c>
      <c r="I54" s="32">
        <f t="shared" si="7"/>
        <v>541.75</v>
      </c>
      <c r="J54" s="3">
        <f t="shared" si="7"/>
        <v>88.25</v>
      </c>
      <c r="K54" s="32">
        <f t="shared" si="7"/>
        <v>37.25</v>
      </c>
      <c r="L54" s="3">
        <f t="shared" si="7"/>
        <v>341.75</v>
      </c>
      <c r="M54" s="32">
        <f t="shared" si="7"/>
        <v>127.75</v>
      </c>
      <c r="N54" s="3">
        <f t="shared" si="7"/>
        <v>541.25</v>
      </c>
      <c r="O54" s="32">
        <f t="shared" si="7"/>
        <v>484</v>
      </c>
      <c r="P54" s="3">
        <f t="shared" si="7"/>
        <v>181.75</v>
      </c>
      <c r="Q54" s="32">
        <f t="shared" si="7"/>
        <v>305.25</v>
      </c>
      <c r="R54" s="3">
        <f t="shared" si="7"/>
        <v>239.25</v>
      </c>
      <c r="S54" s="32">
        <f t="shared" si="7"/>
        <v>416.25</v>
      </c>
      <c r="T54" s="3">
        <f t="shared" si="7"/>
        <v>27.75</v>
      </c>
      <c r="U54" s="32">
        <f t="shared" si="7"/>
        <v>33.75</v>
      </c>
      <c r="V54" s="3">
        <f t="shared" si="7"/>
        <v>375.5</v>
      </c>
      <c r="W54" s="32">
        <f t="shared" si="7"/>
        <v>229.25</v>
      </c>
      <c r="X54" s="3">
        <f t="shared" si="7"/>
        <v>165.5</v>
      </c>
      <c r="Y54" s="32">
        <f t="shared" si="7"/>
        <v>131.5</v>
      </c>
      <c r="Z54" s="3">
        <f t="shared" si="7"/>
        <v>360.5</v>
      </c>
      <c r="AA54" s="32">
        <f t="shared" si="7"/>
        <v>434.75</v>
      </c>
      <c r="AB54" s="113">
        <f t="shared" si="4"/>
        <v>3502.5</v>
      </c>
      <c r="AC54" s="19">
        <f t="shared" si="5"/>
        <v>3661.25</v>
      </c>
    </row>
    <row r="55" spans="1:29" x14ac:dyDescent="0.2">
      <c r="A55" s="95" t="s">
        <v>32</v>
      </c>
      <c r="B55" s="3">
        <f t="shared" si="7"/>
        <v>263</v>
      </c>
      <c r="C55" s="32">
        <f t="shared" si="7"/>
        <v>289.5</v>
      </c>
      <c r="D55" s="3">
        <f t="shared" si="7"/>
        <v>58</v>
      </c>
      <c r="E55" s="32">
        <f t="shared" si="7"/>
        <v>134.5</v>
      </c>
      <c r="F55" s="3">
        <f t="shared" si="7"/>
        <v>194.75</v>
      </c>
      <c r="G55" s="32">
        <f t="shared" si="7"/>
        <v>461</v>
      </c>
      <c r="H55" s="3">
        <f t="shared" si="7"/>
        <v>354.25</v>
      </c>
      <c r="I55" s="32">
        <f t="shared" si="7"/>
        <v>571.5</v>
      </c>
      <c r="J55" s="3">
        <f t="shared" si="7"/>
        <v>94</v>
      </c>
      <c r="K55" s="32">
        <f t="shared" si="7"/>
        <v>36.25</v>
      </c>
      <c r="L55" s="3">
        <f t="shared" si="7"/>
        <v>323.75</v>
      </c>
      <c r="M55" s="32">
        <f t="shared" si="7"/>
        <v>110.5</v>
      </c>
      <c r="N55" s="3">
        <f t="shared" si="7"/>
        <v>491.5</v>
      </c>
      <c r="O55" s="32">
        <f t="shared" si="7"/>
        <v>412.25</v>
      </c>
      <c r="P55" s="3">
        <f t="shared" si="7"/>
        <v>154.75</v>
      </c>
      <c r="Q55" s="32">
        <f t="shared" si="7"/>
        <v>260.25</v>
      </c>
      <c r="R55" s="3">
        <f t="shared" si="7"/>
        <v>209.5</v>
      </c>
      <c r="S55" s="32">
        <f t="shared" si="7"/>
        <v>353</v>
      </c>
      <c r="T55" s="3">
        <f t="shared" si="7"/>
        <v>22.75</v>
      </c>
      <c r="U55" s="32">
        <f t="shared" si="7"/>
        <v>24.5</v>
      </c>
      <c r="V55" s="3">
        <f t="shared" si="7"/>
        <v>332.75</v>
      </c>
      <c r="W55" s="32">
        <f t="shared" si="7"/>
        <v>185.25</v>
      </c>
      <c r="X55" s="3">
        <f t="shared" si="7"/>
        <v>120.5</v>
      </c>
      <c r="Y55" s="32">
        <f t="shared" si="7"/>
        <v>123.25</v>
      </c>
      <c r="Z55" s="3">
        <f t="shared" si="7"/>
        <v>311.5</v>
      </c>
      <c r="AA55" s="32">
        <f t="shared" si="7"/>
        <v>376.5</v>
      </c>
      <c r="AB55" s="113">
        <f t="shared" si="4"/>
        <v>2931</v>
      </c>
      <c r="AC55" s="19">
        <f t="shared" si="5"/>
        <v>3338.25</v>
      </c>
    </row>
    <row r="56" spans="1:29" x14ac:dyDescent="0.2">
      <c r="A56" s="94" t="s">
        <v>33</v>
      </c>
      <c r="B56" s="3">
        <f t="shared" si="7"/>
        <v>68.5</v>
      </c>
      <c r="C56" s="32">
        <f t="shared" si="7"/>
        <v>117.75</v>
      </c>
      <c r="D56" s="3">
        <f t="shared" si="7"/>
        <v>33.25</v>
      </c>
      <c r="E56" s="32">
        <f t="shared" si="7"/>
        <v>76</v>
      </c>
      <c r="F56" s="3">
        <f t="shared" si="7"/>
        <v>101</v>
      </c>
      <c r="G56" s="32">
        <f t="shared" si="7"/>
        <v>164.75</v>
      </c>
      <c r="H56" s="3">
        <f t="shared" si="7"/>
        <v>134</v>
      </c>
      <c r="I56" s="32">
        <f t="shared" si="7"/>
        <v>182.25</v>
      </c>
      <c r="J56" s="3">
        <f t="shared" si="7"/>
        <v>23.5</v>
      </c>
      <c r="K56" s="32">
        <f t="shared" si="7"/>
        <v>14</v>
      </c>
      <c r="L56" s="3">
        <f t="shared" si="7"/>
        <v>76.25</v>
      </c>
      <c r="M56" s="32">
        <f t="shared" si="7"/>
        <v>82.5</v>
      </c>
      <c r="N56" s="3">
        <f t="shared" si="7"/>
        <v>126</v>
      </c>
      <c r="O56" s="32">
        <f t="shared" si="7"/>
        <v>197.75</v>
      </c>
      <c r="P56" s="3">
        <f t="shared" si="7"/>
        <v>54.75</v>
      </c>
      <c r="Q56" s="32">
        <f t="shared" si="7"/>
        <v>130.25</v>
      </c>
      <c r="R56" s="3">
        <f t="shared" si="7"/>
        <v>104.25</v>
      </c>
      <c r="S56" s="32">
        <f t="shared" si="7"/>
        <v>125.5</v>
      </c>
      <c r="T56" s="3">
        <f t="shared" si="7"/>
        <v>14.75</v>
      </c>
      <c r="U56" s="32">
        <f t="shared" si="7"/>
        <v>24.5</v>
      </c>
      <c r="V56" s="3">
        <f t="shared" si="7"/>
        <v>79.5</v>
      </c>
      <c r="W56" s="32">
        <f t="shared" si="7"/>
        <v>85.75</v>
      </c>
      <c r="X56" s="3">
        <f t="shared" si="7"/>
        <v>42</v>
      </c>
      <c r="Y56" s="32">
        <f t="shared" si="7"/>
        <v>89</v>
      </c>
      <c r="Z56" s="3">
        <f t="shared" si="7"/>
        <v>161</v>
      </c>
      <c r="AA56" s="32">
        <f t="shared" si="7"/>
        <v>138</v>
      </c>
      <c r="AB56" s="113">
        <f t="shared" si="4"/>
        <v>1018.75</v>
      </c>
      <c r="AC56" s="19">
        <f t="shared" si="5"/>
        <v>1428</v>
      </c>
    </row>
    <row r="57" spans="1:29" x14ac:dyDescent="0.2">
      <c r="A57" s="95" t="s">
        <v>34</v>
      </c>
      <c r="B57" s="3">
        <f t="shared" si="7"/>
        <v>8.25</v>
      </c>
      <c r="C57" s="32">
        <f t="shared" si="7"/>
        <v>33.5</v>
      </c>
      <c r="D57" s="3">
        <f t="shared" si="7"/>
        <v>15.5</v>
      </c>
      <c r="E57" s="32">
        <f t="shared" si="7"/>
        <v>43.5</v>
      </c>
      <c r="F57" s="3">
        <f t="shared" si="7"/>
        <v>28.25</v>
      </c>
      <c r="G57" s="32">
        <f t="shared" si="7"/>
        <v>52.75</v>
      </c>
      <c r="H57" s="3">
        <f t="shared" si="7"/>
        <v>52</v>
      </c>
      <c r="I57" s="32">
        <f t="shared" si="7"/>
        <v>60.75</v>
      </c>
      <c r="J57" s="3">
        <f t="shared" si="7"/>
        <v>10.25</v>
      </c>
      <c r="K57" s="32">
        <f t="shared" si="7"/>
        <v>5.5</v>
      </c>
      <c r="L57" s="3">
        <f t="shared" si="7"/>
        <v>24.25</v>
      </c>
      <c r="M57" s="32">
        <f t="shared" si="7"/>
        <v>41.25</v>
      </c>
      <c r="N57" s="3">
        <f t="shared" si="7"/>
        <v>46.75</v>
      </c>
      <c r="O57" s="32">
        <f t="shared" si="7"/>
        <v>85.25</v>
      </c>
      <c r="P57" s="3">
        <f t="shared" si="7"/>
        <v>28.25</v>
      </c>
      <c r="Q57" s="32">
        <f t="shared" si="7"/>
        <v>40</v>
      </c>
      <c r="R57" s="3">
        <f t="shared" si="7"/>
        <v>33.75</v>
      </c>
      <c r="S57" s="32">
        <f t="shared" si="7"/>
        <v>35.5</v>
      </c>
      <c r="T57" s="3">
        <f t="shared" si="7"/>
        <v>8.25</v>
      </c>
      <c r="U57" s="32">
        <f t="shared" si="7"/>
        <v>14.75</v>
      </c>
      <c r="V57" s="3">
        <f t="shared" si="7"/>
        <v>26.75</v>
      </c>
      <c r="W57" s="32">
        <f t="shared" si="7"/>
        <v>40.25</v>
      </c>
      <c r="X57" s="3">
        <f t="shared" si="7"/>
        <v>21</v>
      </c>
      <c r="Y57" s="32">
        <f t="shared" si="7"/>
        <v>49.5</v>
      </c>
      <c r="Z57" s="3">
        <f t="shared" si="7"/>
        <v>65.75</v>
      </c>
      <c r="AA57" s="32">
        <f t="shared" si="7"/>
        <v>57.5</v>
      </c>
      <c r="AB57" s="113">
        <f>B57+D57+F57+H57+J57+L57+N57+P57+R57+T57+V57+X57+Z57</f>
        <v>369</v>
      </c>
      <c r="AC57" s="19">
        <f t="shared" si="5"/>
        <v>560</v>
      </c>
    </row>
    <row r="58" spans="1:29" x14ac:dyDescent="0.2">
      <c r="A58" s="94" t="s">
        <v>35</v>
      </c>
      <c r="B58" s="3">
        <f t="shared" si="7"/>
        <v>0</v>
      </c>
      <c r="C58" s="32">
        <f t="shared" si="7"/>
        <v>19.25</v>
      </c>
      <c r="D58" s="3">
        <f t="shared" si="7"/>
        <v>0.5</v>
      </c>
      <c r="E58" s="32">
        <f t="shared" si="7"/>
        <v>14</v>
      </c>
      <c r="F58" s="3">
        <f t="shared" si="7"/>
        <v>0.25</v>
      </c>
      <c r="G58" s="32">
        <f t="shared" si="7"/>
        <v>15.75</v>
      </c>
      <c r="H58" s="3">
        <f t="shared" si="7"/>
        <v>4.5</v>
      </c>
      <c r="I58" s="32">
        <f t="shared" si="7"/>
        <v>13.75</v>
      </c>
      <c r="J58" s="3">
        <f t="shared" si="7"/>
        <v>3.25</v>
      </c>
      <c r="K58" s="32">
        <f t="shared" si="7"/>
        <v>1.5</v>
      </c>
      <c r="L58" s="3">
        <f t="shared" si="7"/>
        <v>7.75</v>
      </c>
      <c r="M58" s="32">
        <f t="shared" si="7"/>
        <v>2.75</v>
      </c>
      <c r="N58" s="3">
        <f t="shared" si="7"/>
        <v>4.5</v>
      </c>
      <c r="O58" s="32">
        <f t="shared" si="7"/>
        <v>6.5</v>
      </c>
      <c r="P58" s="3">
        <f t="shared" si="7"/>
        <v>9.25</v>
      </c>
      <c r="Q58" s="32">
        <f t="shared" si="7"/>
        <v>1.5</v>
      </c>
      <c r="R58" s="3">
        <f t="shared" si="7"/>
        <v>3.25</v>
      </c>
      <c r="S58" s="32">
        <f t="shared" si="7"/>
        <v>2.75</v>
      </c>
      <c r="T58" s="3">
        <f t="shared" si="7"/>
        <v>1.75</v>
      </c>
      <c r="U58" s="32">
        <f t="shared" si="7"/>
        <v>1</v>
      </c>
      <c r="V58" s="3">
        <f t="shared" si="7"/>
        <v>3</v>
      </c>
      <c r="W58" s="32">
        <f t="shared" si="7"/>
        <v>1.75</v>
      </c>
      <c r="X58" s="3">
        <f t="shared" si="7"/>
        <v>2</v>
      </c>
      <c r="Y58" s="32">
        <f t="shared" si="7"/>
        <v>3.25</v>
      </c>
      <c r="Z58" s="3">
        <f t="shared" si="7"/>
        <v>2.75</v>
      </c>
      <c r="AA58" s="32">
        <f t="shared" si="7"/>
        <v>4</v>
      </c>
      <c r="AB58" s="113">
        <f>B58+D58+F58+H58+J58+L58+N58+P58+R58+T58+V58+X58+Z58</f>
        <v>42.75</v>
      </c>
      <c r="AC58" s="19">
        <f t="shared" si="5"/>
        <v>87.75</v>
      </c>
    </row>
    <row r="59" spans="1:29" x14ac:dyDescent="0.2">
      <c r="A59" s="95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 x14ac:dyDescent="0.2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3.5" thickBot="1" x14ac:dyDescent="0.25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4.25" thickTop="1" thickBot="1" x14ac:dyDescent="0.25">
      <c r="A63" s="9" t="s">
        <v>47</v>
      </c>
      <c r="B63" s="53">
        <f>SUM(B39:B62)</f>
        <v>4080.75</v>
      </c>
      <c r="C63" s="49">
        <f t="shared" ref="C63:AA63" si="11">SUM(C39:C62)</f>
        <v>4252.5</v>
      </c>
      <c r="D63" s="48">
        <f t="shared" si="11"/>
        <v>1471</v>
      </c>
      <c r="E63" s="54">
        <f t="shared" si="11"/>
        <v>1799</v>
      </c>
      <c r="F63" s="53">
        <f t="shared" si="11"/>
        <v>5564.75</v>
      </c>
      <c r="G63" s="49">
        <f t="shared" si="11"/>
        <v>4724</v>
      </c>
      <c r="H63" s="48">
        <f t="shared" si="11"/>
        <v>7041.25</v>
      </c>
      <c r="I63" s="54">
        <f t="shared" si="11"/>
        <v>7005</v>
      </c>
      <c r="J63" s="53">
        <f t="shared" si="11"/>
        <v>805.5</v>
      </c>
      <c r="K63" s="49">
        <f t="shared" si="11"/>
        <v>826.75</v>
      </c>
      <c r="L63" s="48">
        <f t="shared" si="11"/>
        <v>2730.5</v>
      </c>
      <c r="M63" s="54">
        <f t="shared" si="11"/>
        <v>2720.75</v>
      </c>
      <c r="N63" s="53">
        <f t="shared" si="11"/>
        <v>6580.5</v>
      </c>
      <c r="O63" s="49">
        <f t="shared" si="11"/>
        <v>6486.75</v>
      </c>
      <c r="P63" s="48">
        <f t="shared" si="11"/>
        <v>3358</v>
      </c>
      <c r="Q63" s="54">
        <f t="shared" si="11"/>
        <v>3343</v>
      </c>
      <c r="R63" s="53">
        <f t="shared" si="11"/>
        <v>4473.25</v>
      </c>
      <c r="S63" s="49">
        <f t="shared" si="11"/>
        <v>4680</v>
      </c>
      <c r="T63" s="48">
        <f t="shared" si="11"/>
        <v>543.5</v>
      </c>
      <c r="U63" s="54">
        <f t="shared" si="11"/>
        <v>572.25</v>
      </c>
      <c r="V63" s="53">
        <f t="shared" si="11"/>
        <v>3299</v>
      </c>
      <c r="W63" s="49">
        <f t="shared" si="11"/>
        <v>3922.5</v>
      </c>
      <c r="X63" s="48">
        <f t="shared" si="11"/>
        <v>2646</v>
      </c>
      <c r="Y63" s="54">
        <f t="shared" si="11"/>
        <v>1691.5</v>
      </c>
      <c r="Z63" s="53">
        <f t="shared" si="11"/>
        <v>6264.75</v>
      </c>
      <c r="AA63" s="49">
        <f t="shared" si="11"/>
        <v>6742.5</v>
      </c>
      <c r="AB63" s="48">
        <f>SUM(AB39:AB62)</f>
        <v>48858.75</v>
      </c>
      <c r="AC63" s="49">
        <f>SUM(AC39:AC62)</f>
        <v>48766.5</v>
      </c>
    </row>
    <row r="64" spans="1:29" ht="15.75" thickTop="1" x14ac:dyDescent="0.2">
      <c r="AB64" s="183" t="str">
        <f>IF(AB63='Daily Total'!D49,"Correct","Wrong")</f>
        <v>Correct</v>
      </c>
      <c r="AC64" s="183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4</v>
      </c>
    </row>
    <row r="67" spans="1:31" s="8" customFormat="1" x14ac:dyDescent="0.2">
      <c r="A67" s="46" t="s">
        <v>53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9.6183299638546837E-3</v>
      </c>
      <c r="C72" s="86">
        <f t="shared" ref="C72:AC72" si="13">C8/C31</f>
        <v>0</v>
      </c>
      <c r="D72" s="85">
        <f t="shared" si="13"/>
        <v>2.1414004078857921E-2</v>
      </c>
      <c r="E72" s="86">
        <f t="shared" si="13"/>
        <v>1.3896609227348526E-4</v>
      </c>
      <c r="F72" s="85">
        <f t="shared" si="13"/>
        <v>2.4709106428860237E-2</v>
      </c>
      <c r="G72" s="86">
        <f t="shared" si="13"/>
        <v>5.2921253175275189E-5</v>
      </c>
      <c r="H72" s="85">
        <f t="shared" si="13"/>
        <v>1.2249245517486242E-2</v>
      </c>
      <c r="I72" s="86">
        <f t="shared" si="13"/>
        <v>1.8558172733761599E-3</v>
      </c>
      <c r="J72" s="85">
        <f t="shared" si="13"/>
        <v>2.7932960893854749E-3</v>
      </c>
      <c r="K72" s="86">
        <f t="shared" si="13"/>
        <v>5.4429996976111282E-3</v>
      </c>
      <c r="L72" s="85">
        <f t="shared" si="13"/>
        <v>1.6480498077275224E-3</v>
      </c>
      <c r="M72" s="86">
        <f t="shared" si="13"/>
        <v>4.8699807038500411E-3</v>
      </c>
      <c r="N72" s="85">
        <f t="shared" si="13"/>
        <v>5.1667806397690148E-3</v>
      </c>
      <c r="O72" s="86">
        <f t="shared" si="13"/>
        <v>4.971673025783328E-3</v>
      </c>
      <c r="P72" s="85">
        <f t="shared" si="13"/>
        <v>3.4246575342465752E-3</v>
      </c>
      <c r="Q72" s="86">
        <f t="shared" si="13"/>
        <v>6.2069997008674842E-3</v>
      </c>
      <c r="R72" s="85">
        <f t="shared" si="13"/>
        <v>1.1736433242049964E-3</v>
      </c>
      <c r="S72" s="86">
        <f t="shared" si="13"/>
        <v>2.0833333333333333E-3</v>
      </c>
      <c r="T72" s="85">
        <f t="shared" si="13"/>
        <v>0</v>
      </c>
      <c r="U72" s="86">
        <f t="shared" si="13"/>
        <v>0</v>
      </c>
      <c r="V72" s="85">
        <f t="shared" si="13"/>
        <v>0</v>
      </c>
      <c r="W72" s="86">
        <f t="shared" si="13"/>
        <v>0</v>
      </c>
      <c r="X72" s="85">
        <f t="shared" si="13"/>
        <v>2.834467120181406E-4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7.2197917466165218E-3</v>
      </c>
      <c r="AC72" s="106">
        <f t="shared" si="13"/>
        <v>1.9275527257441071E-3</v>
      </c>
      <c r="AD72" s="18"/>
      <c r="AE72" s="18"/>
    </row>
    <row r="73" spans="1:31" s="8" customFormat="1" x14ac:dyDescent="0.2">
      <c r="A73" s="91" t="s">
        <v>18</v>
      </c>
      <c r="B73" s="85">
        <f>B9/B31</f>
        <v>4.3068063468725111E-2</v>
      </c>
      <c r="C73" s="86">
        <f t="shared" ref="C73:AC73" si="14">C9/C31</f>
        <v>1.0640799529688419E-2</v>
      </c>
      <c r="D73" s="85">
        <f t="shared" si="14"/>
        <v>5.8973487423521417E-2</v>
      </c>
      <c r="E73" s="86">
        <f t="shared" si="14"/>
        <v>1.2506948304613675E-2</v>
      </c>
      <c r="F73" s="85">
        <f t="shared" si="14"/>
        <v>7.2599847252796626E-2</v>
      </c>
      <c r="G73" s="86">
        <f t="shared" si="14"/>
        <v>2.1697713801862827E-2</v>
      </c>
      <c r="H73" s="85">
        <f t="shared" si="14"/>
        <v>4.7008698739570386E-2</v>
      </c>
      <c r="I73" s="86">
        <f t="shared" si="14"/>
        <v>2.230549607423269E-2</v>
      </c>
      <c r="J73" s="85">
        <f t="shared" si="14"/>
        <v>2.2967101179391682E-2</v>
      </c>
      <c r="K73" s="86">
        <f t="shared" si="14"/>
        <v>3.6286664650740853E-2</v>
      </c>
      <c r="L73" s="85">
        <f t="shared" si="14"/>
        <v>2.7009705182201062E-2</v>
      </c>
      <c r="M73" s="86">
        <f t="shared" si="14"/>
        <v>4.8975466323623998E-2</v>
      </c>
      <c r="N73" s="85">
        <f t="shared" si="14"/>
        <v>4.6842945064964669E-2</v>
      </c>
      <c r="O73" s="86">
        <f t="shared" si="14"/>
        <v>4.2586811577446336E-2</v>
      </c>
      <c r="P73" s="85">
        <f t="shared" si="14"/>
        <v>4.6456223942823109E-2</v>
      </c>
      <c r="Q73" s="86">
        <f t="shared" si="14"/>
        <v>5.0702961411905473E-2</v>
      </c>
      <c r="R73" s="85">
        <f t="shared" si="14"/>
        <v>3.520929972614989E-2</v>
      </c>
      <c r="S73" s="86">
        <f t="shared" si="14"/>
        <v>3.1463675213675213E-2</v>
      </c>
      <c r="T73" s="85">
        <f t="shared" si="14"/>
        <v>2.4839006439742409E-2</v>
      </c>
      <c r="U73" s="86">
        <f t="shared" si="14"/>
        <v>8.9558759283529923E-2</v>
      </c>
      <c r="V73" s="85">
        <f t="shared" si="14"/>
        <v>3.0312215822976659E-2</v>
      </c>
      <c r="W73" s="86">
        <f t="shared" si="14"/>
        <v>3.5245379222434675E-2</v>
      </c>
      <c r="X73" s="85">
        <f t="shared" si="14"/>
        <v>6.3397581254724111E-2</v>
      </c>
      <c r="Y73" s="86">
        <f t="shared" si="14"/>
        <v>5.1729234407330772E-2</v>
      </c>
      <c r="Z73" s="85">
        <f t="shared" si="14"/>
        <v>3.75114729238996E-2</v>
      </c>
      <c r="AA73" s="85">
        <f t="shared" si="14"/>
        <v>2.817945865776789E-2</v>
      </c>
      <c r="AB73" s="105">
        <f t="shared" si="14"/>
        <v>4.5595722362933966E-2</v>
      </c>
      <c r="AC73" s="106">
        <f t="shared" si="14"/>
        <v>3.1778987624701382E-2</v>
      </c>
      <c r="AD73" s="18"/>
      <c r="AE73" s="18"/>
    </row>
    <row r="74" spans="1:31" s="8" customFormat="1" x14ac:dyDescent="0.2">
      <c r="A74" s="90" t="s">
        <v>19</v>
      </c>
      <c r="B74" s="85">
        <f>B10/B31</f>
        <v>5.7771243031305521E-2</v>
      </c>
      <c r="C74" s="86">
        <f t="shared" ref="C74:AC74" si="15">C10/C31</f>
        <v>5.2851263962375071E-2</v>
      </c>
      <c r="D74" s="85">
        <f t="shared" si="15"/>
        <v>8.0897348742352146E-2</v>
      </c>
      <c r="E74" s="86">
        <f t="shared" si="15"/>
        <v>5.3085047248471372E-2</v>
      </c>
      <c r="F74" s="85">
        <f t="shared" si="15"/>
        <v>8.5089177411384165E-2</v>
      </c>
      <c r="G74" s="86">
        <f t="shared" si="15"/>
        <v>6.758044030482642E-2</v>
      </c>
      <c r="H74" s="85">
        <f t="shared" si="15"/>
        <v>6.0394106160127817E-2</v>
      </c>
      <c r="I74" s="86">
        <f t="shared" si="15"/>
        <v>5.249821556031406E-2</v>
      </c>
      <c r="J74" s="85">
        <f t="shared" si="15"/>
        <v>4.1589075108628179E-2</v>
      </c>
      <c r="K74" s="86">
        <f t="shared" si="15"/>
        <v>8.2854550952524947E-2</v>
      </c>
      <c r="L74" s="85">
        <f t="shared" si="15"/>
        <v>5.5759018494781175E-2</v>
      </c>
      <c r="M74" s="86">
        <f t="shared" si="15"/>
        <v>7.4244234126619499E-2</v>
      </c>
      <c r="N74" s="85">
        <f t="shared" si="15"/>
        <v>7.5602157890737792E-2</v>
      </c>
      <c r="O74" s="86">
        <f t="shared" si="15"/>
        <v>6.6366053879061165E-2</v>
      </c>
      <c r="P74" s="85">
        <f t="shared" si="15"/>
        <v>7.4970220369267426E-2</v>
      </c>
      <c r="Q74" s="86">
        <f t="shared" si="15"/>
        <v>6.954830990128627E-2</v>
      </c>
      <c r="R74" s="85">
        <f t="shared" si="15"/>
        <v>6.5891689487509078E-2</v>
      </c>
      <c r="S74" s="86">
        <f t="shared" si="15"/>
        <v>6.1858974358974361E-2</v>
      </c>
      <c r="T74" s="85">
        <f t="shared" si="15"/>
        <v>0.13615455381784727</v>
      </c>
      <c r="U74" s="86">
        <f t="shared" si="15"/>
        <v>0.1218872870249017</v>
      </c>
      <c r="V74" s="85">
        <f t="shared" si="15"/>
        <v>5.107608366171567E-2</v>
      </c>
      <c r="W74" s="86">
        <f t="shared" si="15"/>
        <v>6.8642447418738053E-2</v>
      </c>
      <c r="X74" s="85">
        <f t="shared" si="15"/>
        <v>9.013605442176871E-2</v>
      </c>
      <c r="Y74" s="86">
        <f t="shared" si="15"/>
        <v>8.6166124741353822E-2</v>
      </c>
      <c r="Z74" s="85">
        <f t="shared" si="15"/>
        <v>5.7424478231373956E-2</v>
      </c>
      <c r="AA74" s="85">
        <f t="shared" si="15"/>
        <v>6.5294771968854276E-2</v>
      </c>
      <c r="AB74" s="105">
        <f t="shared" si="15"/>
        <v>6.8032849796607564E-2</v>
      </c>
      <c r="AC74" s="106">
        <f t="shared" si="15"/>
        <v>6.4701178062809506E-2</v>
      </c>
      <c r="AD74" s="18"/>
      <c r="AE74" s="18"/>
    </row>
    <row r="75" spans="1:31" s="8" customFormat="1" x14ac:dyDescent="0.2">
      <c r="A75" s="91" t="s">
        <v>20</v>
      </c>
      <c r="B75" s="85">
        <f>B11/B31</f>
        <v>7.2413159345708508E-2</v>
      </c>
      <c r="C75" s="86">
        <f t="shared" ref="C75:AC75" si="16">C11/C31</f>
        <v>6.549088771310993E-2</v>
      </c>
      <c r="D75" s="85">
        <f t="shared" si="16"/>
        <v>7.9367777022433722E-2</v>
      </c>
      <c r="E75" s="86">
        <f t="shared" si="16"/>
        <v>6.0450250138966093E-2</v>
      </c>
      <c r="F75" s="85">
        <f t="shared" si="16"/>
        <v>8.5448582595803943E-2</v>
      </c>
      <c r="G75" s="86">
        <f t="shared" si="16"/>
        <v>6.8956392887383575E-2</v>
      </c>
      <c r="H75" s="85">
        <f t="shared" si="16"/>
        <v>6.8205219243742232E-2</v>
      </c>
      <c r="I75" s="86">
        <f t="shared" si="16"/>
        <v>6.9521770164168453E-2</v>
      </c>
      <c r="J75" s="85">
        <f t="shared" si="16"/>
        <v>5.6176288019863442E-2</v>
      </c>
      <c r="K75" s="86">
        <f t="shared" si="16"/>
        <v>9.8881161173268825E-2</v>
      </c>
      <c r="L75" s="85">
        <f t="shared" si="16"/>
        <v>5.6674601721296465E-2</v>
      </c>
      <c r="M75" s="86">
        <f t="shared" si="16"/>
        <v>0.11063125976293302</v>
      </c>
      <c r="N75" s="85">
        <f t="shared" si="16"/>
        <v>7.3588633082592503E-2</v>
      </c>
      <c r="O75" s="86">
        <f t="shared" si="16"/>
        <v>8.3053917601264113E-2</v>
      </c>
      <c r="P75" s="85">
        <f t="shared" si="16"/>
        <v>8.2415128052412148E-2</v>
      </c>
      <c r="Q75" s="86">
        <f t="shared" si="16"/>
        <v>6.8501346096320664E-2</v>
      </c>
      <c r="R75" s="85">
        <f t="shared" si="16"/>
        <v>8.4781758229475215E-2</v>
      </c>
      <c r="S75" s="86">
        <f t="shared" si="16"/>
        <v>6.0844017094017093E-2</v>
      </c>
      <c r="T75" s="85">
        <f t="shared" si="16"/>
        <v>0.10763569457221711</v>
      </c>
      <c r="U75" s="86">
        <f t="shared" si="16"/>
        <v>0.10834425513324596</v>
      </c>
      <c r="V75" s="85">
        <f t="shared" si="16"/>
        <v>6.0245528948166108E-2</v>
      </c>
      <c r="W75" s="86">
        <f t="shared" si="16"/>
        <v>8.075207138304652E-2</v>
      </c>
      <c r="X75" s="85">
        <f t="shared" si="16"/>
        <v>9.155328798185941E-2</v>
      </c>
      <c r="Y75" s="86">
        <f t="shared" si="16"/>
        <v>9.0304463493940293E-2</v>
      </c>
      <c r="Z75" s="85">
        <f t="shared" si="16"/>
        <v>6.5166207749710686E-2</v>
      </c>
      <c r="AA75" s="85">
        <f t="shared" si="16"/>
        <v>6.8631813125695218E-2</v>
      </c>
      <c r="AB75" s="105">
        <f t="shared" si="16"/>
        <v>7.400926139125541E-2</v>
      </c>
      <c r="AC75" s="106">
        <f t="shared" si="16"/>
        <v>7.4426091681789749E-2</v>
      </c>
      <c r="AD75" s="18"/>
      <c r="AE75" s="18"/>
    </row>
    <row r="76" spans="1:31" s="8" customFormat="1" x14ac:dyDescent="0.2">
      <c r="A76" s="90" t="s">
        <v>21</v>
      </c>
      <c r="B76" s="85">
        <f>B12/B31</f>
        <v>7.0452735404031117E-2</v>
      </c>
      <c r="C76" s="86">
        <f t="shared" ref="C76:AC76" si="17">C12/C31</f>
        <v>6.8959435626102294E-2</v>
      </c>
      <c r="D76" s="85">
        <f t="shared" si="17"/>
        <v>7.4609109449354186E-2</v>
      </c>
      <c r="E76" s="86">
        <f t="shared" si="17"/>
        <v>6.6286826014452474E-2</v>
      </c>
      <c r="F76" s="85">
        <f t="shared" si="17"/>
        <v>8.684127768543061E-2</v>
      </c>
      <c r="G76" s="86">
        <f t="shared" si="17"/>
        <v>5.699618966977138E-2</v>
      </c>
      <c r="H76" s="85">
        <f t="shared" si="17"/>
        <v>7.4809160305343514E-2</v>
      </c>
      <c r="I76" s="86">
        <f t="shared" si="17"/>
        <v>6.7094932191291937E-2</v>
      </c>
      <c r="J76" s="85">
        <f t="shared" si="17"/>
        <v>6.9832402234636867E-2</v>
      </c>
      <c r="K76" s="86">
        <f t="shared" si="17"/>
        <v>0.1106743271847596</v>
      </c>
      <c r="L76" s="85">
        <f t="shared" si="17"/>
        <v>4.6694744552279802E-2</v>
      </c>
      <c r="M76" s="86">
        <f t="shared" si="17"/>
        <v>0.11081503261968208</v>
      </c>
      <c r="N76" s="85">
        <f t="shared" si="17"/>
        <v>7.2600866195577846E-2</v>
      </c>
      <c r="O76" s="86">
        <f t="shared" si="17"/>
        <v>7.7773923767680275E-2</v>
      </c>
      <c r="P76" s="85">
        <f t="shared" si="17"/>
        <v>7.8171530673019657E-2</v>
      </c>
      <c r="Q76" s="86">
        <f t="shared" si="17"/>
        <v>6.2668262040083758E-2</v>
      </c>
      <c r="R76" s="85">
        <f t="shared" si="17"/>
        <v>9.0091097077069249E-2</v>
      </c>
      <c r="S76" s="86">
        <f t="shared" si="17"/>
        <v>6.3942307692307687E-2</v>
      </c>
      <c r="T76" s="85">
        <f t="shared" si="17"/>
        <v>6.7617295308187678E-2</v>
      </c>
      <c r="U76" s="86">
        <f t="shared" si="17"/>
        <v>6.5530799475753604E-2</v>
      </c>
      <c r="V76" s="85">
        <f t="shared" si="17"/>
        <v>5.7214307365868446E-2</v>
      </c>
      <c r="W76" s="86">
        <f t="shared" si="17"/>
        <v>8.0943275971956663E-2</v>
      </c>
      <c r="X76" s="85">
        <f t="shared" si="17"/>
        <v>7.4452003023431593E-2</v>
      </c>
      <c r="Y76" s="86">
        <f t="shared" si="17"/>
        <v>8.0402010050251257E-2</v>
      </c>
      <c r="Z76" s="85">
        <f t="shared" si="17"/>
        <v>6.7600462907538211E-2</v>
      </c>
      <c r="AA76" s="85">
        <f t="shared" si="17"/>
        <v>7.0152020763811648E-2</v>
      </c>
      <c r="AB76" s="105">
        <f t="shared" si="17"/>
        <v>7.3277560314170959E-2</v>
      </c>
      <c r="AC76" s="106">
        <f t="shared" si="17"/>
        <v>7.2221709575220699E-2</v>
      </c>
      <c r="AD76" s="18"/>
      <c r="AE76" s="18"/>
    </row>
    <row r="77" spans="1:31" s="8" customFormat="1" x14ac:dyDescent="0.2">
      <c r="A77" s="91" t="s">
        <v>22</v>
      </c>
      <c r="B77" s="85">
        <f>B13/B31</f>
        <v>7.6088954236353618E-2</v>
      </c>
      <c r="C77" s="86">
        <f t="shared" ref="C77:AC77" si="18">C13/C31</f>
        <v>8.2951205173427398E-2</v>
      </c>
      <c r="D77" s="85">
        <f t="shared" si="18"/>
        <v>8.0897348742352146E-2</v>
      </c>
      <c r="E77" s="86">
        <f t="shared" si="18"/>
        <v>5.5864369093941081E-2</v>
      </c>
      <c r="F77" s="85">
        <f t="shared" si="18"/>
        <v>8.3966036210072328E-2</v>
      </c>
      <c r="G77" s="86">
        <f t="shared" si="18"/>
        <v>4.6888230313293817E-2</v>
      </c>
      <c r="H77" s="85">
        <f t="shared" si="18"/>
        <v>7.6193857624711522E-2</v>
      </c>
      <c r="I77" s="86">
        <f t="shared" si="18"/>
        <v>7.0128479657387582E-2</v>
      </c>
      <c r="J77" s="85">
        <f t="shared" si="18"/>
        <v>6.8590937306021102E-2</v>
      </c>
      <c r="K77" s="86">
        <f t="shared" si="18"/>
        <v>0.13879649228908375</v>
      </c>
      <c r="L77" s="85">
        <f t="shared" si="18"/>
        <v>4.2757736678264054E-2</v>
      </c>
      <c r="M77" s="86">
        <f t="shared" si="18"/>
        <v>0.12661949830010108</v>
      </c>
      <c r="N77" s="85">
        <f t="shared" si="18"/>
        <v>6.6598282805257952E-2</v>
      </c>
      <c r="O77" s="86">
        <f t="shared" si="18"/>
        <v>9.0222376382626118E-2</v>
      </c>
      <c r="P77" s="85">
        <f t="shared" si="18"/>
        <v>7.1471113758189403E-2</v>
      </c>
      <c r="Q77" s="86">
        <f t="shared" si="18"/>
        <v>6.147173197726593E-2</v>
      </c>
      <c r="R77" s="85">
        <f t="shared" si="18"/>
        <v>8.7129044877885212E-2</v>
      </c>
      <c r="S77" s="86">
        <f t="shared" si="18"/>
        <v>6.0737179487179487E-2</v>
      </c>
      <c r="T77" s="85">
        <f t="shared" si="18"/>
        <v>5.197792088316467E-2</v>
      </c>
      <c r="U77" s="86">
        <f t="shared" si="18"/>
        <v>5.6793359545653122E-2</v>
      </c>
      <c r="V77" s="85">
        <f t="shared" si="18"/>
        <v>5.2667474992421949E-2</v>
      </c>
      <c r="W77" s="86">
        <f t="shared" si="18"/>
        <v>9.1204588910133846E-2</v>
      </c>
      <c r="X77" s="85">
        <f t="shared" si="18"/>
        <v>6.7554799697656834E-2</v>
      </c>
      <c r="Y77" s="86">
        <f t="shared" si="18"/>
        <v>6.5031037540644404E-2</v>
      </c>
      <c r="Z77" s="85">
        <f t="shared" si="18"/>
        <v>6.8797637575322243E-2</v>
      </c>
      <c r="AA77" s="85">
        <f t="shared" si="18"/>
        <v>6.4590285502410083E-2</v>
      </c>
      <c r="AB77" s="105">
        <f t="shared" si="18"/>
        <v>7.1328063038862022E-2</v>
      </c>
      <c r="AC77" s="106">
        <f t="shared" si="18"/>
        <v>7.4559379902186945E-2</v>
      </c>
      <c r="AD77" s="18"/>
      <c r="AE77" s="18"/>
    </row>
    <row r="78" spans="1:31" s="8" customFormat="1" x14ac:dyDescent="0.2">
      <c r="A78" s="90" t="s">
        <v>23</v>
      </c>
      <c r="B78" s="85">
        <f>B14/B31</f>
        <v>5.0971022483612079E-2</v>
      </c>
      <c r="C78" s="86">
        <f t="shared" ref="C78:AC78" si="19">C14/C31</f>
        <v>5.9964726631393295E-2</v>
      </c>
      <c r="D78" s="85">
        <f t="shared" si="19"/>
        <v>5.1325628823929298E-2</v>
      </c>
      <c r="E78" s="86">
        <f t="shared" si="19"/>
        <v>5.0305725403001669E-2</v>
      </c>
      <c r="F78" s="85">
        <f t="shared" si="19"/>
        <v>5.6561390898063703E-2</v>
      </c>
      <c r="G78" s="86">
        <f t="shared" si="19"/>
        <v>3.8685436071126164E-2</v>
      </c>
      <c r="H78" s="85">
        <f t="shared" si="19"/>
        <v>5.3825670157997517E-2</v>
      </c>
      <c r="I78" s="86">
        <f t="shared" si="19"/>
        <v>5.3818700927908636E-2</v>
      </c>
      <c r="J78" s="85">
        <f t="shared" si="19"/>
        <v>4.2209807572936062E-2</v>
      </c>
      <c r="K78" s="86">
        <f t="shared" si="19"/>
        <v>7.6504384638645298E-2</v>
      </c>
      <c r="L78" s="85">
        <f t="shared" si="19"/>
        <v>3.2045412928035158E-2</v>
      </c>
      <c r="M78" s="86">
        <f t="shared" si="19"/>
        <v>5.9450519158320315E-2</v>
      </c>
      <c r="N78" s="85">
        <f t="shared" si="19"/>
        <v>5.0452093305979787E-2</v>
      </c>
      <c r="O78" s="86">
        <f t="shared" si="19"/>
        <v>6.0739199136701741E-2</v>
      </c>
      <c r="P78" s="85">
        <f t="shared" si="19"/>
        <v>5.8070279928528888E-2</v>
      </c>
      <c r="Q78" s="86">
        <f t="shared" si="19"/>
        <v>4.5916841160634159E-2</v>
      </c>
      <c r="R78" s="85">
        <f t="shared" si="19"/>
        <v>6.1141228413346002E-2</v>
      </c>
      <c r="S78" s="86">
        <f t="shared" si="19"/>
        <v>5.6196581196581198E-2</v>
      </c>
      <c r="T78" s="85">
        <f t="shared" si="19"/>
        <v>6.2097516099356029E-2</v>
      </c>
      <c r="U78" s="86">
        <f t="shared" si="19"/>
        <v>4.5434687636522496E-2</v>
      </c>
      <c r="V78" s="85">
        <f t="shared" si="19"/>
        <v>4.7665959381630797E-2</v>
      </c>
      <c r="W78" s="86">
        <f t="shared" si="19"/>
        <v>6.4117272147864876E-2</v>
      </c>
      <c r="X78" s="85">
        <f t="shared" si="19"/>
        <v>5.0925925925925923E-2</v>
      </c>
      <c r="Y78" s="86">
        <f t="shared" si="19"/>
        <v>4.0053207212533255E-2</v>
      </c>
      <c r="Z78" s="85">
        <f t="shared" si="19"/>
        <v>6.4407997126780803E-2</v>
      </c>
      <c r="AA78" s="85">
        <f t="shared" si="19"/>
        <v>7.048572487949574E-2</v>
      </c>
      <c r="AB78" s="105">
        <f t="shared" si="19"/>
        <v>5.3797937933328217E-2</v>
      </c>
      <c r="AC78" s="106">
        <f t="shared" si="19"/>
        <v>5.6621861318733147E-2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5.0297126753660479E-2</v>
      </c>
      <c r="C79" s="86">
        <f t="shared" ref="C79:AC79" si="20">C15/C31</f>
        <v>5.5967078189300412E-2</v>
      </c>
      <c r="D79" s="85">
        <f t="shared" si="20"/>
        <v>4.5377294357579881E-2</v>
      </c>
      <c r="E79" s="86">
        <f t="shared" si="20"/>
        <v>6.2673707615341856E-2</v>
      </c>
      <c r="F79" s="85">
        <f t="shared" si="20"/>
        <v>4.7711038231726489E-2</v>
      </c>
      <c r="G79" s="86">
        <f t="shared" si="20"/>
        <v>3.9267569856054188E-2</v>
      </c>
      <c r="H79" s="85">
        <f t="shared" si="20"/>
        <v>5.2831528492810226E-2</v>
      </c>
      <c r="I79" s="86">
        <f t="shared" si="20"/>
        <v>5.2177016416845114E-2</v>
      </c>
      <c r="J79" s="85">
        <f t="shared" si="20"/>
        <v>3.414028553693358E-2</v>
      </c>
      <c r="K79" s="86">
        <f t="shared" si="20"/>
        <v>5.6546719080737828E-2</v>
      </c>
      <c r="L79" s="85">
        <f t="shared" si="20"/>
        <v>3.094671305621681E-2</v>
      </c>
      <c r="M79" s="86">
        <f t="shared" si="20"/>
        <v>4.7689056326380597E-2</v>
      </c>
      <c r="N79" s="85">
        <f t="shared" si="20"/>
        <v>4.5513258870906466E-2</v>
      </c>
      <c r="O79" s="86">
        <f t="shared" si="20"/>
        <v>4.9639650055883146E-2</v>
      </c>
      <c r="P79" s="85">
        <f t="shared" si="20"/>
        <v>5.6060154854079808E-2</v>
      </c>
      <c r="Q79" s="86">
        <f t="shared" si="20"/>
        <v>4.2476817230032902E-2</v>
      </c>
      <c r="R79" s="85">
        <f t="shared" si="20"/>
        <v>6.0079360643827198E-2</v>
      </c>
      <c r="S79" s="86">
        <f t="shared" si="20"/>
        <v>4.6581196581196582E-2</v>
      </c>
      <c r="T79" s="85">
        <f t="shared" si="20"/>
        <v>4.7838086476540941E-2</v>
      </c>
      <c r="U79" s="86">
        <f t="shared" si="20"/>
        <v>3.1454783748361727E-2</v>
      </c>
      <c r="V79" s="85">
        <f t="shared" si="20"/>
        <v>4.7893301000303125E-2</v>
      </c>
      <c r="W79" s="86">
        <f t="shared" si="20"/>
        <v>5.3154875717017207E-2</v>
      </c>
      <c r="X79" s="85">
        <f t="shared" si="20"/>
        <v>4.3934240362811794E-2</v>
      </c>
      <c r="Y79" s="86">
        <f t="shared" si="20"/>
        <v>3.8870824711794268E-2</v>
      </c>
      <c r="Z79" s="85">
        <f t="shared" si="20"/>
        <v>6.113571970150445E-2</v>
      </c>
      <c r="AA79" s="85">
        <f t="shared" si="20"/>
        <v>6.1364479050797185E-2</v>
      </c>
      <c r="AB79" s="105">
        <f t="shared" si="20"/>
        <v>5.0374804922352703E-2</v>
      </c>
      <c r="AC79" s="106">
        <f t="shared" si="20"/>
        <v>5.0572626700706426E-2</v>
      </c>
      <c r="AD79" s="18"/>
      <c r="AE79" s="18"/>
    </row>
    <row r="80" spans="1:31" s="8" customFormat="1" x14ac:dyDescent="0.2">
      <c r="A80" s="90" t="s">
        <v>25</v>
      </c>
      <c r="B80" s="85">
        <f>B16/B31</f>
        <v>4.8459229308337931E-2</v>
      </c>
      <c r="C80" s="86">
        <f t="shared" ref="C80:AC80" si="21">C16/C31</f>
        <v>5.6731334509112288E-2</v>
      </c>
      <c r="D80" s="85">
        <f t="shared" si="21"/>
        <v>5.2345343303874914E-2</v>
      </c>
      <c r="E80" s="86">
        <f t="shared" si="21"/>
        <v>6.2117843246247917E-2</v>
      </c>
      <c r="F80" s="85">
        <f t="shared" si="21"/>
        <v>4.7800889527831437E-2</v>
      </c>
      <c r="G80" s="86">
        <f t="shared" si="21"/>
        <v>4.1384419983065197E-2</v>
      </c>
      <c r="H80" s="85">
        <f t="shared" si="21"/>
        <v>5.6914610331972308E-2</v>
      </c>
      <c r="I80" s="86">
        <f t="shared" si="21"/>
        <v>5.4246966452533907E-2</v>
      </c>
      <c r="J80" s="85">
        <f t="shared" si="21"/>
        <v>3.8175046554934824E-2</v>
      </c>
      <c r="K80" s="86">
        <f t="shared" si="21"/>
        <v>4.3846386452978531E-2</v>
      </c>
      <c r="L80" s="85">
        <f t="shared" si="21"/>
        <v>3.3876579381065738E-2</v>
      </c>
      <c r="M80" s="86">
        <f t="shared" si="21"/>
        <v>4.0705687769916385E-2</v>
      </c>
      <c r="N80" s="85">
        <f t="shared" si="21"/>
        <v>4.5399285768558617E-2</v>
      </c>
      <c r="O80" s="86">
        <f t="shared" si="21"/>
        <v>4.7211623694454079E-2</v>
      </c>
      <c r="P80" s="85">
        <f t="shared" si="21"/>
        <v>5.0402025014889815E-2</v>
      </c>
      <c r="Q80" s="86">
        <f t="shared" si="21"/>
        <v>4.4271612324259649E-2</v>
      </c>
      <c r="R80" s="85">
        <f t="shared" si="21"/>
        <v>5.7340859554015536E-2</v>
      </c>
      <c r="S80" s="86">
        <f t="shared" si="21"/>
        <v>5.0160256410256412E-2</v>
      </c>
      <c r="T80" s="85">
        <f t="shared" si="21"/>
        <v>3.7718491260349589E-2</v>
      </c>
      <c r="U80" s="86">
        <f t="shared" si="21"/>
        <v>4.1502839667977284E-2</v>
      </c>
      <c r="V80" s="85">
        <f t="shared" si="21"/>
        <v>4.5771445892694759E-2</v>
      </c>
      <c r="W80" s="86">
        <f t="shared" si="21"/>
        <v>5.2772466539196941E-2</v>
      </c>
      <c r="X80" s="85">
        <f t="shared" si="21"/>
        <v>4.4123204837490548E-2</v>
      </c>
      <c r="Y80" s="86">
        <f t="shared" si="21"/>
        <v>3.6506059710316285E-2</v>
      </c>
      <c r="Z80" s="85">
        <f t="shared" si="21"/>
        <v>6.1694401213136997E-2</v>
      </c>
      <c r="AA80" s="85">
        <f t="shared" si="21"/>
        <v>6.1809417871709307E-2</v>
      </c>
      <c r="AB80" s="105">
        <f t="shared" si="21"/>
        <v>5.0431089620589967E-2</v>
      </c>
      <c r="AC80" s="106">
        <f t="shared" si="21"/>
        <v>5.0726420801164733E-2</v>
      </c>
      <c r="AD80" s="18"/>
      <c r="AE80" s="18"/>
    </row>
    <row r="81" spans="1:31" s="8" customFormat="1" x14ac:dyDescent="0.2">
      <c r="A81" s="91" t="s">
        <v>26</v>
      </c>
      <c r="B81" s="85">
        <f>B17/B31</f>
        <v>5.0235863505483064E-2</v>
      </c>
      <c r="C81" s="86">
        <f t="shared" ref="C81:AC81" si="22">C17/C31</f>
        <v>6.0670194003527335E-2</v>
      </c>
      <c r="D81" s="85">
        <f t="shared" si="22"/>
        <v>5.4044867437117609E-2</v>
      </c>
      <c r="E81" s="86">
        <f t="shared" si="22"/>
        <v>5.4613674263479711E-2</v>
      </c>
      <c r="F81" s="85">
        <f t="shared" si="22"/>
        <v>4.6048789253784986E-2</v>
      </c>
      <c r="G81" s="86">
        <f t="shared" si="22"/>
        <v>4.387171888230313E-2</v>
      </c>
      <c r="H81" s="85">
        <f t="shared" si="22"/>
        <v>5.7837741878217649E-2</v>
      </c>
      <c r="I81" s="86">
        <f t="shared" si="22"/>
        <v>5.5067808708065664E-2</v>
      </c>
      <c r="J81" s="85">
        <f t="shared" si="22"/>
        <v>5.0900062073246433E-2</v>
      </c>
      <c r="K81" s="86">
        <f t="shared" si="22"/>
        <v>4.8079830662231628E-2</v>
      </c>
      <c r="L81" s="85">
        <f t="shared" si="22"/>
        <v>4.1750595129097234E-2</v>
      </c>
      <c r="M81" s="86">
        <f t="shared" si="22"/>
        <v>4.6402646329137189E-2</v>
      </c>
      <c r="N81" s="85">
        <f t="shared" si="22"/>
        <v>4.878048780487805E-2</v>
      </c>
      <c r="O81" s="86">
        <f t="shared" si="22"/>
        <v>4.3588854202798011E-2</v>
      </c>
      <c r="P81" s="85">
        <f t="shared" si="22"/>
        <v>5.0327575938058366E-2</v>
      </c>
      <c r="Q81" s="86">
        <f t="shared" si="22"/>
        <v>3.9784624588692794E-2</v>
      </c>
      <c r="R81" s="85">
        <f t="shared" si="22"/>
        <v>5.6223104007153635E-2</v>
      </c>
      <c r="S81" s="86">
        <f t="shared" si="22"/>
        <v>4.6901709401709402E-2</v>
      </c>
      <c r="T81" s="85">
        <f t="shared" si="22"/>
        <v>4.001839926402944E-2</v>
      </c>
      <c r="U81" s="86">
        <f t="shared" si="22"/>
        <v>3.669724770642202E-2</v>
      </c>
      <c r="V81" s="85">
        <f t="shared" si="22"/>
        <v>4.8272203698090328E-2</v>
      </c>
      <c r="W81" s="86">
        <f t="shared" si="22"/>
        <v>4.9394518801784575E-2</v>
      </c>
      <c r="X81" s="85">
        <f t="shared" si="22"/>
        <v>4.5918367346938778E-2</v>
      </c>
      <c r="Y81" s="86">
        <f t="shared" si="22"/>
        <v>3.81318356488324E-2</v>
      </c>
      <c r="Z81" s="85">
        <f t="shared" si="22"/>
        <v>6.5405642683267484E-2</v>
      </c>
      <c r="AA81" s="85">
        <f t="shared" si="22"/>
        <v>6.4516129032258063E-2</v>
      </c>
      <c r="AB81" s="105">
        <f t="shared" si="22"/>
        <v>5.2329418988410467E-2</v>
      </c>
      <c r="AC81" s="106">
        <f t="shared" si="22"/>
        <v>5.0541867880614766E-2</v>
      </c>
      <c r="AD81" s="18"/>
      <c r="AE81" s="18"/>
    </row>
    <row r="82" spans="1:31" s="8" customFormat="1" x14ac:dyDescent="0.2">
      <c r="A82" s="90" t="s">
        <v>27</v>
      </c>
      <c r="B82" s="85">
        <f>B18/B31</f>
        <v>5.617839857869264E-2</v>
      </c>
      <c r="C82" s="86">
        <f t="shared" ref="C82:AC82" si="23">C18/C31</f>
        <v>6.1845972957084071E-2</v>
      </c>
      <c r="D82" s="85">
        <f t="shared" si="23"/>
        <v>5.9823249490142762E-2</v>
      </c>
      <c r="E82" s="86">
        <f t="shared" si="23"/>
        <v>5.4474708171206226E-2</v>
      </c>
      <c r="F82" s="85">
        <f t="shared" si="23"/>
        <v>5.0406577114874881E-2</v>
      </c>
      <c r="G82" s="86">
        <f t="shared" si="23"/>
        <v>5.3609229466553769E-2</v>
      </c>
      <c r="H82" s="85">
        <f t="shared" si="23"/>
        <v>6.561334990236109E-2</v>
      </c>
      <c r="I82" s="86">
        <f t="shared" si="23"/>
        <v>5.7994289793004999E-2</v>
      </c>
      <c r="J82" s="85">
        <f t="shared" si="23"/>
        <v>5.493482309124767E-2</v>
      </c>
      <c r="K82" s="86">
        <f t="shared" si="23"/>
        <v>4.2334442092530997E-2</v>
      </c>
      <c r="L82" s="85">
        <f t="shared" si="23"/>
        <v>5.0173960813037904E-2</v>
      </c>
      <c r="M82" s="86">
        <f t="shared" si="23"/>
        <v>4.8332261325002297E-2</v>
      </c>
      <c r="N82" s="85">
        <f t="shared" si="23"/>
        <v>5.2275662943545326E-2</v>
      </c>
      <c r="O82" s="86">
        <f t="shared" si="23"/>
        <v>4.9408409450032761E-2</v>
      </c>
      <c r="P82" s="85">
        <f t="shared" si="23"/>
        <v>6.2909469922572958E-2</v>
      </c>
      <c r="Q82" s="86">
        <f t="shared" si="23"/>
        <v>4.943164822016153E-2</v>
      </c>
      <c r="R82" s="85">
        <f t="shared" si="23"/>
        <v>5.9352819538366956E-2</v>
      </c>
      <c r="S82" s="86">
        <f t="shared" si="23"/>
        <v>5.9188034188034186E-2</v>
      </c>
      <c r="T82" s="85">
        <f t="shared" si="23"/>
        <v>4.875804967801288E-2</v>
      </c>
      <c r="U82" s="86">
        <f t="shared" si="23"/>
        <v>4.4997815640017473E-2</v>
      </c>
      <c r="V82" s="85">
        <f t="shared" si="23"/>
        <v>5.872991815701728E-2</v>
      </c>
      <c r="W82" s="86">
        <f t="shared" si="23"/>
        <v>5.9082217973231356E-2</v>
      </c>
      <c r="X82" s="85">
        <f t="shared" si="23"/>
        <v>4.7808012093726378E-2</v>
      </c>
      <c r="Y82" s="86">
        <f t="shared" si="23"/>
        <v>4.4043748152527346E-2</v>
      </c>
      <c r="Z82" s="85">
        <f t="shared" si="23"/>
        <v>6.9515942375992651E-2</v>
      </c>
      <c r="AA82" s="85">
        <f t="shared" si="23"/>
        <v>6.3700407860585839E-2</v>
      </c>
      <c r="AB82" s="105">
        <f t="shared" si="23"/>
        <v>5.8208611558830302E-2</v>
      </c>
      <c r="AC82" s="106">
        <f t="shared" si="23"/>
        <v>5.5596567315677768E-2</v>
      </c>
      <c r="AD82" s="18"/>
      <c r="AE82" s="18"/>
    </row>
    <row r="83" spans="1:31" s="8" customFormat="1" x14ac:dyDescent="0.2">
      <c r="A83" s="91" t="s">
        <v>28</v>
      </c>
      <c r="B83" s="85">
        <f>B19/B31</f>
        <v>6.8553574710531154E-2</v>
      </c>
      <c r="C83" s="86">
        <f t="shared" ref="C83:AC83" si="24">C19/C31</f>
        <v>7.9306290417401532E-2</v>
      </c>
      <c r="D83" s="85">
        <f t="shared" si="24"/>
        <v>7.7498300475866755E-2</v>
      </c>
      <c r="E83" s="86">
        <f t="shared" si="24"/>
        <v>6.8093385214007776E-2</v>
      </c>
      <c r="F83" s="85">
        <f t="shared" si="24"/>
        <v>5.6920796082483488E-2</v>
      </c>
      <c r="G83" s="86">
        <f t="shared" si="24"/>
        <v>8.0122777307366638E-2</v>
      </c>
      <c r="H83" s="85">
        <f t="shared" si="24"/>
        <v>7.0868098704065324E-2</v>
      </c>
      <c r="I83" s="86">
        <f t="shared" si="24"/>
        <v>7.2805139186295498E-2</v>
      </c>
      <c r="J83" s="85">
        <f t="shared" si="24"/>
        <v>7.2315332091868398E-2</v>
      </c>
      <c r="K83" s="86">
        <f t="shared" si="24"/>
        <v>4.4451164197157542E-2</v>
      </c>
      <c r="L83" s="85">
        <f t="shared" si="24"/>
        <v>8.3501190258194469E-2</v>
      </c>
      <c r="M83" s="86">
        <f t="shared" si="24"/>
        <v>4.6586419185886248E-2</v>
      </c>
      <c r="N83" s="85">
        <f t="shared" si="24"/>
        <v>7.1423144137983438E-2</v>
      </c>
      <c r="O83" s="86">
        <f t="shared" si="24"/>
        <v>5.5382125101167766E-2</v>
      </c>
      <c r="P83" s="85">
        <f t="shared" si="24"/>
        <v>8.5467540202501482E-2</v>
      </c>
      <c r="Q83" s="86">
        <f t="shared" si="24"/>
        <v>6.1247382590487585E-2</v>
      </c>
      <c r="R83" s="85">
        <f t="shared" si="24"/>
        <v>6.3656178393785276E-2</v>
      </c>
      <c r="S83" s="86">
        <f t="shared" si="24"/>
        <v>7.2809829059829065E-2</v>
      </c>
      <c r="T83" s="85">
        <f t="shared" si="24"/>
        <v>7.221711131554738E-2</v>
      </c>
      <c r="U83" s="86">
        <f t="shared" si="24"/>
        <v>5.0677151594582789E-2</v>
      </c>
      <c r="V83" s="85">
        <f t="shared" si="24"/>
        <v>7.2900879054258863E-2</v>
      </c>
      <c r="W83" s="86">
        <f t="shared" si="24"/>
        <v>7.2721478648820906E-2</v>
      </c>
      <c r="X83" s="85">
        <f t="shared" si="24"/>
        <v>7.0578231292517002E-2</v>
      </c>
      <c r="Y83" s="86">
        <f t="shared" si="24"/>
        <v>4.951226721844517E-2</v>
      </c>
      <c r="Z83" s="85">
        <f t="shared" si="24"/>
        <v>7.6379743804621092E-2</v>
      </c>
      <c r="AA83" s="85">
        <f t="shared" si="24"/>
        <v>7.4749721913236936E-2</v>
      </c>
      <c r="AB83" s="105">
        <f t="shared" si="24"/>
        <v>7.1276895131373599E-2</v>
      </c>
      <c r="AC83" s="106">
        <f t="shared" si="24"/>
        <v>6.804876298278531E-2</v>
      </c>
      <c r="AD83" s="18"/>
      <c r="AE83" s="18"/>
    </row>
    <row r="84" spans="1:31" s="8" customFormat="1" x14ac:dyDescent="0.2">
      <c r="A84" s="90" t="s">
        <v>29</v>
      </c>
      <c r="B84" s="85">
        <f>B20/B31</f>
        <v>8.5217178214788955E-2</v>
      </c>
      <c r="C84" s="86">
        <f t="shared" ref="C84:AC84" si="25">C20/C31</f>
        <v>7.7013521457965903E-2</v>
      </c>
      <c r="D84" s="85">
        <f t="shared" si="25"/>
        <v>7.1719918422841603E-2</v>
      </c>
      <c r="E84" s="86">
        <f t="shared" si="25"/>
        <v>7.3374096720400225E-2</v>
      </c>
      <c r="F84" s="85">
        <f t="shared" si="25"/>
        <v>7.5250460487892537E-2</v>
      </c>
      <c r="G84" s="86">
        <f t="shared" si="25"/>
        <v>8.8378492802709568E-2</v>
      </c>
      <c r="H84" s="85">
        <f t="shared" si="25"/>
        <v>7.9069767441860464E-2</v>
      </c>
      <c r="I84" s="86">
        <f t="shared" si="25"/>
        <v>8.4475374732334046E-2</v>
      </c>
      <c r="J84" s="85">
        <f t="shared" si="25"/>
        <v>7.5108628181253884E-2</v>
      </c>
      <c r="K84" s="86">
        <f t="shared" si="25"/>
        <v>4.052010885999395E-2</v>
      </c>
      <c r="L84" s="85">
        <f t="shared" si="25"/>
        <v>8.5423915033876585E-2</v>
      </c>
      <c r="M84" s="86">
        <f t="shared" si="25"/>
        <v>4.6402646329137189E-2</v>
      </c>
      <c r="N84" s="85">
        <f t="shared" si="25"/>
        <v>7.1841045513258872E-2</v>
      </c>
      <c r="O84" s="86">
        <f t="shared" si="25"/>
        <v>6.7946198019038812E-2</v>
      </c>
      <c r="P84" s="85">
        <f t="shared" si="25"/>
        <v>7.8320428826682553E-2</v>
      </c>
      <c r="Q84" s="86">
        <f t="shared" si="25"/>
        <v>8.0242297337720606E-2</v>
      </c>
      <c r="R84" s="85">
        <f t="shared" si="25"/>
        <v>7.7460459397529755E-2</v>
      </c>
      <c r="S84" s="86">
        <f t="shared" si="25"/>
        <v>8.627136752136752E-2</v>
      </c>
      <c r="T84" s="85">
        <f t="shared" si="25"/>
        <v>8.1876724931002759E-2</v>
      </c>
      <c r="U84" s="86">
        <f t="shared" si="25"/>
        <v>6.2909567496723454E-2</v>
      </c>
      <c r="V84" s="85">
        <f t="shared" si="25"/>
        <v>8.2752349196726277E-2</v>
      </c>
      <c r="W84" s="86">
        <f t="shared" si="25"/>
        <v>8.2472912683237726E-2</v>
      </c>
      <c r="X84" s="85">
        <f t="shared" si="25"/>
        <v>8.0971277399848829E-2</v>
      </c>
      <c r="Y84" s="86">
        <f t="shared" si="25"/>
        <v>6.2222879101389302E-2</v>
      </c>
      <c r="Z84" s="85">
        <f t="shared" si="25"/>
        <v>8.2724769543876447E-2</v>
      </c>
      <c r="AA84" s="85">
        <f t="shared" si="25"/>
        <v>7.2302558398220251E-2</v>
      </c>
      <c r="AB84" s="105">
        <f t="shared" si="25"/>
        <v>7.8895796556399819E-2</v>
      </c>
      <c r="AC84" s="106">
        <f t="shared" si="25"/>
        <v>7.5738468005700638E-2</v>
      </c>
      <c r="AD84" s="18"/>
      <c r="AE84" s="18"/>
    </row>
    <row r="85" spans="1:31" s="8" customFormat="1" x14ac:dyDescent="0.2">
      <c r="A85" s="91" t="s">
        <v>30</v>
      </c>
      <c r="B85" s="85">
        <f>B21/B31</f>
        <v>8.7300128652821177E-2</v>
      </c>
      <c r="C85" s="86">
        <f t="shared" ref="C85:AC85" si="26">C21/C31</f>
        <v>8.5479129923574371E-2</v>
      </c>
      <c r="D85" s="85">
        <f t="shared" si="26"/>
        <v>6.6111488783140715E-2</v>
      </c>
      <c r="E85" s="86">
        <f t="shared" si="26"/>
        <v>9.1300722623679817E-2</v>
      </c>
      <c r="F85" s="85">
        <f t="shared" si="26"/>
        <v>7.1611482995642212E-2</v>
      </c>
      <c r="G85" s="86">
        <f t="shared" si="26"/>
        <v>0.1100762066045724</v>
      </c>
      <c r="H85" s="85">
        <f t="shared" si="26"/>
        <v>8.2442748091603055E-2</v>
      </c>
      <c r="I85" s="86">
        <f t="shared" si="26"/>
        <v>9.043540328336902E-2</v>
      </c>
      <c r="J85" s="85">
        <f t="shared" si="26"/>
        <v>9.8075729360645555E-2</v>
      </c>
      <c r="K85" s="86">
        <f t="shared" si="26"/>
        <v>6.047777441790142E-2</v>
      </c>
      <c r="L85" s="85">
        <f t="shared" si="26"/>
        <v>0.1283647683574437</v>
      </c>
      <c r="M85" s="86">
        <f t="shared" si="26"/>
        <v>5.421299274097216E-2</v>
      </c>
      <c r="N85" s="85">
        <f t="shared" si="26"/>
        <v>9.0038750854798261E-2</v>
      </c>
      <c r="O85" s="86">
        <f t="shared" si="26"/>
        <v>7.8313485181331174E-2</v>
      </c>
      <c r="P85" s="85">
        <f t="shared" si="26"/>
        <v>7.3853484216795717E-2</v>
      </c>
      <c r="Q85" s="86">
        <f t="shared" si="26"/>
        <v>9.6993718217170205E-2</v>
      </c>
      <c r="R85" s="85">
        <f t="shared" si="26"/>
        <v>6.8574302799977643E-2</v>
      </c>
      <c r="S85" s="86">
        <f t="shared" si="26"/>
        <v>0.1016025641025641</v>
      </c>
      <c r="T85" s="85">
        <f t="shared" si="26"/>
        <v>8.2796688132474705E-2</v>
      </c>
      <c r="U85" s="86">
        <f t="shared" si="26"/>
        <v>7.2083879423328959E-2</v>
      </c>
      <c r="V85" s="85">
        <f t="shared" si="26"/>
        <v>9.6695968475295546E-2</v>
      </c>
      <c r="W85" s="86">
        <f t="shared" si="26"/>
        <v>7.1255576800509882E-2</v>
      </c>
      <c r="X85" s="85">
        <f t="shared" si="26"/>
        <v>9.5710506424792133E-2</v>
      </c>
      <c r="Y85" s="86">
        <f t="shared" si="26"/>
        <v>8.2618977239136859E-2</v>
      </c>
      <c r="Z85" s="85">
        <f t="shared" si="26"/>
        <v>7.8335129095335007E-2</v>
      </c>
      <c r="AA85" s="85">
        <f t="shared" si="26"/>
        <v>8.4315906562847612E-2</v>
      </c>
      <c r="AB85" s="105">
        <f t="shared" si="26"/>
        <v>8.4268426842684263E-2</v>
      </c>
      <c r="AC85" s="106">
        <f t="shared" si="26"/>
        <v>8.6442537397598759E-2</v>
      </c>
      <c r="AD85" s="18"/>
      <c r="AE85" s="18"/>
    </row>
    <row r="86" spans="1:31" s="8" customFormat="1" x14ac:dyDescent="0.2">
      <c r="A86" s="90" t="s">
        <v>31</v>
      </c>
      <c r="B86" s="85">
        <f>B22/B31</f>
        <v>9.011823806898242E-2</v>
      </c>
      <c r="C86" s="86">
        <f t="shared" ref="C86:AC86" si="27">C22/C31</f>
        <v>7.3956496178718398E-2</v>
      </c>
      <c r="D86" s="85">
        <f t="shared" si="27"/>
        <v>5.268524813052345E-2</v>
      </c>
      <c r="E86" s="86">
        <f t="shared" si="27"/>
        <v>8.5742078932740412E-2</v>
      </c>
      <c r="F86" s="85">
        <f t="shared" si="27"/>
        <v>5.0765982299294667E-2</v>
      </c>
      <c r="G86" s="86">
        <f t="shared" si="27"/>
        <v>9.5469940728196437E-2</v>
      </c>
      <c r="H86" s="85">
        <f t="shared" si="27"/>
        <v>6.4370672820876981E-2</v>
      </c>
      <c r="I86" s="86">
        <f t="shared" si="27"/>
        <v>7.7337615988579592E-2</v>
      </c>
      <c r="J86" s="85">
        <f t="shared" si="27"/>
        <v>0.1095592799503414</v>
      </c>
      <c r="K86" s="86">
        <f t="shared" si="27"/>
        <v>4.5055941941336559E-2</v>
      </c>
      <c r="L86" s="85">
        <f t="shared" si="27"/>
        <v>0.12516022706464017</v>
      </c>
      <c r="M86" s="86">
        <f t="shared" si="27"/>
        <v>4.6953964899384359E-2</v>
      </c>
      <c r="N86" s="85">
        <f t="shared" si="27"/>
        <v>8.2250588861028803E-2</v>
      </c>
      <c r="O86" s="86">
        <f t="shared" si="27"/>
        <v>7.4613635487724983E-2</v>
      </c>
      <c r="P86" s="85">
        <f t="shared" si="27"/>
        <v>5.4124478856462183E-2</v>
      </c>
      <c r="Q86" s="86">
        <f t="shared" si="27"/>
        <v>9.1310200418785528E-2</v>
      </c>
      <c r="R86" s="85">
        <f t="shared" si="27"/>
        <v>5.3484602917341979E-2</v>
      </c>
      <c r="S86" s="86">
        <f t="shared" si="27"/>
        <v>8.8942307692307696E-2</v>
      </c>
      <c r="T86" s="85">
        <f t="shared" si="27"/>
        <v>5.1057957681692731E-2</v>
      </c>
      <c r="U86" s="86">
        <f t="shared" si="27"/>
        <v>5.8977719528178242E-2</v>
      </c>
      <c r="V86" s="85">
        <f t="shared" si="27"/>
        <v>0.11382237041527736</v>
      </c>
      <c r="W86" s="86">
        <f t="shared" si="27"/>
        <v>5.8444869343530909E-2</v>
      </c>
      <c r="X86" s="85">
        <f t="shared" si="27"/>
        <v>6.2547241118669689E-2</v>
      </c>
      <c r="Y86" s="86">
        <f t="shared" si="27"/>
        <v>7.7741649423588535E-2</v>
      </c>
      <c r="Z86" s="85">
        <f t="shared" si="27"/>
        <v>5.7544195698152362E-2</v>
      </c>
      <c r="AA86" s="85">
        <f t="shared" si="27"/>
        <v>6.4479050797182053E-2</v>
      </c>
      <c r="AB86" s="105">
        <f t="shared" si="27"/>
        <v>7.1686238391280993E-2</v>
      </c>
      <c r="AC86" s="106">
        <f t="shared" si="27"/>
        <v>7.5077153373729916E-2</v>
      </c>
      <c r="AD86" s="18"/>
      <c r="AE86" s="18"/>
    </row>
    <row r="87" spans="1:31" s="8" customFormat="1" x14ac:dyDescent="0.2">
      <c r="A87" s="91" t="s">
        <v>32</v>
      </c>
      <c r="B87" s="85">
        <f>B23/B31</f>
        <v>6.4448937082644125E-2</v>
      </c>
      <c r="C87" s="86">
        <f t="shared" ref="C87:AC87" si="28">C23/C31</f>
        <v>6.8077601410934746E-2</v>
      </c>
      <c r="D87" s="85">
        <f t="shared" si="28"/>
        <v>3.9428959891230457E-2</v>
      </c>
      <c r="E87" s="86">
        <f t="shared" si="28"/>
        <v>7.4763757643135073E-2</v>
      </c>
      <c r="F87" s="85">
        <f t="shared" si="28"/>
        <v>3.4997079832876588E-2</v>
      </c>
      <c r="G87" s="86">
        <f t="shared" si="28"/>
        <v>9.7586790855207453E-2</v>
      </c>
      <c r="H87" s="85">
        <f t="shared" si="28"/>
        <v>5.0310669270371026E-2</v>
      </c>
      <c r="I87" s="86">
        <f t="shared" si="28"/>
        <v>8.1584582441113496E-2</v>
      </c>
      <c r="J87" s="85">
        <f t="shared" si="28"/>
        <v>0.11669770328988206</v>
      </c>
      <c r="K87" s="86">
        <f t="shared" si="28"/>
        <v>4.3846386452978531E-2</v>
      </c>
      <c r="L87" s="85">
        <f t="shared" si="28"/>
        <v>0.11856802783373009</v>
      </c>
      <c r="M87" s="86">
        <f t="shared" si="28"/>
        <v>4.0613801341541855E-2</v>
      </c>
      <c r="N87" s="85">
        <f t="shared" si="28"/>
        <v>7.4690373071955016E-2</v>
      </c>
      <c r="O87" s="86">
        <f t="shared" si="28"/>
        <v>6.3552626507881446E-2</v>
      </c>
      <c r="P87" s="85">
        <f t="shared" si="28"/>
        <v>4.6083978558665875E-2</v>
      </c>
      <c r="Q87" s="86">
        <f t="shared" si="28"/>
        <v>7.7849237212084949E-2</v>
      </c>
      <c r="R87" s="85">
        <f t="shared" si="28"/>
        <v>4.6833957413513663E-2</v>
      </c>
      <c r="S87" s="86">
        <f t="shared" si="28"/>
        <v>7.5427350427350423E-2</v>
      </c>
      <c r="T87" s="85">
        <f t="shared" si="28"/>
        <v>4.1858325666973319E-2</v>
      </c>
      <c r="U87" s="86">
        <f t="shared" si="28"/>
        <v>4.2813455657492352E-2</v>
      </c>
      <c r="V87" s="85">
        <f t="shared" si="28"/>
        <v>0.10086389815095484</v>
      </c>
      <c r="W87" s="86">
        <f t="shared" si="28"/>
        <v>4.7227533460803058E-2</v>
      </c>
      <c r="X87" s="85">
        <f t="shared" si="28"/>
        <v>4.5540438397581255E-2</v>
      </c>
      <c r="Y87" s="86">
        <f t="shared" si="28"/>
        <v>7.2864321608040197E-2</v>
      </c>
      <c r="Z87" s="85">
        <f t="shared" si="28"/>
        <v>4.9722654535296701E-2</v>
      </c>
      <c r="AA87" s="85">
        <f t="shared" si="28"/>
        <v>5.5839822024471637E-2</v>
      </c>
      <c r="AB87" s="105">
        <f t="shared" si="28"/>
        <v>5.9989254739427428E-2</v>
      </c>
      <c r="AC87" s="106">
        <f t="shared" si="28"/>
        <v>6.8453754113992182E-2</v>
      </c>
      <c r="AD87" s="18"/>
      <c r="AE87" s="18"/>
    </row>
    <row r="88" spans="1:31" s="8" customFormat="1" x14ac:dyDescent="0.2">
      <c r="A88" s="90" t="s">
        <v>33</v>
      </c>
      <c r="B88" s="85">
        <f>B24/B31</f>
        <v>1.6786130000612631E-2</v>
      </c>
      <c r="C88" s="86">
        <f t="shared" ref="C88:AC88" si="29">C24/C31</f>
        <v>2.7689594356261022E-2</v>
      </c>
      <c r="D88" s="85">
        <f t="shared" si="29"/>
        <v>2.2603670972127805E-2</v>
      </c>
      <c r="E88" s="86">
        <f t="shared" si="29"/>
        <v>4.2245692051139525E-2</v>
      </c>
      <c r="F88" s="85">
        <f t="shared" si="29"/>
        <v>1.8149961813199156E-2</v>
      </c>
      <c r="G88" s="86">
        <f t="shared" si="29"/>
        <v>3.4875105842506353E-2</v>
      </c>
      <c r="H88" s="85">
        <f t="shared" si="29"/>
        <v>1.9030711876442393E-2</v>
      </c>
      <c r="I88" s="86">
        <f t="shared" si="29"/>
        <v>2.6017130620985009E-2</v>
      </c>
      <c r="J88" s="85">
        <f t="shared" si="29"/>
        <v>2.9174425822470516E-2</v>
      </c>
      <c r="K88" s="86">
        <f t="shared" si="29"/>
        <v>1.6933776837012398E-2</v>
      </c>
      <c r="L88" s="85">
        <f t="shared" si="29"/>
        <v>2.7925288408716352E-2</v>
      </c>
      <c r="M88" s="86">
        <f t="shared" si="29"/>
        <v>3.0322521363594597E-2</v>
      </c>
      <c r="N88" s="85">
        <f t="shared" si="29"/>
        <v>1.9147481194438112E-2</v>
      </c>
      <c r="O88" s="86">
        <f t="shared" si="29"/>
        <v>3.0485219871276063E-2</v>
      </c>
      <c r="P88" s="85">
        <f t="shared" si="29"/>
        <v>1.6304347826086956E-2</v>
      </c>
      <c r="Q88" s="86">
        <f t="shared" si="29"/>
        <v>3.8962010170505532E-2</v>
      </c>
      <c r="R88" s="85">
        <f t="shared" si="29"/>
        <v>2.3305203152070641E-2</v>
      </c>
      <c r="S88" s="86">
        <f t="shared" si="29"/>
        <v>2.6816239316239315E-2</v>
      </c>
      <c r="T88" s="85">
        <f t="shared" si="29"/>
        <v>2.7138914443422264E-2</v>
      </c>
      <c r="U88" s="86">
        <f t="shared" si="29"/>
        <v>4.2813455657492352E-2</v>
      </c>
      <c r="V88" s="85">
        <f t="shared" si="29"/>
        <v>2.4098211579266445E-2</v>
      </c>
      <c r="W88" s="86">
        <f t="shared" si="29"/>
        <v>2.1861057998725304E-2</v>
      </c>
      <c r="X88" s="85">
        <f t="shared" si="29"/>
        <v>1.5873015873015872E-2</v>
      </c>
      <c r="Y88" s="86">
        <f t="shared" si="29"/>
        <v>5.2616021282885013E-2</v>
      </c>
      <c r="Z88" s="85">
        <f t="shared" si="29"/>
        <v>2.5699349535097171E-2</v>
      </c>
      <c r="AA88" s="85">
        <f t="shared" si="29"/>
        <v>2.0467185761957732E-2</v>
      </c>
      <c r="AB88" s="105">
        <f t="shared" si="29"/>
        <v>2.085092230153248E-2</v>
      </c>
      <c r="AC88" s="106">
        <f t="shared" si="29"/>
        <v>2.9282396727261541E-2</v>
      </c>
      <c r="AD88" s="18"/>
      <c r="AE88" s="18"/>
    </row>
    <row r="89" spans="1:31" s="8" customFormat="1" x14ac:dyDescent="0.2">
      <c r="A89" s="91" t="s">
        <v>34</v>
      </c>
      <c r="B89" s="85">
        <f>B25/B31</f>
        <v>2.0216871898548062E-3</v>
      </c>
      <c r="C89" s="86">
        <f t="shared" ref="C89:AC89" si="30">C25/C31</f>
        <v>7.8777189888301E-3</v>
      </c>
      <c r="D89" s="85">
        <f t="shared" si="30"/>
        <v>1.053704962610469E-2</v>
      </c>
      <c r="E89" s="86">
        <f t="shared" si="30"/>
        <v>2.4180100055586438E-2</v>
      </c>
      <c r="F89" s="85">
        <f t="shared" si="30"/>
        <v>5.0765982299294668E-3</v>
      </c>
      <c r="G89" s="86">
        <f t="shared" si="30"/>
        <v>1.1166384419983065E-2</v>
      </c>
      <c r="H89" s="85">
        <f t="shared" si="30"/>
        <v>7.3850523699627198E-3</v>
      </c>
      <c r="I89" s="86">
        <f t="shared" si="30"/>
        <v>8.6723768736616698E-3</v>
      </c>
      <c r="J89" s="85">
        <f t="shared" si="30"/>
        <v>1.2725015518311608E-2</v>
      </c>
      <c r="K89" s="86">
        <f t="shared" si="30"/>
        <v>6.652555185969156E-3</v>
      </c>
      <c r="L89" s="85">
        <f t="shared" si="30"/>
        <v>8.8811572971983152E-3</v>
      </c>
      <c r="M89" s="86">
        <f t="shared" si="30"/>
        <v>1.5161260681797298E-2</v>
      </c>
      <c r="N89" s="85">
        <f t="shared" si="30"/>
        <v>7.104323379682395E-3</v>
      </c>
      <c r="O89" s="86">
        <f t="shared" si="30"/>
        <v>1.3142174432497013E-2</v>
      </c>
      <c r="P89" s="85">
        <f t="shared" si="30"/>
        <v>8.4127456819535432E-3</v>
      </c>
      <c r="Q89" s="86">
        <f t="shared" si="30"/>
        <v>1.1965300628178284E-2</v>
      </c>
      <c r="R89" s="85">
        <f t="shared" si="30"/>
        <v>7.5448499413178337E-3</v>
      </c>
      <c r="S89" s="86">
        <f t="shared" si="30"/>
        <v>7.5854700854700854E-3</v>
      </c>
      <c r="T89" s="85">
        <f t="shared" si="30"/>
        <v>1.5179392824287029E-2</v>
      </c>
      <c r="U89" s="86">
        <f t="shared" si="30"/>
        <v>2.5775447793796417E-2</v>
      </c>
      <c r="V89" s="85">
        <f t="shared" si="30"/>
        <v>8.108517732646257E-3</v>
      </c>
      <c r="W89" s="86">
        <f t="shared" si="30"/>
        <v>1.0261312938177183E-2</v>
      </c>
      <c r="X89" s="85">
        <f t="shared" si="30"/>
        <v>7.9365079365079361E-3</v>
      </c>
      <c r="Y89" s="86">
        <f t="shared" si="30"/>
        <v>2.9263966893289979E-2</v>
      </c>
      <c r="Z89" s="85">
        <f t="shared" si="30"/>
        <v>1.0495231254239994E-2</v>
      </c>
      <c r="AA89" s="85">
        <f t="shared" si="30"/>
        <v>8.5279940674823883E-3</v>
      </c>
      <c r="AB89" s="105">
        <f t="shared" si="30"/>
        <v>7.5523831452912731E-3</v>
      </c>
      <c r="AC89" s="106">
        <f t="shared" si="30"/>
        <v>1.1483292834220213E-2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1">C26/C31</f>
        <v>4.5267489711934153E-3</v>
      </c>
      <c r="D90" s="85">
        <f t="shared" si="31"/>
        <v>3.3990482664853839E-4</v>
      </c>
      <c r="E90" s="86">
        <f t="shared" si="31"/>
        <v>7.7821011673151752E-3</v>
      </c>
      <c r="F90" s="85">
        <f t="shared" si="31"/>
        <v>4.4925648052473156E-5</v>
      </c>
      <c r="G90" s="86">
        <f t="shared" si="31"/>
        <v>3.334038950042337E-3</v>
      </c>
      <c r="H90" s="85">
        <f t="shared" si="31"/>
        <v>6.3909107047754302E-4</v>
      </c>
      <c r="I90" s="86">
        <f t="shared" si="31"/>
        <v>1.9628836545324767E-3</v>
      </c>
      <c r="J90" s="85">
        <f t="shared" si="31"/>
        <v>4.0347610180012415E-3</v>
      </c>
      <c r="K90" s="86">
        <f t="shared" si="31"/>
        <v>1.8143332325370426E-3</v>
      </c>
      <c r="L90" s="85">
        <f t="shared" si="31"/>
        <v>2.8383080021973997E-3</v>
      </c>
      <c r="M90" s="86">
        <f t="shared" si="31"/>
        <v>1.0107507121198199E-3</v>
      </c>
      <c r="N90" s="85">
        <f t="shared" si="31"/>
        <v>6.8383861408707544E-4</v>
      </c>
      <c r="O90" s="86">
        <f t="shared" si="31"/>
        <v>1.0020426253516785E-3</v>
      </c>
      <c r="P90" s="85">
        <f t="shared" si="31"/>
        <v>2.7546158427635497E-3</v>
      </c>
      <c r="Q90" s="86">
        <f t="shared" si="31"/>
        <v>4.4869877355668559E-4</v>
      </c>
      <c r="R90" s="85">
        <f t="shared" si="31"/>
        <v>7.2654110546023585E-4</v>
      </c>
      <c r="S90" s="86">
        <f t="shared" si="31"/>
        <v>5.8760683760683758E-4</v>
      </c>
      <c r="T90" s="85">
        <f t="shared" si="31"/>
        <v>3.219871205151794E-3</v>
      </c>
      <c r="U90" s="86">
        <f t="shared" si="31"/>
        <v>1.7474879860200961E-3</v>
      </c>
      <c r="V90" s="85">
        <f t="shared" si="31"/>
        <v>9.093664746892998E-4</v>
      </c>
      <c r="W90" s="86">
        <f t="shared" si="31"/>
        <v>4.4614404079031231E-4</v>
      </c>
      <c r="X90" s="85">
        <f t="shared" si="31"/>
        <v>7.5585789871504159E-4</v>
      </c>
      <c r="Y90" s="86">
        <f t="shared" si="31"/>
        <v>1.9213715637008573E-3</v>
      </c>
      <c r="Z90" s="85">
        <f t="shared" si="31"/>
        <v>4.3896404485414424E-4</v>
      </c>
      <c r="AA90" s="85">
        <f t="shared" si="31"/>
        <v>5.932517612161661E-4</v>
      </c>
      <c r="AB90" s="105">
        <f t="shared" si="31"/>
        <v>8.7497121805203779E-4</v>
      </c>
      <c r="AC90" s="106">
        <f t="shared" si="31"/>
        <v>1.799390975362185E-3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2">C27/C31</f>
        <v>0</v>
      </c>
      <c r="D91" s="85">
        <f t="shared" si="32"/>
        <v>0</v>
      </c>
      <c r="E91" s="86">
        <f t="shared" si="32"/>
        <v>0</v>
      </c>
      <c r="F91" s="85">
        <f t="shared" si="32"/>
        <v>0</v>
      </c>
      <c r="G91" s="86">
        <f t="shared" si="32"/>
        <v>0</v>
      </c>
      <c r="H91" s="85">
        <f t="shared" si="32"/>
        <v>0</v>
      </c>
      <c r="I91" s="86">
        <f t="shared" si="32"/>
        <v>0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0</v>
      </c>
      <c r="AC91" s="106">
        <f t="shared" si="32"/>
        <v>0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</v>
      </c>
      <c r="C95" s="82">
        <f t="shared" ref="C95:AC95" si="36">SUM(C71:C94)</f>
        <v>1</v>
      </c>
      <c r="D95" s="81">
        <f t="shared" si="36"/>
        <v>0.99999999999999989</v>
      </c>
      <c r="E95" s="82">
        <f t="shared" si="36"/>
        <v>0.99999999999999989</v>
      </c>
      <c r="F95" s="81">
        <f t="shared" si="36"/>
        <v>0.99999999999999989</v>
      </c>
      <c r="G95" s="82">
        <f t="shared" si="36"/>
        <v>1</v>
      </c>
      <c r="H95" s="81">
        <f t="shared" si="36"/>
        <v>0.99999999999999978</v>
      </c>
      <c r="I95" s="82">
        <f t="shared" si="36"/>
        <v>0.99999999999999989</v>
      </c>
      <c r="J95" s="81">
        <f t="shared" si="36"/>
        <v>1</v>
      </c>
      <c r="K95" s="81">
        <f t="shared" si="36"/>
        <v>1</v>
      </c>
      <c r="L95" s="81">
        <f t="shared" si="36"/>
        <v>1</v>
      </c>
      <c r="M95" s="82">
        <f t="shared" si="36"/>
        <v>0.99999999999999989</v>
      </c>
      <c r="N95" s="81">
        <f t="shared" si="36"/>
        <v>1</v>
      </c>
      <c r="O95" s="82">
        <f t="shared" si="36"/>
        <v>1</v>
      </c>
      <c r="P95" s="81">
        <f t="shared" si="36"/>
        <v>0.99999999999999989</v>
      </c>
      <c r="Q95" s="82">
        <f t="shared" si="36"/>
        <v>0.99999999999999978</v>
      </c>
      <c r="R95" s="81">
        <f t="shared" si="36"/>
        <v>1</v>
      </c>
      <c r="S95" s="82">
        <f t="shared" si="36"/>
        <v>0.99999999999999989</v>
      </c>
      <c r="T95" s="81">
        <f t="shared" si="36"/>
        <v>1.0000000000000002</v>
      </c>
      <c r="U95" s="82">
        <f t="shared" si="36"/>
        <v>1</v>
      </c>
      <c r="V95" s="81">
        <f t="shared" si="36"/>
        <v>0.99999999999999989</v>
      </c>
      <c r="W95" s="82">
        <f t="shared" si="36"/>
        <v>1</v>
      </c>
      <c r="X95" s="81">
        <f t="shared" si="36"/>
        <v>1</v>
      </c>
      <c r="Y95" s="82">
        <f t="shared" si="36"/>
        <v>1</v>
      </c>
      <c r="Z95" s="81">
        <f t="shared" si="36"/>
        <v>0.99999999999999989</v>
      </c>
      <c r="AA95" s="81">
        <f t="shared" si="36"/>
        <v>1</v>
      </c>
      <c r="AB95" s="81">
        <f t="shared" si="36"/>
        <v>0.99999999999999989</v>
      </c>
      <c r="AC95" s="83">
        <f t="shared" si="36"/>
        <v>0.99999999999999989</v>
      </c>
      <c r="AD95" s="84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zoomScale="90" zoomScaleNormal="93" zoomScaleSheetLayoutView="90" zoomScalePageLayoutView="93" workbookViewId="0">
      <selection activeCell="H16" sqref="H16"/>
    </sheetView>
  </sheetViews>
  <sheetFormatPr defaultColWidth="8.85546875" defaultRowHeight="15" x14ac:dyDescent="0.3"/>
  <cols>
    <col min="1" max="1" width="8.85546875" style="157"/>
    <col min="2" max="2" width="10.7109375" style="157" customWidth="1"/>
    <col min="3" max="3" width="27.28515625" style="157" customWidth="1"/>
    <col min="4" max="5" width="18.7109375" style="157" bestFit="1" customWidth="1"/>
    <col min="6" max="6" width="10.7109375" style="214" customWidth="1"/>
    <col min="7" max="8" width="8.85546875" style="157" customWidth="1"/>
    <col min="9" max="11" width="8.85546875" style="157"/>
    <col min="12" max="12" width="9.28515625" style="157" bestFit="1" customWidth="1"/>
    <col min="13" max="16384" width="8.85546875" style="157"/>
  </cols>
  <sheetData>
    <row r="1" spans="1:15" ht="18.75" x14ac:dyDescent="0.3">
      <c r="C1" s="315" t="s">
        <v>83</v>
      </c>
      <c r="D1" s="315"/>
      <c r="E1" s="315"/>
      <c r="F1" s="216"/>
    </row>
    <row r="2" spans="1:15" ht="18.75" x14ac:dyDescent="0.3">
      <c r="C2" s="315" t="s">
        <v>57</v>
      </c>
      <c r="D2" s="315"/>
      <c r="E2" s="315"/>
      <c r="F2" s="216"/>
    </row>
    <row r="3" spans="1:15" ht="18.75" x14ac:dyDescent="0.3">
      <c r="C3" s="316">
        <f>Daily!A5</f>
        <v>44287</v>
      </c>
      <c r="D3" s="316"/>
      <c r="E3" s="316"/>
      <c r="F3" s="217"/>
    </row>
    <row r="4" spans="1:15" ht="15.75" thickBot="1" x14ac:dyDescent="0.35">
      <c r="C4" s="158"/>
      <c r="D4" s="158"/>
      <c r="E4" s="158"/>
      <c r="F4" s="218"/>
    </row>
    <row r="5" spans="1:15" ht="15.75" thickTop="1" x14ac:dyDescent="0.3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5.75" thickBot="1" x14ac:dyDescent="0.35">
      <c r="A6" s="160"/>
      <c r="B6" s="160"/>
      <c r="C6" s="312"/>
      <c r="D6" s="312"/>
      <c r="E6" s="314"/>
      <c r="F6" s="219"/>
    </row>
    <row r="7" spans="1:15" ht="18.75" thickTop="1" x14ac:dyDescent="0.3">
      <c r="A7" s="159"/>
      <c r="B7" s="159"/>
      <c r="C7" s="237">
        <f>Daily!A5</f>
        <v>44287</v>
      </c>
      <c r="D7" s="238" t="str">
        <f>IF(Daily!AB33=0,"",Daily!AB33)</f>
        <v/>
      </c>
      <c r="E7" s="239" t="str">
        <f>IF(Daily!AC33=0,"",Daily!AC33)</f>
        <v/>
      </c>
      <c r="F7" s="215"/>
      <c r="G7" s="211">
        <f t="shared" ref="G7:G29" si="0">IF(D7="",0,IF(WEEKDAY(C7,2)=7,3,IF(H7="H",3,IF(WEEKDAY(C7,2)=6,2,1))))</f>
        <v>0</v>
      </c>
      <c r="J7" s="211"/>
      <c r="K7" s="211"/>
      <c r="L7" s="211"/>
      <c r="M7" s="211"/>
      <c r="O7" s="211"/>
    </row>
    <row r="8" spans="1:15" ht="18" x14ac:dyDescent="0.3">
      <c r="A8" s="159"/>
      <c r="B8" s="159"/>
      <c r="C8" s="240">
        <f>C7+1</f>
        <v>44288</v>
      </c>
      <c r="D8" s="241" t="str">
        <f>IF(Daily!AB64=0,"",Daily!AB64)</f>
        <v/>
      </c>
      <c r="E8" s="242" t="str">
        <f>IF(Daily!AC64=0,"",Daily!AC64)</f>
        <v/>
      </c>
      <c r="F8" s="215"/>
      <c r="G8" s="211">
        <f t="shared" si="0"/>
        <v>0</v>
      </c>
      <c r="J8" s="211"/>
      <c r="K8" s="211"/>
      <c r="L8" s="211"/>
      <c r="M8" s="211"/>
      <c r="O8" s="211"/>
    </row>
    <row r="9" spans="1:15" ht="18" x14ac:dyDescent="0.3">
      <c r="A9" s="159"/>
      <c r="B9" s="159"/>
      <c r="C9" s="240">
        <f>C7+2</f>
        <v>44289</v>
      </c>
      <c r="D9" s="241" t="str">
        <f>IF(Daily!AB95=0,"",Daily!AB95)</f>
        <v/>
      </c>
      <c r="E9" s="242" t="str">
        <f>IF(Daily!AC95=0,"",Daily!AC95)</f>
        <v/>
      </c>
      <c r="F9" s="215"/>
      <c r="G9" s="211">
        <f t="shared" si="0"/>
        <v>0</v>
      </c>
      <c r="J9" s="211"/>
      <c r="K9" s="211"/>
      <c r="L9" s="211"/>
      <c r="M9" s="211"/>
      <c r="O9" s="211"/>
    </row>
    <row r="10" spans="1:15" ht="18" x14ac:dyDescent="0.3">
      <c r="A10" s="159"/>
      <c r="B10" s="159"/>
      <c r="C10" s="240">
        <f>C7+3</f>
        <v>44290</v>
      </c>
      <c r="D10" s="241" t="str">
        <f>IF(Daily!AB126=0,"",Daily!AB126)</f>
        <v/>
      </c>
      <c r="E10" s="242" t="str">
        <f>IF(Daily!AC126=0,"",Daily!AC126)</f>
        <v/>
      </c>
      <c r="F10" s="215"/>
      <c r="G10" s="211">
        <f t="shared" si="0"/>
        <v>0</v>
      </c>
      <c r="J10" s="211"/>
      <c r="K10" s="211"/>
      <c r="L10" s="211"/>
      <c r="M10" s="211"/>
      <c r="O10" s="211"/>
    </row>
    <row r="11" spans="1:15" ht="18" x14ac:dyDescent="0.3">
      <c r="A11" s="159"/>
      <c r="B11" s="159"/>
      <c r="C11" s="240">
        <f>C7+4</f>
        <v>44291</v>
      </c>
      <c r="D11" s="241">
        <f>IF(Daily!AB157=0,"",Daily!AB157)</f>
        <v>69801</v>
      </c>
      <c r="E11" s="242">
        <f>IF(Daily!AC157=0,"",Daily!AC157)</f>
        <v>69664</v>
      </c>
      <c r="F11" s="215"/>
      <c r="G11" s="211">
        <f t="shared" si="0"/>
        <v>1</v>
      </c>
      <c r="J11" s="211"/>
      <c r="K11" s="211"/>
      <c r="L11" s="211"/>
      <c r="M11" s="211"/>
      <c r="O11" s="211"/>
    </row>
    <row r="12" spans="1:15" ht="18" x14ac:dyDescent="0.3">
      <c r="A12" s="159"/>
      <c r="B12" s="159"/>
      <c r="C12" s="240">
        <f>C7+5</f>
        <v>44292</v>
      </c>
      <c r="D12" s="241">
        <f>IF(Daily!AB188=0,"",Daily!AB188)</f>
        <v>65255</v>
      </c>
      <c r="E12" s="242">
        <f>IF(Daily!AC188=0,"",Daily!AC188)</f>
        <v>65140</v>
      </c>
      <c r="F12" s="215"/>
      <c r="G12" s="211">
        <f t="shared" si="0"/>
        <v>1</v>
      </c>
      <c r="J12" s="211"/>
      <c r="K12" s="211"/>
      <c r="L12" s="211"/>
      <c r="M12" s="211"/>
      <c r="O12" s="211"/>
    </row>
    <row r="13" spans="1:15" ht="18" x14ac:dyDescent="0.3">
      <c r="A13" s="159"/>
      <c r="B13" s="159"/>
      <c r="C13" s="240">
        <f>C7+6</f>
        <v>44293</v>
      </c>
      <c r="D13" s="241">
        <f>IF(Daily!AB219=0,"",Daily!AB219)</f>
        <v>64751</v>
      </c>
      <c r="E13" s="242">
        <f>IF(Daily!AC219=0,"",Daily!AC219)</f>
        <v>64637</v>
      </c>
      <c r="F13" s="215"/>
      <c r="G13" s="211">
        <f t="shared" si="0"/>
        <v>1</v>
      </c>
      <c r="J13" s="211"/>
      <c r="K13" s="211"/>
      <c r="L13" s="211"/>
      <c r="M13" s="211"/>
      <c r="O13" s="211"/>
    </row>
    <row r="14" spans="1:15" ht="18" x14ac:dyDescent="0.3">
      <c r="A14" s="159"/>
      <c r="B14" s="159"/>
      <c r="C14" s="240">
        <f>C7+7</f>
        <v>44294</v>
      </c>
      <c r="D14" s="241">
        <f>IF(Daily!AB250=0,"",Daily!AB250)</f>
        <v>66346</v>
      </c>
      <c r="E14" s="242">
        <f>IF(Daily!AC250=0,"",Daily!AC250)</f>
        <v>66224</v>
      </c>
      <c r="F14" s="215"/>
      <c r="G14" s="211">
        <f t="shared" si="0"/>
        <v>1</v>
      </c>
      <c r="J14" s="211"/>
      <c r="K14" s="211"/>
      <c r="L14" s="211"/>
      <c r="M14" s="211"/>
      <c r="O14" s="211"/>
    </row>
    <row r="15" spans="1:15" ht="18" x14ac:dyDescent="0.3">
      <c r="A15" s="159"/>
      <c r="B15" s="159"/>
      <c r="C15" s="240">
        <f>C7+8</f>
        <v>44295</v>
      </c>
      <c r="D15" s="241">
        <f>IF(Daily!AB281=0,"",Daily!AB281)</f>
        <v>41647</v>
      </c>
      <c r="E15" s="242">
        <f>IF(Daily!AC281=0,"",Daily!AC281)</f>
        <v>41587</v>
      </c>
      <c r="F15" s="215"/>
      <c r="G15" s="211">
        <f t="shared" si="0"/>
        <v>3</v>
      </c>
      <c r="H15" s="157" t="s">
        <v>87</v>
      </c>
      <c r="J15" s="211"/>
      <c r="K15" s="211"/>
      <c r="L15" s="211"/>
      <c r="M15" s="211"/>
      <c r="O15" s="211"/>
    </row>
    <row r="16" spans="1:15" ht="18" x14ac:dyDescent="0.3">
      <c r="A16" s="159"/>
      <c r="B16" s="159"/>
      <c r="C16" s="240">
        <f>C7+9</f>
        <v>44296</v>
      </c>
      <c r="D16" s="241">
        <f>IF(Daily!AB312=0,"",Daily!AB312)</f>
        <v>50311</v>
      </c>
      <c r="E16" s="242">
        <f>IF(Daily!AC312=0,"",Daily!AC312)</f>
        <v>50219</v>
      </c>
      <c r="F16" s="215"/>
      <c r="G16" s="211">
        <f t="shared" si="0"/>
        <v>2</v>
      </c>
      <c r="J16" s="211"/>
      <c r="K16" s="211"/>
      <c r="L16" s="211"/>
      <c r="M16" s="211"/>
      <c r="O16" s="211"/>
    </row>
    <row r="17" spans="1:15" ht="18" x14ac:dyDescent="0.3">
      <c r="A17" s="159"/>
      <c r="B17" s="159"/>
      <c r="C17" s="240">
        <f>C7+10</f>
        <v>44297</v>
      </c>
      <c r="D17" s="241">
        <f>IF(Daily!AB343=0,"",Daily!AB343)</f>
        <v>34672</v>
      </c>
      <c r="E17" s="242">
        <f>IF(Daily!AC343=0,"",Daily!AC343)</f>
        <v>34597</v>
      </c>
      <c r="F17" s="215"/>
      <c r="G17" s="211">
        <f t="shared" si="0"/>
        <v>3</v>
      </c>
      <c r="J17" s="211"/>
      <c r="K17" s="211"/>
      <c r="L17" s="211"/>
      <c r="M17" s="211"/>
      <c r="O17" s="211"/>
    </row>
    <row r="18" spans="1:15" ht="18" x14ac:dyDescent="0.3">
      <c r="A18" s="159"/>
      <c r="B18" s="159"/>
      <c r="C18" s="240">
        <f>C7+11</f>
        <v>44298</v>
      </c>
      <c r="D18" s="241">
        <f>IF(Daily!AB374=0,"",Daily!AB374)</f>
        <v>96552</v>
      </c>
      <c r="E18" s="242">
        <f>IF(Daily!AC374=0,"",Daily!AC374)</f>
        <v>96321</v>
      </c>
      <c r="F18" s="215"/>
      <c r="G18" s="211">
        <f t="shared" si="0"/>
        <v>1</v>
      </c>
      <c r="J18" s="211"/>
      <c r="K18" s="211"/>
      <c r="L18" s="211"/>
      <c r="M18" s="211"/>
      <c r="O18" s="211"/>
    </row>
    <row r="19" spans="1:15" ht="18" x14ac:dyDescent="0.3">
      <c r="A19" s="159"/>
      <c r="B19" s="159"/>
      <c r="C19" s="240">
        <f>C7+12</f>
        <v>44299</v>
      </c>
      <c r="D19" s="241">
        <f>IF(Daily!AB405=0,"",Daily!AB405)</f>
        <v>93409</v>
      </c>
      <c r="E19" s="242">
        <f>IF(Daily!AC405=0,"",Daily!AC405)</f>
        <v>93182</v>
      </c>
      <c r="F19" s="215"/>
      <c r="G19" s="211">
        <f t="shared" si="0"/>
        <v>1</v>
      </c>
      <c r="J19" s="211"/>
      <c r="K19" s="211"/>
      <c r="L19" s="211"/>
      <c r="M19" s="211"/>
      <c r="O19" s="211"/>
    </row>
    <row r="20" spans="1:15" ht="18" x14ac:dyDescent="0.3">
      <c r="A20" s="159"/>
      <c r="B20" s="159"/>
      <c r="C20" s="240">
        <f>C7+13</f>
        <v>44300</v>
      </c>
      <c r="D20" s="241">
        <f>IF(Daily!AB436=0,"",Daily!AB436)</f>
        <v>93484</v>
      </c>
      <c r="E20" s="242">
        <f>IF(Daily!AC436=0,"",Daily!AC436)</f>
        <v>93302</v>
      </c>
      <c r="F20" s="215"/>
      <c r="G20" s="211">
        <f t="shared" si="0"/>
        <v>1</v>
      </c>
      <c r="J20" s="211"/>
      <c r="K20" s="211"/>
      <c r="L20" s="211"/>
      <c r="M20" s="211"/>
      <c r="O20" s="211"/>
    </row>
    <row r="21" spans="1:15" ht="18" x14ac:dyDescent="0.3">
      <c r="A21" s="159"/>
      <c r="B21" s="159"/>
      <c r="C21" s="240">
        <f>C7+14</f>
        <v>44301</v>
      </c>
      <c r="D21" s="241">
        <f>IF(Daily!AB467=0,"",Daily!AB467)</f>
        <v>94208</v>
      </c>
      <c r="E21" s="242">
        <f>IF(Daily!AC467=0,"",Daily!AC467)</f>
        <v>94061</v>
      </c>
      <c r="F21" s="215"/>
      <c r="G21" s="211">
        <f t="shared" si="0"/>
        <v>1</v>
      </c>
      <c r="J21" s="211"/>
      <c r="K21" s="211"/>
      <c r="L21" s="211"/>
      <c r="M21" s="211"/>
      <c r="O21" s="211"/>
    </row>
    <row r="22" spans="1:15" ht="18" x14ac:dyDescent="0.3">
      <c r="A22" s="159"/>
      <c r="B22" s="159"/>
      <c r="C22" s="240">
        <f>C7+15</f>
        <v>44302</v>
      </c>
      <c r="D22" s="241">
        <f>IF(Daily!AB498=0,"",Daily!AB498)</f>
        <v>100004</v>
      </c>
      <c r="E22" s="242">
        <f>IF(Daily!AC498=0,"",Daily!AC498)</f>
        <v>99813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 x14ac:dyDescent="0.3">
      <c r="A23" s="159"/>
      <c r="B23" s="159"/>
      <c r="C23" s="240">
        <f>C7+16</f>
        <v>44303</v>
      </c>
      <c r="D23" s="241">
        <f>IF(Daily!AB529=0,"",Daily!AB529)</f>
        <v>80918</v>
      </c>
      <c r="E23" s="242">
        <f>IF(Daily!AC529=0,"",Daily!AC529)</f>
        <v>80740</v>
      </c>
      <c r="F23" s="215"/>
      <c r="G23" s="211">
        <f t="shared" si="0"/>
        <v>2</v>
      </c>
      <c r="J23" s="211"/>
      <c r="K23" s="211"/>
      <c r="L23" s="211"/>
      <c r="M23" s="211"/>
      <c r="O23" s="211"/>
    </row>
    <row r="24" spans="1:15" ht="18" x14ac:dyDescent="0.3">
      <c r="A24" s="159"/>
      <c r="B24" s="159"/>
      <c r="C24" s="240">
        <f>C7+17</f>
        <v>44304</v>
      </c>
      <c r="D24" s="241">
        <f>IF(Daily!AB560=0,"",Daily!AB560)</f>
        <v>57760</v>
      </c>
      <c r="E24" s="242">
        <f>IF(Daily!AC560=0,"",Daily!AC560)</f>
        <v>57655</v>
      </c>
      <c r="F24" s="215"/>
      <c r="G24" s="211">
        <f t="shared" si="0"/>
        <v>3</v>
      </c>
      <c r="J24" s="211"/>
      <c r="K24" s="211"/>
      <c r="L24" s="211"/>
      <c r="M24" s="211"/>
      <c r="O24" s="211"/>
    </row>
    <row r="25" spans="1:15" ht="18" x14ac:dyDescent="0.3">
      <c r="A25" s="159"/>
      <c r="B25" s="159"/>
      <c r="C25" s="240">
        <f>C7+18</f>
        <v>44305</v>
      </c>
      <c r="D25" s="241">
        <f>IF(Daily!AB591=0,"",Daily!AB591)</f>
        <v>110270</v>
      </c>
      <c r="E25" s="242">
        <f>IF(Daily!AC591=0,"",Daily!AC591)</f>
        <v>110053</v>
      </c>
      <c r="F25" s="215"/>
      <c r="G25" s="211">
        <f t="shared" si="0"/>
        <v>1</v>
      </c>
      <c r="J25" s="211"/>
      <c r="K25" s="211"/>
      <c r="L25" s="211"/>
      <c r="M25" s="211"/>
      <c r="O25" s="211"/>
    </row>
    <row r="26" spans="1:15" ht="18" x14ac:dyDescent="0.3">
      <c r="A26" s="159"/>
      <c r="B26" s="159"/>
      <c r="C26" s="240">
        <f>C7+19</f>
        <v>44306</v>
      </c>
      <c r="D26" s="241">
        <f>IF(Daily!AB622=0,"",Daily!AB622)</f>
        <v>100985</v>
      </c>
      <c r="E26" s="242">
        <f>IF(Daily!AC622=0,"",Daily!AC622)</f>
        <v>100772</v>
      </c>
      <c r="F26" s="215"/>
      <c r="G26" s="211">
        <f t="shared" si="0"/>
        <v>1</v>
      </c>
      <c r="J26" s="211"/>
      <c r="K26" s="211"/>
      <c r="L26" s="211"/>
      <c r="M26" s="211"/>
      <c r="O26" s="211"/>
    </row>
    <row r="27" spans="1:15" ht="18" x14ac:dyDescent="0.3">
      <c r="A27" s="159"/>
      <c r="B27" s="159"/>
      <c r="C27" s="240">
        <f>C7+20</f>
        <v>44307</v>
      </c>
      <c r="D27" s="241">
        <f>IF(Daily!AB653=0,"",Daily!AB653)</f>
        <v>99454</v>
      </c>
      <c r="E27" s="242">
        <f>IF(Daily!AC653=0,"",Daily!AC653)</f>
        <v>99295</v>
      </c>
      <c r="F27" s="215"/>
      <c r="G27" s="211">
        <f t="shared" si="0"/>
        <v>1</v>
      </c>
      <c r="J27" s="211"/>
      <c r="K27" s="211"/>
      <c r="L27" s="211"/>
      <c r="M27" s="211"/>
      <c r="O27" s="211"/>
    </row>
    <row r="28" spans="1:15" ht="18" x14ac:dyDescent="0.3">
      <c r="A28" s="159"/>
      <c r="B28" s="159"/>
      <c r="C28" s="240">
        <f>C7+21</f>
        <v>44308</v>
      </c>
      <c r="D28" s="241">
        <f>IF(Daily!AB684=0,"",Daily!AB684)</f>
        <v>96381</v>
      </c>
      <c r="E28" s="242">
        <f>IF(Daily!AC684=0,"",Daily!AC684)</f>
        <v>96206</v>
      </c>
      <c r="F28" s="215"/>
      <c r="G28" s="211">
        <f t="shared" si="0"/>
        <v>1</v>
      </c>
      <c r="K28" s="211"/>
      <c r="L28" s="211"/>
      <c r="M28" s="211"/>
      <c r="O28" s="211"/>
    </row>
    <row r="29" spans="1:15" ht="18" x14ac:dyDescent="0.3">
      <c r="A29" s="159"/>
      <c r="B29" s="159"/>
      <c r="C29" s="240">
        <f>C7+22</f>
        <v>44309</v>
      </c>
      <c r="D29" s="241">
        <f>IF(Daily!AB715=0,"",Daily!AB715)</f>
        <v>104400</v>
      </c>
      <c r="E29" s="242">
        <f>IF(Daily!AC715=0,"",Daily!AC715)</f>
        <v>104224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 x14ac:dyDescent="0.3">
      <c r="A30" s="159"/>
      <c r="B30" s="159"/>
      <c r="C30" s="240">
        <f>C7+23</f>
        <v>44310</v>
      </c>
      <c r="D30" s="241">
        <f>IF(Daily!AB746=0,"",Daily!AB746)</f>
        <v>85340</v>
      </c>
      <c r="E30" s="242">
        <f>IF(Daily!AC746=0,"",Daily!AC746)</f>
        <v>85144</v>
      </c>
      <c r="F30" s="215"/>
      <c r="G30" s="211">
        <f>IF(D30="",0,IF(WEEKDAY(C30,2)=7,3,IF(H30="H",3,IF(WEEKDAY(C30,2)=6,2,1))))</f>
        <v>2</v>
      </c>
      <c r="K30" s="211"/>
      <c r="L30" s="211"/>
      <c r="M30" s="211"/>
      <c r="O30" s="211"/>
    </row>
    <row r="31" spans="1:15" ht="18" x14ac:dyDescent="0.3">
      <c r="A31" s="159"/>
      <c r="B31" s="159"/>
      <c r="C31" s="240">
        <f>C7+24</f>
        <v>44311</v>
      </c>
      <c r="D31" s="241">
        <f>IF(Daily!AB777=0,"",Daily!AB777)</f>
        <v>61356</v>
      </c>
      <c r="E31" s="241">
        <f>IF(Daily!AC777=0,"",Daily!AC777)</f>
        <v>61227</v>
      </c>
      <c r="F31" s="215"/>
      <c r="G31" s="211">
        <f t="shared" ref="G31:G32" si="1">IF(D31="",0,IF(WEEKDAY(C31,2)=7,3,IF(H31="H",3,IF(WEEKDAY(C31,2)=6,2,1))))</f>
        <v>3</v>
      </c>
      <c r="K31" s="211"/>
      <c r="L31" s="211"/>
      <c r="M31" s="211"/>
      <c r="O31" s="211"/>
    </row>
    <row r="32" spans="1:15" ht="18" x14ac:dyDescent="0.3">
      <c r="A32" s="159"/>
      <c r="B32" s="159"/>
      <c r="C32" s="240">
        <f>C7+25</f>
        <v>44312</v>
      </c>
      <c r="D32" s="241">
        <f>IF(Daily!AB808=0,"",Daily!AB808)</f>
        <v>112783</v>
      </c>
      <c r="E32" s="241">
        <f>IF(Daily!AC808=0,"",Daily!AC808)</f>
        <v>112561</v>
      </c>
      <c r="F32" s="215"/>
      <c r="G32" s="211">
        <f t="shared" si="1"/>
        <v>1</v>
      </c>
      <c r="K32" s="211"/>
      <c r="L32" s="211"/>
      <c r="M32" s="211"/>
    </row>
    <row r="33" spans="1:13" ht="18" x14ac:dyDescent="0.3">
      <c r="A33" s="159"/>
      <c r="B33" s="159"/>
      <c r="C33" s="240">
        <f>C7+26</f>
        <v>44313</v>
      </c>
      <c r="D33" s="241">
        <f>IF(Daily!AB839=0,"",Daily!AB839)</f>
        <v>103572</v>
      </c>
      <c r="E33" s="241">
        <f>IF(Daily!AC839=0,"",Daily!AC839)</f>
        <v>103386</v>
      </c>
      <c r="F33" s="215"/>
      <c r="G33" s="211">
        <f t="shared" ref="G33:G37" si="2">IF(D33="",0,IF(WEEKDAY(C33,2)=7,3,IF(H33="H",3,IF(WEEKDAY(C33,2)=6,2,1))))</f>
        <v>1</v>
      </c>
      <c r="K33" s="211"/>
      <c r="M33" s="211"/>
    </row>
    <row r="34" spans="1:13" ht="18" x14ac:dyDescent="0.3">
      <c r="A34" s="159"/>
      <c r="B34" s="159"/>
      <c r="C34" s="240">
        <f>C7+27</f>
        <v>44314</v>
      </c>
      <c r="D34" s="241">
        <f>IF(Daily!AB870=0,"",Daily!AB870)</f>
        <v>104032</v>
      </c>
      <c r="E34" s="242">
        <f>IF(Daily!AC870=0,"",Daily!AC870)</f>
        <v>103854</v>
      </c>
      <c r="F34" s="215"/>
      <c r="G34" s="211">
        <f t="shared" si="2"/>
        <v>1</v>
      </c>
      <c r="K34" s="211"/>
      <c r="M34" s="211"/>
    </row>
    <row r="35" spans="1:13" ht="18" x14ac:dyDescent="0.3">
      <c r="A35" s="159"/>
      <c r="B35" s="159"/>
      <c r="C35" s="240">
        <f>C7+28</f>
        <v>44315</v>
      </c>
      <c r="D35" s="241">
        <f>IF(Daily!AB901=0,"",Daily!AB901)</f>
        <v>100759</v>
      </c>
      <c r="E35" s="242">
        <f>IF(Daily!AC901=0,"",Daily!AC901)</f>
        <v>100616</v>
      </c>
      <c r="F35" s="215"/>
      <c r="G35" s="211">
        <f t="shared" si="2"/>
        <v>1</v>
      </c>
      <c r="K35" s="211"/>
      <c r="M35" s="211"/>
    </row>
    <row r="36" spans="1:13" ht="18" x14ac:dyDescent="0.3">
      <c r="A36" s="159"/>
      <c r="B36" s="159"/>
      <c r="C36" s="240">
        <f>C8+28</f>
        <v>44316</v>
      </c>
      <c r="D36" s="241">
        <f>IF(Daily!AB932=0,"",Daily!AB932)</f>
        <v>117842</v>
      </c>
      <c r="E36" s="242">
        <f>IF(Daily!AC932=0,"",Daily!AC932)</f>
        <v>117580</v>
      </c>
      <c r="F36" s="215"/>
      <c r="G36" s="211">
        <f t="shared" si="2"/>
        <v>1</v>
      </c>
      <c r="K36" s="211"/>
      <c r="M36" s="211"/>
    </row>
    <row r="37" spans="1:13" ht="18.75" thickBot="1" x14ac:dyDescent="0.35">
      <c r="A37" s="159"/>
      <c r="B37" s="159"/>
      <c r="C37" s="240">
        <f>C9+28</f>
        <v>44317</v>
      </c>
      <c r="D37" s="241" t="str">
        <f>IF(Daily!AB963=0,"",Daily!AB963)</f>
        <v/>
      </c>
      <c r="E37" s="243" t="str">
        <f>IF(Daily!AC963=0,"",Daily!AC963)</f>
        <v/>
      </c>
      <c r="F37" s="215"/>
      <c r="G37" s="211">
        <f t="shared" si="2"/>
        <v>0</v>
      </c>
      <c r="M37" s="211"/>
    </row>
    <row r="38" spans="1:13" ht="16.5" thickTop="1" thickBot="1" x14ac:dyDescent="0.35">
      <c r="A38" s="159"/>
      <c r="B38" s="159"/>
      <c r="C38" s="165" t="s">
        <v>41</v>
      </c>
      <c r="D38" s="210">
        <f>SUM(D7:D37)</f>
        <v>2206292</v>
      </c>
      <c r="E38" s="209">
        <f>SUM(E7:E37)</f>
        <v>2202060</v>
      </c>
      <c r="F38" s="220"/>
      <c r="G38" s="164"/>
      <c r="H38" s="164"/>
      <c r="I38" s="164"/>
    </row>
    <row r="39" spans="1:13" ht="16.5" thickTop="1" x14ac:dyDescent="0.3">
      <c r="A39" s="161"/>
      <c r="B39" s="162"/>
      <c r="C39" s="163" t="s">
        <v>61</v>
      </c>
      <c r="D39" s="162"/>
      <c r="E39" s="162"/>
      <c r="F39" s="221"/>
    </row>
    <row r="40" spans="1:13" x14ac:dyDescent="0.3">
      <c r="A40" s="161"/>
      <c r="B40" s="162"/>
      <c r="C40" s="162"/>
      <c r="D40" s="162"/>
      <c r="E40" s="162"/>
      <c r="F40" s="221"/>
    </row>
    <row r="41" spans="1:13" ht="15.75" x14ac:dyDescent="0.3">
      <c r="A41" s="161"/>
      <c r="C41" s="167" t="s">
        <v>64</v>
      </c>
      <c r="D41" s="164">
        <f>MAX(D7:D37)</f>
        <v>117842</v>
      </c>
      <c r="E41" s="164">
        <f>MAX(E7:E37)</f>
        <v>117580</v>
      </c>
      <c r="F41" s="222"/>
    </row>
    <row r="42" spans="1:13" ht="16.5" x14ac:dyDescent="0.3">
      <c r="A42" s="161"/>
      <c r="C42" s="167" t="s">
        <v>62</v>
      </c>
      <c r="D42" s="236">
        <f>IF(D38=0,"-",INDEX($C$7:$C$37,MATCH(MAX(D$7:D$37),D$7:D$37,0)))</f>
        <v>44316</v>
      </c>
      <c r="E42" s="236">
        <f>IF(E38=0,"-",INDEX($C$7:$C$37,MATCH(MAX(E$7:E$37),E$7:E$37,0)))</f>
        <v>44316</v>
      </c>
      <c r="F42" s="223"/>
    </row>
    <row r="43" spans="1:13" ht="15.75" x14ac:dyDescent="0.3">
      <c r="A43" s="161"/>
      <c r="C43" s="167" t="s">
        <v>63</v>
      </c>
      <c r="D43" s="164">
        <f>IF(D38=0,0,AVERAGEIF($G$7:$G$37,"&gt;0",D$7:D$37))</f>
        <v>84857.38461538461</v>
      </c>
      <c r="E43" s="164">
        <f>IF(E38=0,0,AVERAGEIF($G$7:$G$37,"&gt;0",E$7:E$37))</f>
        <v>84694.61538461539</v>
      </c>
      <c r="F43" s="222"/>
    </row>
    <row r="44" spans="1:13" ht="15.75" x14ac:dyDescent="0.3">
      <c r="A44" s="161"/>
      <c r="C44" s="167" t="s">
        <v>68</v>
      </c>
      <c r="D44" s="212">
        <f>SUMIF($G$7:$G$37,1,D$7:D$37)</f>
        <v>1794288</v>
      </c>
      <c r="E44" s="212">
        <f>SUMIF($G$7:$G$37,1,E$7:E$37)</f>
        <v>1790891</v>
      </c>
      <c r="F44" s="222"/>
    </row>
    <row r="45" spans="1:13" ht="15.75" x14ac:dyDescent="0.3">
      <c r="A45" s="161"/>
      <c r="C45" s="167" t="s">
        <v>65</v>
      </c>
      <c r="D45" s="164">
        <f>IF(D38=0,0,AVERAGEIF($G$7:$G$37,1,D$7:D$37))</f>
        <v>94436.210526315786</v>
      </c>
      <c r="E45" s="164">
        <f>IF(E38=0,0,AVERAGEIF($G$7:$G$37,1,E$7:E$37))</f>
        <v>94257.421052631573</v>
      </c>
      <c r="F45" s="222"/>
    </row>
    <row r="46" spans="1:13" ht="15.75" x14ac:dyDescent="0.3">
      <c r="C46" s="168" t="s">
        <v>66</v>
      </c>
      <c r="D46" s="212">
        <f>SUMIF($G$7:$G$37,2,D$7:D$37)</f>
        <v>216569</v>
      </c>
      <c r="E46" s="212">
        <f>SUMIF($G$7:$G$37,2,E$7:E$37)</f>
        <v>216103</v>
      </c>
      <c r="F46" s="224"/>
    </row>
    <row r="47" spans="1:13" ht="15.75" x14ac:dyDescent="0.3">
      <c r="C47" s="168" t="s">
        <v>67</v>
      </c>
      <c r="D47" s="164">
        <f>IFERROR(IF(D38=0,0,AVERAGEIF($G$7:$G$37,2,D$7:D$37)),0)</f>
        <v>72189.666666666672</v>
      </c>
      <c r="E47" s="164">
        <f>IFERROR(IF(E38=0,0,AVERAGEIF($G$7:$G$37,2,E$7:E$37)),0)</f>
        <v>72034.333333333328</v>
      </c>
      <c r="F47" s="224"/>
    </row>
    <row r="48" spans="1:13" ht="15.75" x14ac:dyDescent="0.3">
      <c r="C48" s="168" t="s">
        <v>72</v>
      </c>
      <c r="D48" s="212">
        <f>SUMIF($G$7:$G$37,3,D$7:D$37)</f>
        <v>195435</v>
      </c>
      <c r="E48" s="212">
        <f>SUMIF($G$7:$G$37,3,E$7:E$37)</f>
        <v>195066</v>
      </c>
      <c r="F48" s="225"/>
    </row>
    <row r="49" spans="3:6" ht="15.75" x14ac:dyDescent="0.3">
      <c r="C49" s="168" t="s">
        <v>71</v>
      </c>
      <c r="D49" s="164">
        <f>IFERROR(IF(D38=0,0,AVERAGEIF($G$7:$G$37,3,D$7:D$37)),0)</f>
        <v>48858.75</v>
      </c>
      <c r="E49" s="164">
        <f>IFERROR(IF(E38=0,0,AVERAGEIF($G$7:$G$37,3,E$7:E$37)),0)</f>
        <v>48766.5</v>
      </c>
      <c r="F49" s="225"/>
    </row>
    <row r="50" spans="3:6" ht="15.75" x14ac:dyDescent="0.3">
      <c r="C50" s="168" t="s">
        <v>70</v>
      </c>
      <c r="D50" s="225">
        <f>+D46+D48</f>
        <v>412004</v>
      </c>
      <c r="E50" s="225">
        <f>+E46+E48</f>
        <v>411169</v>
      </c>
      <c r="F50" s="225"/>
    </row>
    <row r="51" spans="3:6" ht="15.75" x14ac:dyDescent="0.3">
      <c r="C51" s="168" t="s">
        <v>69</v>
      </c>
      <c r="D51" s="213">
        <f>IFERROR(IF(D38=0,0,AVERAGEIF($G7:$G37,"&gt;1",D7:D37)),0)</f>
        <v>58857.714285714283</v>
      </c>
      <c r="E51" s="213">
        <f>IFERROR(IF(E38=0,0,AVERAGEIF($G7:$G37,"&gt;1",E7:E37)),0)</f>
        <v>58738.428571428572</v>
      </c>
      <c r="F51" s="225"/>
    </row>
    <row r="52" spans="3:6" x14ac:dyDescent="0.3">
      <c r="C52" s="169" t="s">
        <v>41</v>
      </c>
      <c r="D52" s="212">
        <f>+D44+D46+D48</f>
        <v>2206292</v>
      </c>
      <c r="E52" s="212">
        <f>+E44+E46+E48</f>
        <v>2202060</v>
      </c>
      <c r="F52" s="222"/>
    </row>
    <row r="53" spans="3:6" hidden="1" x14ac:dyDescent="0.3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235" t="s">
        <v>73</v>
      </c>
      <c r="D58" s="235"/>
      <c r="E58" s="235"/>
    </row>
    <row r="59" spans="3:6" hidden="1" x14ac:dyDescent="0.3">
      <c r="C59" s="166" t="s">
        <v>74</v>
      </c>
      <c r="D59" s="213">
        <f>AVERAGE(D15,D22,D29,D36)</f>
        <v>90973.25</v>
      </c>
      <c r="E59" s="213">
        <f t="array" ref="E59">AVERAGE(IF(WEEKDAY($C$7:$C$37,2)=1,E$7:E$37))</f>
        <v>97149.75</v>
      </c>
      <c r="F59" s="213"/>
    </row>
    <row r="60" spans="3:6" hidden="1" x14ac:dyDescent="0.3">
      <c r="C60" s="166" t="s">
        <v>75</v>
      </c>
      <c r="D60" s="213">
        <f t="array" ref="D60">AVERAGE(IF(WEEKDAY($C$7:$C$37,2)=2,D$7:D$37))</f>
        <v>90805.25</v>
      </c>
      <c r="E60" s="213">
        <f t="array" ref="E60">AVERAGE(IF(WEEKDAY($C$7:$C$37,2)=2,E$7:E$37))</f>
        <v>90620</v>
      </c>
    </row>
    <row r="61" spans="3:6" hidden="1" x14ac:dyDescent="0.3">
      <c r="C61" s="166" t="s">
        <v>76</v>
      </c>
      <c r="D61" s="213">
        <f t="array" ref="D61">AVERAGE(IF(WEEKDAY($C$7:$C$37,2)=3,D$7:D$37))</f>
        <v>90430.25</v>
      </c>
      <c r="E61" s="213">
        <f t="array" ref="E61">AVERAGE(IF(WEEKDAY($C$7:$C$37,2)=3,E$7:E$37))</f>
        <v>90272</v>
      </c>
    </row>
    <row r="62" spans="3:6" hidden="1" x14ac:dyDescent="0.3">
      <c r="C62" s="166" t="s">
        <v>77</v>
      </c>
      <c r="D62" s="213">
        <f t="array" ref="D62">AVERAGE(IF(WEEKDAY($C$7:$C$37,2)=4,D$7:D$37))</f>
        <v>89423.5</v>
      </c>
      <c r="E62" s="213">
        <f t="array" ref="E62">AVERAGE(IF(WEEKDAY($C$7:$C$37,2)=4,E$7:E$37))</f>
        <v>89276.75</v>
      </c>
    </row>
    <row r="63" spans="3:6" hidden="1" x14ac:dyDescent="0.3">
      <c r="C63" s="166" t="s">
        <v>78</v>
      </c>
      <c r="D63" s="213">
        <f t="array" ref="D63">AVERAGE(IF(WEEKDAY($C$7:$C$37,2)=5,D$7:D$37))</f>
        <v>90973.25</v>
      </c>
      <c r="E63" s="213">
        <f t="array" ref="E63">AVERAGE(IF(WEEKDAY($C$7:$C$37,2)=5,E$7:E$37))</f>
        <v>90801</v>
      </c>
    </row>
    <row r="64" spans="3:6" hidden="1" x14ac:dyDescent="0.3">
      <c r="C64" s="166" t="s">
        <v>79</v>
      </c>
      <c r="D64" s="213">
        <f>AVERAGEIF($G$7:$G$37,2,D$7:D$37)</f>
        <v>72189.666666666672</v>
      </c>
      <c r="E64" s="213">
        <f>AVERAGEIF($G$7:$G$37,2,E$7:E$37)</f>
        <v>72034.333333333328</v>
      </c>
    </row>
    <row r="65" spans="3:5" hidden="1" x14ac:dyDescent="0.3">
      <c r="C65" s="166" t="s">
        <v>80</v>
      </c>
      <c r="D65" s="213">
        <f>AVERAGEIF($G$7:$G$37,3,D$7:D$37)</f>
        <v>48858.75</v>
      </c>
      <c r="E65" s="213">
        <f>AVERAGEIF($G$7:$G$37,3,E$7:E$37)</f>
        <v>48766.5</v>
      </c>
    </row>
    <row r="68" spans="3:5" x14ac:dyDescent="0.3">
      <c r="C68" s="166"/>
      <c r="D68" s="213"/>
    </row>
    <row r="69" spans="3:5" x14ac:dyDescent="0.3">
      <c r="C69" s="166"/>
      <c r="D69" s="213"/>
    </row>
    <row r="70" spans="3:5" x14ac:dyDescent="0.3">
      <c r="C70" s="166"/>
      <c r="D70" s="213"/>
    </row>
    <row r="71" spans="3:5" x14ac:dyDescent="0.3">
      <c r="C71" s="166"/>
      <c r="D71" s="213"/>
    </row>
    <row r="72" spans="3:5" x14ac:dyDescent="0.3">
      <c r="C72" s="166"/>
      <c r="D72" s="213"/>
    </row>
    <row r="73" spans="3:5" x14ac:dyDescent="0.3">
      <c r="C73" s="166"/>
      <c r="D73" s="213"/>
    </row>
    <row r="74" spans="3:5" x14ac:dyDescent="0.3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A5FA27F-2426-46E3-A54F-007149904513}"/>
</file>

<file path=customXml/itemProps2.xml><?xml version="1.0" encoding="utf-8"?>
<ds:datastoreItem xmlns:ds="http://schemas.openxmlformats.org/officeDocument/2006/customXml" ds:itemID="{E16EC637-9D13-4245-B062-5B9AAECB4687}"/>
</file>

<file path=customXml/itemProps3.xml><?xml version="1.0" encoding="utf-8"?>
<ds:datastoreItem xmlns:ds="http://schemas.openxmlformats.org/officeDocument/2006/customXml" ds:itemID="{17E8DA2A-65B7-49FF-8EB5-36F7F2059D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2021-04-30T23:44:42Z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